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K44" i="24"/>
  <c r="I44" i="24"/>
  <c r="G44" i="24"/>
  <c r="C44" i="24"/>
  <c r="M44" i="24" s="1"/>
  <c r="B44" i="24"/>
  <c r="D44" i="24" s="1"/>
  <c r="K43" i="24"/>
  <c r="H43" i="24"/>
  <c r="F43" i="24"/>
  <c r="C43" i="24"/>
  <c r="M43" i="24" s="1"/>
  <c r="B43" i="24"/>
  <c r="D43" i="24" s="1"/>
  <c r="I42" i="24"/>
  <c r="G42" i="24"/>
  <c r="C42" i="24"/>
  <c r="M42" i="24" s="1"/>
  <c r="B42" i="24"/>
  <c r="D42" i="24" s="1"/>
  <c r="M41" i="24"/>
  <c r="K41" i="24"/>
  <c r="H41" i="24"/>
  <c r="F41" i="24"/>
  <c r="E41" i="24"/>
  <c r="C41" i="24"/>
  <c r="B41" i="24"/>
  <c r="D41" i="24" s="1"/>
  <c r="I40" i="24"/>
  <c r="G40" i="24"/>
  <c r="C40" i="24"/>
  <c r="M40" i="24" s="1"/>
  <c r="B40" i="24"/>
  <c r="D40" i="24" s="1"/>
  <c r="M36" i="24"/>
  <c r="L36" i="24"/>
  <c r="K36" i="24"/>
  <c r="J36" i="24"/>
  <c r="I36" i="24"/>
  <c r="H36" i="24"/>
  <c r="G36" i="24"/>
  <c r="F36" i="24"/>
  <c r="E36" i="24"/>
  <c r="D36" i="24"/>
  <c r="I15" i="24"/>
  <c r="K57" i="15"/>
  <c r="L57" i="15" s="1"/>
  <c r="C38" i="24"/>
  <c r="G38" i="24" s="1"/>
  <c r="C37" i="24"/>
  <c r="C35" i="24"/>
  <c r="C34" i="24"/>
  <c r="C33" i="24"/>
  <c r="C32" i="24"/>
  <c r="C31" i="24"/>
  <c r="C30" i="24"/>
  <c r="C29" i="24"/>
  <c r="C28" i="24"/>
  <c r="C27" i="24"/>
  <c r="C26" i="24"/>
  <c r="C25" i="24"/>
  <c r="C24" i="24"/>
  <c r="C23" i="24"/>
  <c r="C22" i="24"/>
  <c r="C21" i="24"/>
  <c r="C20" i="24"/>
  <c r="C19" i="24"/>
  <c r="C18" i="24"/>
  <c r="E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9" i="24" l="1"/>
  <c r="D9" i="24"/>
  <c r="J9" i="24"/>
  <c r="H9" i="24"/>
  <c r="K9" i="24"/>
  <c r="I37" i="24"/>
  <c r="G37" i="24"/>
  <c r="L37" i="24"/>
  <c r="M37" i="24"/>
  <c r="E37" i="24"/>
  <c r="I8" i="24"/>
  <c r="L8" i="24"/>
  <c r="E8" i="24"/>
  <c r="G8" i="24"/>
  <c r="I26" i="24"/>
  <c r="L26" i="24"/>
  <c r="M26" i="24"/>
  <c r="G26" i="24"/>
  <c r="G29" i="24"/>
  <c r="M29" i="24"/>
  <c r="E29" i="24"/>
  <c r="L29" i="24"/>
  <c r="I29" i="24"/>
  <c r="F15" i="24"/>
  <c r="D15" i="24"/>
  <c r="J15" i="24"/>
  <c r="H15" i="24"/>
  <c r="K15" i="24"/>
  <c r="K28" i="24"/>
  <c r="J28" i="24"/>
  <c r="H28" i="24"/>
  <c r="F28" i="24"/>
  <c r="D28" i="24"/>
  <c r="G7" i="24"/>
  <c r="M7" i="24"/>
  <c r="E7" i="24"/>
  <c r="L7" i="24"/>
  <c r="I7" i="24"/>
  <c r="I16" i="24"/>
  <c r="L16" i="24"/>
  <c r="M16" i="24"/>
  <c r="G16" i="24"/>
  <c r="E16" i="24"/>
  <c r="G33" i="24"/>
  <c r="M33" i="24"/>
  <c r="E33" i="24"/>
  <c r="L33" i="24"/>
  <c r="I33" i="24"/>
  <c r="K58" i="24"/>
  <c r="I58" i="24"/>
  <c r="J58" i="24"/>
  <c r="I22" i="24"/>
  <c r="L22" i="24"/>
  <c r="M22" i="24"/>
  <c r="G22" i="24"/>
  <c r="E22" i="24"/>
  <c r="K18" i="24"/>
  <c r="J18" i="24"/>
  <c r="H18" i="24"/>
  <c r="F18" i="24"/>
  <c r="D18" i="24"/>
  <c r="K22" i="24"/>
  <c r="J22" i="24"/>
  <c r="H22" i="24"/>
  <c r="F22" i="24"/>
  <c r="D22" i="24"/>
  <c r="F25" i="24"/>
  <c r="D25" i="24"/>
  <c r="J25" i="24"/>
  <c r="H25" i="24"/>
  <c r="K25" i="24"/>
  <c r="K32" i="24"/>
  <c r="J32" i="24"/>
  <c r="H32" i="24"/>
  <c r="F32" i="24"/>
  <c r="D32" i="24"/>
  <c r="F35" i="24"/>
  <c r="D35" i="24"/>
  <c r="J35" i="24"/>
  <c r="H35" i="24"/>
  <c r="K35" i="24"/>
  <c r="I20" i="24"/>
  <c r="L20" i="24"/>
  <c r="E20" i="24"/>
  <c r="G20" i="24"/>
  <c r="G23" i="24"/>
  <c r="M23" i="24"/>
  <c r="E23" i="24"/>
  <c r="L23" i="24"/>
  <c r="G27" i="24"/>
  <c r="M27" i="24"/>
  <c r="E27" i="24"/>
  <c r="L27" i="24"/>
  <c r="I27" i="24"/>
  <c r="M20" i="24"/>
  <c r="F29" i="24"/>
  <c r="D29" i="24"/>
  <c r="J29" i="24"/>
  <c r="H29" i="24"/>
  <c r="K29" i="24"/>
  <c r="G17" i="24"/>
  <c r="M17" i="24"/>
  <c r="E17" i="24"/>
  <c r="L17" i="24"/>
  <c r="I17" i="24"/>
  <c r="I30" i="24"/>
  <c r="L30" i="24"/>
  <c r="M30" i="24"/>
  <c r="G30" i="24"/>
  <c r="E30" i="24"/>
  <c r="I34" i="24"/>
  <c r="L34" i="24"/>
  <c r="M34" i="24"/>
  <c r="G34" i="24"/>
  <c r="I23" i="24"/>
  <c r="K74" i="24"/>
  <c r="I74" i="24"/>
  <c r="J74" i="24"/>
  <c r="B45" i="24"/>
  <c r="B39" i="24"/>
  <c r="K16" i="24"/>
  <c r="J16" i="24"/>
  <c r="H16" i="24"/>
  <c r="F16" i="24"/>
  <c r="D16" i="24"/>
  <c r="F19" i="24"/>
  <c r="D19" i="24"/>
  <c r="J19" i="24"/>
  <c r="H19" i="24"/>
  <c r="K19" i="24"/>
  <c r="F23" i="24"/>
  <c r="D23" i="24"/>
  <c r="J23" i="24"/>
  <c r="H23" i="24"/>
  <c r="K23" i="24"/>
  <c r="H37" i="24"/>
  <c r="F37" i="24"/>
  <c r="D37" i="24"/>
  <c r="J37" i="24"/>
  <c r="K37" i="24"/>
  <c r="I24" i="24"/>
  <c r="L24" i="24"/>
  <c r="M24" i="24"/>
  <c r="G24" i="24"/>
  <c r="E24" i="24"/>
  <c r="E26" i="24"/>
  <c r="K26" i="24"/>
  <c r="J26" i="24"/>
  <c r="H26" i="24"/>
  <c r="F26" i="24"/>
  <c r="D26" i="24"/>
  <c r="K30" i="24"/>
  <c r="J30" i="24"/>
  <c r="H30" i="24"/>
  <c r="F30" i="24"/>
  <c r="D30" i="24"/>
  <c r="F33" i="24"/>
  <c r="D33" i="24"/>
  <c r="J33" i="24"/>
  <c r="H33" i="24"/>
  <c r="K33" i="24"/>
  <c r="C14" i="24"/>
  <c r="C6" i="24"/>
  <c r="I18" i="24"/>
  <c r="L18" i="24"/>
  <c r="M18" i="24"/>
  <c r="G18" i="24"/>
  <c r="G21" i="24"/>
  <c r="M21" i="24"/>
  <c r="E21" i="24"/>
  <c r="L21" i="24"/>
  <c r="I21" i="24"/>
  <c r="I28" i="24"/>
  <c r="L28" i="24"/>
  <c r="E28" i="24"/>
  <c r="G28" i="24"/>
  <c r="G31" i="24"/>
  <c r="M31" i="24"/>
  <c r="E31" i="24"/>
  <c r="L31" i="24"/>
  <c r="G35" i="24"/>
  <c r="M35" i="24"/>
  <c r="E35" i="24"/>
  <c r="L35" i="24"/>
  <c r="I35" i="24"/>
  <c r="M28" i="24"/>
  <c r="F21" i="24"/>
  <c r="D21" i="24"/>
  <c r="J21" i="24"/>
  <c r="H21" i="24"/>
  <c r="K21" i="24"/>
  <c r="K8" i="24"/>
  <c r="J8" i="24"/>
  <c r="H8" i="24"/>
  <c r="F8" i="24"/>
  <c r="D8" i="24"/>
  <c r="K20" i="24"/>
  <c r="J20" i="24"/>
  <c r="H20" i="24"/>
  <c r="F20" i="24"/>
  <c r="D20" i="24"/>
  <c r="D38" i="24"/>
  <c r="K38" i="24"/>
  <c r="J38" i="24"/>
  <c r="H38" i="24"/>
  <c r="F38" i="24"/>
  <c r="G9" i="24"/>
  <c r="M9" i="24"/>
  <c r="E9" i="24"/>
  <c r="L9" i="24"/>
  <c r="I9" i="24"/>
  <c r="G25" i="24"/>
  <c r="M25" i="24"/>
  <c r="E25" i="24"/>
  <c r="L25" i="24"/>
  <c r="I25" i="24"/>
  <c r="C39" i="24"/>
  <c r="C45" i="24"/>
  <c r="I31" i="24"/>
  <c r="K66" i="24"/>
  <c r="I66" i="24"/>
  <c r="J66" i="24"/>
  <c r="K34" i="24"/>
  <c r="J34" i="24"/>
  <c r="H34" i="24"/>
  <c r="F34" i="24"/>
  <c r="D34" i="24"/>
  <c r="F7" i="24"/>
  <c r="D7" i="24"/>
  <c r="J7" i="24"/>
  <c r="H7" i="24"/>
  <c r="K7" i="24"/>
  <c r="B14" i="24"/>
  <c r="B6" i="24"/>
  <c r="F17" i="24"/>
  <c r="D17" i="24"/>
  <c r="J17" i="24"/>
  <c r="H17" i="24"/>
  <c r="K17" i="24"/>
  <c r="K24" i="24"/>
  <c r="J24" i="24"/>
  <c r="H24" i="24"/>
  <c r="F24" i="24"/>
  <c r="D24" i="24"/>
  <c r="F27" i="24"/>
  <c r="D27" i="24"/>
  <c r="J27" i="24"/>
  <c r="H27" i="24"/>
  <c r="K27" i="24"/>
  <c r="F31" i="24"/>
  <c r="D31" i="24"/>
  <c r="J31" i="24"/>
  <c r="H31" i="24"/>
  <c r="K31" i="24"/>
  <c r="G15" i="24"/>
  <c r="M15" i="24"/>
  <c r="E15" i="24"/>
  <c r="L15" i="24"/>
  <c r="G19" i="24"/>
  <c r="M19" i="24"/>
  <c r="E19" i="24"/>
  <c r="L19" i="24"/>
  <c r="I19" i="24"/>
  <c r="I32" i="24"/>
  <c r="L32" i="24"/>
  <c r="M32" i="24"/>
  <c r="G32" i="24"/>
  <c r="E32" i="24"/>
  <c r="M8" i="24"/>
  <c r="E34" i="24"/>
  <c r="J77" i="24"/>
  <c r="I41" i="24"/>
  <c r="G41" i="24"/>
  <c r="L41" i="24"/>
  <c r="K53" i="24"/>
  <c r="I53" i="24"/>
  <c r="K61" i="24"/>
  <c r="I61" i="24"/>
  <c r="K69" i="24"/>
  <c r="I69" i="24"/>
  <c r="K55" i="24"/>
  <c r="I55" i="24"/>
  <c r="K63" i="24"/>
  <c r="I63" i="24"/>
  <c r="K71" i="24"/>
  <c r="I71" i="24"/>
  <c r="I43" i="24"/>
  <c r="G43" i="24"/>
  <c r="L43" i="24"/>
  <c r="K52" i="24"/>
  <c r="I52" i="24"/>
  <c r="K60" i="24"/>
  <c r="I60" i="24"/>
  <c r="K68" i="24"/>
  <c r="I68" i="24"/>
  <c r="E43" i="24"/>
  <c r="K57" i="24"/>
  <c r="I57" i="24"/>
  <c r="K65" i="24"/>
  <c r="I65" i="24"/>
  <c r="K73" i="24"/>
  <c r="I73" i="24"/>
  <c r="K54" i="24"/>
  <c r="I54" i="24"/>
  <c r="K62" i="24"/>
  <c r="I62" i="24"/>
  <c r="K70" i="24"/>
  <c r="I70" i="24"/>
  <c r="M38" i="24"/>
  <c r="E38" i="24"/>
  <c r="L38" i="24"/>
  <c r="I38" i="24"/>
  <c r="K51" i="24"/>
  <c r="I51" i="24"/>
  <c r="K59" i="24"/>
  <c r="I59" i="24"/>
  <c r="K67" i="24"/>
  <c r="I67" i="24"/>
  <c r="K75" i="24"/>
  <c r="I75" i="24"/>
  <c r="I77" i="24" s="1"/>
  <c r="K56" i="24"/>
  <c r="I56" i="24"/>
  <c r="K64" i="24"/>
  <c r="I64" i="24"/>
  <c r="K72" i="24"/>
  <c r="I72" i="24"/>
  <c r="F40" i="24"/>
  <c r="J41" i="24"/>
  <c r="F42" i="24"/>
  <c r="J43" i="24"/>
  <c r="F44" i="24"/>
  <c r="H40" i="24"/>
  <c r="H42" i="24"/>
  <c r="H44" i="24"/>
  <c r="J40" i="24"/>
  <c r="J42" i="24"/>
  <c r="J44" i="24"/>
  <c r="K40" i="24"/>
  <c r="K42" i="24"/>
  <c r="L40" i="24"/>
  <c r="L42" i="24"/>
  <c r="L44" i="24"/>
  <c r="E40" i="24"/>
  <c r="E42" i="24"/>
  <c r="E44" i="24"/>
  <c r="H39" i="24" l="1"/>
  <c r="F39" i="24"/>
  <c r="D39" i="24"/>
  <c r="J39" i="24"/>
  <c r="K39" i="24"/>
  <c r="K77" i="24"/>
  <c r="J78" i="24" s="1"/>
  <c r="J79" i="24"/>
  <c r="H45" i="24"/>
  <c r="F45" i="24"/>
  <c r="D45" i="24"/>
  <c r="J45" i="24"/>
  <c r="K45" i="24"/>
  <c r="I6" i="24"/>
  <c r="L6" i="24"/>
  <c r="M6" i="24"/>
  <c r="G6" i="24"/>
  <c r="E6" i="24"/>
  <c r="K6" i="24"/>
  <c r="J6" i="24"/>
  <c r="H6" i="24"/>
  <c r="F6" i="24"/>
  <c r="D6" i="24"/>
  <c r="I45" i="24"/>
  <c r="G45" i="24"/>
  <c r="L45" i="24"/>
  <c r="E45" i="24"/>
  <c r="M45" i="24"/>
  <c r="I14" i="24"/>
  <c r="L14" i="24"/>
  <c r="M14" i="24"/>
  <c r="G14" i="24"/>
  <c r="E14" i="24"/>
  <c r="I78" i="24"/>
  <c r="I79" i="24"/>
  <c r="K14" i="24"/>
  <c r="J14" i="24"/>
  <c r="H14" i="24"/>
  <c r="F14" i="24"/>
  <c r="D14" i="24"/>
  <c r="I39" i="24"/>
  <c r="G39" i="24"/>
  <c r="L39" i="24"/>
  <c r="M39" i="24"/>
  <c r="E39" i="24"/>
  <c r="I83" i="24" l="1"/>
  <c r="I82" i="24"/>
  <c r="K79" i="24"/>
  <c r="K78" i="24"/>
  <c r="I81" i="24" s="1"/>
</calcChain>
</file>

<file path=xl/sharedStrings.xml><?xml version="1.0" encoding="utf-8"?>
<sst xmlns="http://schemas.openxmlformats.org/spreadsheetml/2006/main" count="1794" uniqueCount="520">
  <si>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</si>
  <si>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</si>
  <si>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</si>
  <si>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</si>
  <si>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</si>
  <si>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</si>
  <si>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</si>
  <si>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</si>
  <si>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</si>
  <si>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</si>
  <si>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</si>
  <si>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</si>
  <si>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</si>
  <si>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Rottal-Inn (09277)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</si>
  <si>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</si>
  <si>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</si>
  <si>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</si>
  <si>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</si>
  <si>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</si>
  <si>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</si>
  <si>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</si>
  <si>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</si>
  <si>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</si>
  <si>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</si>
  <si>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</si>
  <si>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</si>
  <si>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</si>
  <si>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</si>
  <si>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</si>
  <si>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</si>
  <si>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</si>
  <si>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</si>
  <si>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</si>
  <si>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</si>
  <si>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</si>
  <si>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</si>
  <si>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</si>
  <si>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</si>
  <si>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</si>
  <si>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</si>
  <si>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</si>
  <si>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</si>
  <si>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</si>
  <si>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</si>
  <si>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</si>
  <si>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</si>
  <si>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</si>
  <si>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</si>
  <si>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</si>
  <si>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</si>
  <si>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</si>
  <si>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</si>
  <si>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</si>
  <si>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</si>
  <si>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</si>
  <si>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</si>
  <si>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</si>
  <si>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</si>
  <si>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</si>
  <si>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</si>
  <si>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</si>
  <si>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</si>
  <si>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</si>
  <si>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</si>
  <si>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</si>
  <si>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</si>
  <si>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</si>
  <si>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</si>
  <si>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</si>
  <si>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</si>
  <si>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</si>
  <si>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</si>
  <si>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</si>
  <si>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</si>
  <si>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</si>
  <si>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</si>
  <si>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</si>
  <si>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</si>
  <si>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</si>
  <si>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</si>
  <si>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</si>
  <si>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</si>
  <si>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</si>
  <si>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</si>
  <si>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</si>
  <si>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</si>
  <si>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</si>
  <si>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</si>
  <si>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</si>
  <si>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</si>
  <si>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</si>
  <si>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</si>
  <si>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Rottal-Inn (09277);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</si>
  <si>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</si>
  <si>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</si>
  <si>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</si>
  <si>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</si>
  <si>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</si>
  <si>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</si>
  <si>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</si>
  <si>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</si>
  <si>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</si>
  <si>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</si>
  <si>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</si>
  <si>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</si>
  <si>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</si>
  <si>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</si>
  <si>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</si>
  <si>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</si>
  <si>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</si>
  <si>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</si>
  <si>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</si>
  <si>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</si>
  <si>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</si>
  <si>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</si>
  <si>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</si>
  <si>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</si>
  <si>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</si>
  <si>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</si>
  <si>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</si>
  <si>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</si>
  <si>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</si>
  <si>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</si>
  <si>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</si>
  <si>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</si>
  <si>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</si>
  <si>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</si>
  <si>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</si>
  <si>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</si>
  <si>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</si>
  <si>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</si>
  <si>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</si>
  <si>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</si>
  <si>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</si>
  <si>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</si>
  <si>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</si>
  <si>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</si>
  <si>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</si>
  <si>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</si>
  <si>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</si>
  <si>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</si>
  <si>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</si>
  <si>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</si>
  <si>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</si>
  <si>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</si>
  <si>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</si>
  <si>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</si>
  <si>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</si>
  <si>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</si>
  <si>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</si>
  <si>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</si>
  <si>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</si>
  <si>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</si>
  <si>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</si>
  <si>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</si>
  <si>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</si>
  <si>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</si>
  <si>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</si>
  <si>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</si>
  <si>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</si>
  <si>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</si>
  <si>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</si>
  <si>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</si>
  <si>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</si>
  <si>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</si>
  <si>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</si>
  <si>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</si>
  <si>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</si>
  <si>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</si>
  <si>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</si>
  <si>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</si>
  <si>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</si>
  <si>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</si>
  <si>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</si>
  <si>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</si>
  <si>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</si>
  <si>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</si>
  <si>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</si>
  <si>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</si>
  <si>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</si>
  <si>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</si>
  <si>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</si>
  <si>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</si>
  <si>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Rottal-Inn (09277)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</si>
  <si>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</si>
  <si>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</si>
  <si>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</si>
  <si>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</si>
  <si>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</si>
  <si>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</si>
  <si>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</si>
  <si>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</si>
  <si>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</si>
  <si>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</si>
  <si>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</si>
  <si>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</si>
  <si>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</si>
  <si>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</si>
  <si>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</si>
  <si>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</si>
  <si>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</si>
  <si>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</si>
  <si>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</si>
  <si>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</si>
  <si>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</si>
  <si>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</si>
  <si>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</si>
  <si>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</si>
  <si>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</si>
  <si>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</si>
  <si>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</si>
  <si>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</si>
  <si>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</si>
  <si>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</si>
  <si>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</si>
  <si>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</si>
  <si>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</si>
  <si>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</si>
  <si>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</si>
  <si>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</si>
  <si>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</si>
  <si>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</si>
  <si>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</si>
  <si>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</si>
  <si>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</si>
  <si>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</si>
  <si>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</si>
  <si>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</si>
  <si>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</si>
  <si>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</si>
  <si>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</si>
  <si>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</si>
  <si>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</si>
  <si>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</si>
  <si>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</si>
  <si>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</si>
  <si>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</si>
  <si>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</si>
  <si>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</si>
  <si>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</si>
  <si>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</si>
  <si>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</si>
  <si>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</si>
  <si>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</si>
  <si>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</si>
  <si>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</si>
  <si>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</si>
  <si>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</si>
  <si>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</si>
  <si>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</si>
  <si>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</si>
  <si>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</si>
  <si>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</si>
  <si>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</si>
  <si>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</si>
  <si>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</si>
  <si>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</si>
  <si>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</si>
  <si>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</si>
  <si>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</si>
  <si>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</si>
  <si>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</si>
  <si>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</si>
  <si>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</si>
  <si>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</si>
  <si>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</si>
  <si>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</si>
  <si>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</si>
  <si>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</si>
  <si>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</si>
  <si>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</si>
  <si>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</si>
  <si>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</si>
  <si>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</si>
  <si>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</si>
  <si>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</si>
  <si>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</si>
  <si>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</si>
  <si>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</si>
  <si>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</si>
  <si>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</si>
  <si>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</si>
  <si>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</si>
  <si>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</si>
  <si>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</si>
  <si>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</si>
  <si>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</si>
  <si>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</si>
  <si>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</si>
  <si>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</si>
  <si>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</si>
  <si>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</si>
  <si>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</si>
  <si>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</si>
  <si>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</si>
  <si>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</si>
  <si>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</si>
  <si>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</si>
  <si>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</si>
  <si>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</si>
  <si>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</si>
  <si>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</si>
  <si>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</si>
  <si>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</si>
  <si>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</si>
  <si>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</si>
  <si>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</si>
  <si>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</si>
  <si>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</si>
  <si>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</si>
  <si>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</si>
  <si>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</si>
  <si>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</si>
  <si>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</si>
  <si>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</si>
  <si>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</si>
  <si>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</si>
  <si>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</si>
  <si>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</si>
  <si>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</si>
  <si>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</si>
  <si>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</si>
  <si>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</si>
  <si>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</si>
  <si>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</si>
  <si>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</si>
  <si>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</si>
  <si>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</si>
  <si>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</si>
  <si>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</si>
  <si>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</si>
  <si>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</si>
  <si>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</si>
  <si>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</si>
  <si>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</si>
  <si>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</si>
  <si>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</si>
  <si>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</si>
  <si>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</si>
  <si>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</si>
  <si>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</si>
  <si>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</si>
  <si>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</si>
  <si>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</si>
  <si>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</si>
  <si>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</si>
  <si>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</si>
  <si>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</si>
  <si>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</si>
  <si>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</si>
  <si>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</si>
  <si>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</si>
  <si>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</si>
  <si>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</si>
  <si>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</si>
  <si>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</si>
  <si>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</si>
  <si>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</si>
  <si>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</si>
  <si>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</si>
  <si>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</si>
  <si>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</si>
  <si>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</si>
  <si>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</si>
  <si>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</si>
  <si>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</si>
  <si>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</si>
  <si>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</si>
  <si>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</si>
  <si>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</si>
  <si>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</si>
  <si>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</si>
  <si>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</si>
  <si>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Rottal-Inn (09277);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</si>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</sst>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{06DB256A-77EC-4616-8E26-ADFD831FC4C6}</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1A8E-4E31-8659-B624FD14C6A9}"/>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{AFDE1AF9-EC36-48F2-999F-90EE1FDF1921}</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1A8E-4E31-8659-B624FD14C6A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{DEAF4C41-C167-4630-A4BE-7D5AF1B52839}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A8E-4E31-8659-B624FD14C6A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{45EFD97D-0F2F-442C-810F-9772AD721B50}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A8E-4E31-8659-B624FD14C6A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1.271165024008087</c:v>
                </c:pt>
                <c:pt idx="1">
                  <c:v>1.0013227114154917</c:v>
                </c:pt>
                <c:pt idx="2">
                  <c:v>1.1186464311118853</c:v>
                </c:pt>
                <c:pt idx="3">
                  <c:v>1.0875687030768</c:v>
                </c:pt>
              </c:numCache>
            </c:numRef>
          </c:val>
          <c:extLst>
            <c:ext xmlns:c16="http://schemas.microsoft.com/office/drawing/2014/chart" uri="{C3380CC4-5D6E-409C-BE32-E72D297353CC}">
              <c16:uniqueId val="{00000004-1A8E-4E31-8659-B624FD14C6A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{1720AEA6-7834-4C7B-AD10-698A292F9B8A}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A8E-4E31-8659-B624FD14C6A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{B1873CE2-FC44-4CF1-9B7A-C41301CAC603}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A8E-4E31-8659-B624FD14C6A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{B1C5113F-D358-4FA6-A185-964DF2505F2A}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A8E-4E31-8659-B624FD14C6A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{D64E20EA-38E5-4C64-A8AF-63EC5BE3BA92}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A8E-4E31-8659-B624FD14C6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A8E-4E31-8659-B624FD14C6A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A8E-4E31-8659-B624FD14C6A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{1CABB7A8-8B3E-40BC-8DF2-80AAA1F5F7E0}</c15:txfldGUID>
                      <c15:f>Daten_Diagramme!$E$6</c15:f>
                      <c15:dlblFieldTableCache>
                        <c:ptCount val="1"/>
                        <c:pt idx="0">
                          <c:v>-0.9</c:v>
                        </c:pt>
                      </c15:dlblFieldTableCache>
                    </c15:dlblFTEntry>
                  </c15:dlblFieldTable>
                  <c15:showDataLabelsRange val="0"/>
                </c:ext>
                <c:ext xmlns:c16="http://schemas.microsoft.com/office/drawing/2014/chart" uri="{C3380CC4-5D6E-409C-BE32-E72D297353CC}">
                  <c16:uniqueId val="{00000000-9D56-458F-8BC9-308B11E3BA75}"/>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{76A5B56B-80D6-4CCD-B2CE-27ABB14690C9}</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9D56-458F-8BC9-308B11E3BA7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{B7C232CB-99E9-4F70-9EAB-1DF3C67D407C}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D56-458F-8BC9-308B11E3BA7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{EEDD5EE2-8052-4617-B9C0-7107CB6DC319}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D56-458F-8BC9-308B11E3BA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-0.88064161031608745</c:v>
                </c:pt>
                <c:pt idx="1">
                  <c:v>-1.8915068707011207</c:v>
                </c:pt>
                <c:pt idx="2">
                  <c:v>-2.7637010795899166</c:v>
                </c:pt>
                <c:pt idx="3">
                  <c:v>-2.8655893304673015</c:v>
                </c:pt>
              </c:numCache>
            </c:numRef>
          </c:val>
          <c:extLst>
            <c:ext xmlns:c16="http://schemas.microsoft.com/office/drawing/2014/chart" uri="{C3380CC4-5D6E-409C-BE32-E72D297353CC}">
              <c16:uniqueId val="{00000004-9D56-458F-8BC9-308B11E3BA7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{56306D86-0744-409E-BD49-73049CC712D1}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D56-458F-8BC9-308B11E3BA7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{EBEB6A82-BACE-403C-98B7-6D63C3857E52}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D56-458F-8BC9-308B11E3BA7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{1C113451-4C20-41C8-AAF8-3823DFBF5127}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D56-458F-8BC9-308B11E3BA7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{F82D9DBA-4487-4C8F-9B8D-0CE02ED1A024}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D56-458F-8BC9-308B11E3BA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D56-458F-8BC9-308B11E3BA7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D56-458F-8BC9-308B11E3BA7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{6BDFC3DB-02CB-484B-AC0D-2286B93EFAB9}</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8E27-4411-8C7E-6245020F06F5}"/>
                </c:ext>
              </c:extLst>
            </c:dLbl>
            <c:dLbl>
              <c:idx val="1"/>
              <c:tx>
                <c:strRef>
                  <c:f>Daten_Diagramme!$D$15</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{B07BC901-7559-413E-A0B6-3AED09F6F061}</c15:txfldGUID>
                      <c15:f>Daten_Diagramme!$D$15</c15:f>
                      <c15:dlblFieldTableCache>
                        <c:ptCount val="1"/>
                        <c:pt idx="0">
                          <c:v>7.2</c:v>
                        </c:pt>
                      </c15:dlblFieldTableCache>
                    </c15:dlblFTEntry>
                  </c15:dlblFieldTable>
                  <c15:showDataLabelsRange val="0"/>
                </c:ext>
                <c:ext xmlns:c16="http://schemas.microsoft.com/office/drawing/2014/chart" uri="{C3380CC4-5D6E-409C-BE32-E72D297353CC}">
                  <c16:uniqueId val="{00000001-8E27-4411-8C7E-6245020F06F5}"/>
                </c:ext>
              </c:extLst>
            </c:dLbl>
            <c:dLbl>
              <c:idx val="2"/>
              <c:tx>
                <c:strRef>
                  <c:f>Daten_Diagramme!$D$16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{1B5D9E9D-237E-4F6E-A890-C1A84546C77F}</c15:txfldGUID>
                      <c15:f>Daten_Diagramme!$D$16</c15:f>
                      <c15:dlblFieldTableCache>
                        <c:ptCount val="1"/>
                        <c:pt idx="0">
                          <c:v>4.4</c:v>
                        </c:pt>
                      </c15:dlblFieldTableCache>
                    </c15:dlblFTEntry>
                  </c15:dlblFieldTable>
                  <c15:showDataLabelsRange val="0"/>
                </c:ext>
                <c:ext xmlns:c16="http://schemas.microsoft.com/office/drawing/2014/chart" uri="{C3380CC4-5D6E-409C-BE32-E72D297353CC}">
                  <c16:uniqueId val="{00000002-8E27-4411-8C7E-6245020F06F5}"/>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{4E1CE67C-CD62-4BAE-83D2-801FA9F59DEE}</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8E27-4411-8C7E-6245020F06F5}"/>
                </c:ext>
              </c:extLst>
            </c:dLbl>
            <c:dLbl>
              <c:idx val="4"/>
              <c:tx>
                <c:strRef>
                  <c:f>Daten_Diagramme!$D$18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{1CF938DF-89D4-4F93-A81B-0CF3ADFBEF04}</c15:txfldGUID>
                      <c15:f>Daten_Diagramme!$D$18</c15:f>
                      <c15:dlblFieldTableCache>
                        <c:ptCount val="1"/>
                        <c:pt idx="0">
                          <c:v>3.4</c:v>
                        </c:pt>
                      </c15:dlblFieldTableCache>
                    </c15:dlblFTEntry>
                  </c15:dlblFieldTable>
                  <c15:showDataLabelsRange val="0"/>
                </c:ext>
                <c:ext xmlns:c16="http://schemas.microsoft.com/office/drawing/2014/chart" uri="{C3380CC4-5D6E-409C-BE32-E72D297353CC}">
                  <c16:uniqueId val="{00000004-8E27-4411-8C7E-6245020F06F5}"/>
                </c:ext>
              </c:extLst>
            </c:dLbl>
            <c:dLbl>
              <c:idx val="5"/>
              <c:tx>
                <c:strRef>
                  <c:f>Daten_Diagramme!$D$19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{321D7B40-2EF5-482E-AD09-0BC84F63491E}</c15:txfldGUID>
                      <c15:f>Daten_Diagramme!$D$19</c15:f>
                      <c15:dlblFieldTableCache>
                        <c:ptCount val="1"/>
                        <c:pt idx="0">
                          <c:v>2.7</c:v>
                        </c:pt>
                      </c15:dlblFieldTableCache>
                    </c15:dlblFTEntry>
                  </c15:dlblFieldTable>
                  <c15:showDataLabelsRange val="0"/>
                </c:ext>
                <c:ext xmlns:c16="http://schemas.microsoft.com/office/drawing/2014/chart" uri="{C3380CC4-5D6E-409C-BE32-E72D297353CC}">
                  <c16:uniqueId val="{00000005-8E27-4411-8C7E-6245020F06F5}"/>
                </c:ext>
              </c:extLst>
            </c:dLbl>
            <c:dLbl>
              <c:idx val="6"/>
              <c:tx>
                <c:strRef>
                  <c:f>Daten_Diagramme!$D$20</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{9111F7AA-7B71-4EF8-B157-FBE3CAF2883C}</c15:txfldGUID>
                      <c15:f>Daten_Diagramme!$D$20</c15:f>
                      <c15:dlblFieldTableCache>
                        <c:ptCount val="1"/>
                        <c:pt idx="0">
                          <c:v>-7.8</c:v>
                        </c:pt>
                      </c15:dlblFieldTableCache>
                    </c15:dlblFTEntry>
                  </c15:dlblFieldTable>
                  <c15:showDataLabelsRange val="0"/>
                </c:ext>
                <c:ext xmlns:c16="http://schemas.microsoft.com/office/drawing/2014/chart" uri="{C3380CC4-5D6E-409C-BE32-E72D297353CC}">
                  <c16:uniqueId val="{00000006-8E27-4411-8C7E-6245020F06F5}"/>
                </c:ext>
              </c:extLst>
            </c:dLbl>
            <c:dLbl>
              <c:idx val="7"/>
              <c:tx>
                <c:strRef>
                  <c:f>Daten_Diagramme!$D$21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{7639962D-061A-4A48-AA64-2EBA8A1FA6E6}</c15:txfldGUID>
                      <c15:f>Daten_Diagramme!$D$21</c15:f>
                      <c15:dlblFieldTableCache>
                        <c:ptCount val="1"/>
                        <c:pt idx="0">
                          <c:v>0.8</c:v>
                        </c:pt>
                      </c15:dlblFieldTableCache>
                    </c15:dlblFTEntry>
                  </c15:dlblFieldTable>
                  <c15:showDataLabelsRange val="0"/>
                </c:ext>
                <c:ext xmlns:c16="http://schemas.microsoft.com/office/drawing/2014/chart" uri="{C3380CC4-5D6E-409C-BE32-E72D297353CC}">
                  <c16:uniqueId val="{00000007-8E27-4411-8C7E-6245020F06F5}"/>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{CBA569F2-09F2-41B5-9580-0F40D9844E7C}</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8E27-4411-8C7E-6245020F06F5}"/>
                </c:ext>
              </c:extLst>
            </c:dLbl>
            <c:dLbl>
              <c:idx val="9"/>
              <c:tx>
                <c:strRef>
                  <c:f>Daten_Diagramme!$D$23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{2C3E01B7-7FE7-47B7-93F4-C655C1FB1731}</c15:txfldGUID>
                      <c15:f>Daten_Diagramme!$D$23</c15:f>
                      <c15:dlblFieldTableCache>
                        <c:ptCount val="1"/>
                        <c:pt idx="0">
                          <c:v>0.3</c:v>
                        </c:pt>
                      </c15:dlblFieldTableCache>
                    </c15:dlblFTEntry>
                  </c15:dlblFieldTable>
                  <c15:showDataLabelsRange val="0"/>
                </c:ext>
                <c:ext xmlns:c16="http://schemas.microsoft.com/office/drawing/2014/chart" uri="{C3380CC4-5D6E-409C-BE32-E72D297353CC}">
                  <c16:uniqueId val="{00000009-8E27-4411-8C7E-6245020F06F5}"/>
                </c:ext>
              </c:extLst>
            </c:dLbl>
            <c:dLbl>
              <c:idx val="10"/>
              <c:tx>
                <c:strRef>
                  <c:f>Daten_Diagramme!$D$24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{7E066575-29AA-4487-8045-230638AF78B9}</c15:txfldGUID>
                      <c15:f>Daten_Diagramme!$D$24</c15:f>
                      <c15:dlblFieldTableCache>
                        <c:ptCount val="1"/>
                        <c:pt idx="0">
                          <c:v>-3.1</c:v>
                        </c:pt>
                      </c15:dlblFieldTableCache>
                    </c15:dlblFTEntry>
                  </c15:dlblFieldTable>
                  <c15:showDataLabelsRange val="0"/>
                </c:ext>
                <c:ext xmlns:c16="http://schemas.microsoft.com/office/drawing/2014/chart" uri="{C3380CC4-5D6E-409C-BE32-E72D297353CC}">
                  <c16:uniqueId val="{0000000A-8E27-4411-8C7E-6245020F06F5}"/>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{F2FD29C7-0F9B-4C20-9B58-40AC401B35B5}</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8E27-4411-8C7E-6245020F06F5}"/>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{5AB7D6BB-EE5B-42EF-9847-44683544222B}</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8E27-4411-8C7E-6245020F06F5}"/>
                </c:ext>
              </c:extLst>
            </c:dLbl>
            <c:dLbl>
              <c:idx val="13"/>
              <c:tx>
                <c:strRef>
                  <c:f>Daten_Diagramme!$D$27</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{517B709A-BD30-40A7-9FC1-757B338393EC}</c15:txfldGUID>
                      <c15:f>Daten_Diagramme!$D$27</c15:f>
                      <c15:dlblFieldTableCache>
                        <c:ptCount val="1"/>
                        <c:pt idx="0">
                          <c:v>6.1</c:v>
                        </c:pt>
                      </c15:dlblFieldTableCache>
                    </c15:dlblFTEntry>
                  </c15:dlblFieldTable>
                  <c15:showDataLabelsRange val="0"/>
                </c:ext>
                <c:ext xmlns:c16="http://schemas.microsoft.com/office/drawing/2014/chart" uri="{C3380CC4-5D6E-409C-BE32-E72D297353CC}">
                  <c16:uniqueId val="{0000000D-8E27-4411-8C7E-6245020F06F5}"/>
                </c:ext>
              </c:extLst>
            </c:dLbl>
            <c:dLbl>
              <c:idx val="14"/>
              <c:tx>
                <c:strRef>
                  <c:f>Daten_Diagramme!$D$28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{D99566B5-B932-47E0-AEF8-C8175D994E62}</c15:txfldGUID>
                      <c15:f>Daten_Diagramme!$D$28</c15:f>
                      <c15:dlblFieldTableCache>
                        <c:ptCount val="1"/>
                        <c:pt idx="0">
                          <c:v>-0.7</c:v>
                        </c:pt>
                      </c15:dlblFieldTableCache>
                    </c15:dlblFTEntry>
                  </c15:dlblFieldTable>
                  <c15:showDataLabelsRange val="0"/>
                </c:ext>
                <c:ext xmlns:c16="http://schemas.microsoft.com/office/drawing/2014/chart" uri="{C3380CC4-5D6E-409C-BE32-E72D297353CC}">
                  <c16:uniqueId val="{0000000E-8E27-4411-8C7E-6245020F06F5}"/>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{36651E18-CBD6-4A0F-8780-08E473083612}</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8E27-4411-8C7E-6245020F06F5}"/>
                </c:ext>
              </c:extLst>
            </c:dLbl>
            <c:dLbl>
              <c:idx val="16"/>
              <c:tx>
                <c:strRef>
                  <c:f>Daten_Diagramme!$D$30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{2555DC77-7F7B-4A87-9828-273962D0C4E3}</c15:txfldGUID>
                      <c15:f>Daten_Diagramme!$D$30</c15:f>
                      <c15:dlblFieldTableCache>
                        <c:ptCount val="1"/>
                        <c:pt idx="0">
                          <c:v>3.9</c:v>
                        </c:pt>
                      </c15:dlblFieldTableCache>
                    </c15:dlblFTEntry>
                  </c15:dlblFieldTable>
                  <c15:showDataLabelsRange val="0"/>
                </c:ext>
                <c:ext xmlns:c16="http://schemas.microsoft.com/office/drawing/2014/chart" uri="{C3380CC4-5D6E-409C-BE32-E72D297353CC}">
                  <c16:uniqueId val="{00000010-8E27-4411-8C7E-6245020F06F5}"/>
                </c:ext>
              </c:extLst>
            </c:dLbl>
            <c:dLbl>
              <c:idx val="17"/>
              <c:tx>
                <c:strRef>
                  <c:f>Daten_Diagramme!$D$31</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{0987038C-DC47-472D-B6F3-182CFED1E29C}</c15:txfldGUID>
                      <c15:f>Daten_Diagramme!$D$31</c15:f>
                      <c15:dlblFieldTableCache>
                        <c:ptCount val="1"/>
                        <c:pt idx="0">
                          <c:v>6.3</c:v>
                        </c:pt>
                      </c15:dlblFieldTableCache>
                    </c15:dlblFTEntry>
                  </c15:dlblFieldTable>
                  <c15:showDataLabelsRange val="0"/>
                </c:ext>
                <c:ext xmlns:c16="http://schemas.microsoft.com/office/drawing/2014/chart" uri="{C3380CC4-5D6E-409C-BE32-E72D297353CC}">
                  <c16:uniqueId val="{00000011-8E27-4411-8C7E-6245020F06F5}"/>
                </c:ext>
              </c:extLst>
            </c:dLbl>
            <c:dLbl>
              <c:idx val="18"/>
              <c:tx>
                <c:strRef>
                  <c:f>Daten_Diagramme!$D$32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{D5FFA68E-1004-48E1-B7D0-55FC2FBFA874}</c15:txfldGUID>
                      <c15:f>Daten_Diagramme!$D$32</c15:f>
                      <c15:dlblFieldTableCache>
                        <c:ptCount val="1"/>
                        <c:pt idx="0">
                          <c:v>1.3</c:v>
                        </c:pt>
                      </c15:dlblFieldTableCache>
                    </c15:dlblFTEntry>
                  </c15:dlblFieldTable>
                  <c15:showDataLabelsRange val="0"/>
                </c:ext>
                <c:ext xmlns:c16="http://schemas.microsoft.com/office/drawing/2014/chart" uri="{C3380CC4-5D6E-409C-BE32-E72D297353CC}">
                  <c16:uniqueId val="{00000012-8E27-4411-8C7E-6245020F06F5}"/>
                </c:ext>
              </c:extLst>
            </c:dLbl>
            <c:dLbl>
              <c:idx val="19"/>
              <c:tx>
                <c:strRef>
                  <c:f>Daten_Diagramme!$D$33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{4ADCF31C-0D2B-4C44-B43E-4BEFF9CEC699}</c15:txfldGUID>
                      <c15:f>Daten_Diagramme!$D$33</c15:f>
                      <c15:dlblFieldTableCache>
                        <c:ptCount val="1"/>
                        <c:pt idx="0">
                          <c:v>4.1</c:v>
                        </c:pt>
                      </c15:dlblFieldTableCache>
                    </c15:dlblFTEntry>
                  </c15:dlblFieldTable>
                  <c15:showDataLabelsRange val="0"/>
                </c:ext>
                <c:ext xmlns:c16="http://schemas.microsoft.com/office/drawing/2014/chart" uri="{C3380CC4-5D6E-409C-BE32-E72D297353CC}">
                  <c16:uniqueId val="{00000013-8E27-4411-8C7E-6245020F06F5}"/>
                </c:ext>
              </c:extLst>
            </c:dLbl>
            <c:dLbl>
              <c:idx val="20"/>
              <c:tx>
                <c:strRef>
                  <c:f>Daten_Diagramme!$D$34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{08CD4CC3-880D-468C-B797-B05A27721F8D}</c15:txfldGUID>
                      <c15:f>Daten_Diagramme!$D$34</c15:f>
                      <c15:dlblFieldTableCache>
                        <c:ptCount val="1"/>
                        <c:pt idx="0">
                          <c:v>-4.6</c:v>
                        </c:pt>
                      </c15:dlblFieldTableCache>
                    </c15:dlblFTEntry>
                  </c15:dlblFieldTable>
                  <c15:showDataLabelsRange val="0"/>
                </c:ext>
                <c:ext xmlns:c16="http://schemas.microsoft.com/office/drawing/2014/chart" uri="{C3380CC4-5D6E-409C-BE32-E72D297353CC}">
                  <c16:uniqueId val="{00000014-8E27-4411-8C7E-6245020F06F5}"/>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{2F8E084F-17F8-4E34-BE8A-E5677F4CAC18}</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E27-4411-8C7E-6245020F06F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{4BED3279-F3CF-46D5-BDD5-2354CC805DC4}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E27-4411-8C7E-6245020F06F5}"/>
                </c:ext>
              </c:extLst>
            </c:dLbl>
            <c:dLbl>
              <c:idx val="23"/>
              <c:tx>
                <c:strRef>
                  <c:f>Daten_Diagramme!$D$37</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{D435D917-1054-41BA-965D-C66879BC2773}</c15:txfldGUID>
                      <c15:f>Daten_Diagramme!$D$37</c15:f>
                      <c15:dlblFieldTableCache>
                        <c:ptCount val="1"/>
                        <c:pt idx="0">
                          <c:v>7.2</c:v>
                        </c:pt>
                      </c15:dlblFieldTableCache>
                    </c15:dlblFTEntry>
                  </c15:dlblFieldTable>
                  <c15:showDataLabelsRange val="0"/>
                </c:ext>
                <c:ext xmlns:c16="http://schemas.microsoft.com/office/drawing/2014/chart" uri="{C3380CC4-5D6E-409C-BE32-E72D297353CC}">
                  <c16:uniqueId val="{00000017-8E27-4411-8C7E-6245020F06F5}"/>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{4040B789-7F8F-4444-A29F-1FC5B1E731A8}</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8E27-4411-8C7E-6245020F06F5}"/>
                </c:ext>
              </c:extLst>
            </c:dLbl>
            <c:dLbl>
              <c:idx val="25"/>
              <c:tx>
                <c:strRef>
                  <c:f>Daten_Diagramme!$D$39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{5C93CC40-60A2-49B9-AFD6-5DB20C895396}</c15:txfldGUID>
                      <c15:f>Daten_Diagramme!$D$39</c15:f>
                      <c15:dlblFieldTableCache>
                        <c:ptCount val="1"/>
                        <c:pt idx="0">
                          <c:v>2.2</c:v>
                        </c:pt>
                      </c15:dlblFieldTableCache>
                    </c15:dlblFTEntry>
                  </c15:dlblFieldTable>
                  <c15:showDataLabelsRange val="0"/>
                </c:ext>
                <c:ext xmlns:c16="http://schemas.microsoft.com/office/drawing/2014/chart" uri="{C3380CC4-5D6E-409C-BE32-E72D297353CC}">
                  <c16:uniqueId val="{00000019-8E27-4411-8C7E-6245020F06F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{CAA6502C-DFBA-47B9-A64E-371525A94306}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E27-4411-8C7E-6245020F06F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{03D8E7B7-A2FA-4636-A34E-065EE27A0347}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E27-4411-8C7E-6245020F06F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{21E841EA-9032-46D3-950D-50C836181482}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E27-4411-8C7E-6245020F06F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{BC3F8122-7688-460E-9D73-BED735C444D2}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E27-4411-8C7E-6245020F06F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{8DA1F0E8-DA36-453E-8313-FC436E284E8D}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E27-4411-8C7E-6245020F06F5}"/>
                </c:ext>
              </c:extLst>
            </c:dLbl>
            <c:dLbl>
              <c:idx val="31"/>
              <c:tx>
                <c:strRef>
                  <c:f>Daten_Diagramme!$D$45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{1BEB93CC-5BC4-4380-B8B1-FE8AEDCC7A79}</c15:txfldGUID>
                      <c15:f>Daten_Diagramme!$D$45</c15:f>
                      <c15:dlblFieldTableCache>
                        <c:ptCount val="1"/>
                        <c:pt idx="0">
                          <c:v>2.2</c:v>
                        </c:pt>
                      </c15:dlblFieldTableCache>
                    </c15:dlblFTEntry>
                  </c15:dlblFieldTable>
                  <c15:showDataLabelsRange val="0"/>
                </c:ext>
                <c:ext xmlns:c16="http://schemas.microsoft.com/office/drawing/2014/chart" uri="{C3380CC4-5D6E-409C-BE32-E72D297353CC}">
                  <c16:uniqueId val="{0000001F-8E27-4411-8C7E-6245020F06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1.271165024008087</c:v>
                </c:pt>
                <c:pt idx="1">
                  <c:v>7.1759259259259256</c:v>
                </c:pt>
                <c:pt idx="2">
                  <c:v>4.3841336116910226</c:v>
                </c:pt>
                <c:pt idx="3">
                  <c:v>-1.0675826216115856</c:v>
                </c:pt>
                <c:pt idx="4">
                  <c:v>3.3715441672285906</c:v>
                </c:pt>
                <c:pt idx="5">
                  <c:v>2.6504108136761197</c:v>
                </c:pt>
                <c:pt idx="6">
                  <c:v>-7.8105628564344158</c:v>
                </c:pt>
                <c:pt idx="7">
                  <c:v>0.78853046594982079</c:v>
                </c:pt>
                <c:pt idx="8">
                  <c:v>1.0997643362136684</c:v>
                </c:pt>
                <c:pt idx="9">
                  <c:v>0.31897926634768742</c:v>
                </c:pt>
                <c:pt idx="10">
                  <c:v>-3.1055900621118013</c:v>
                </c:pt>
                <c:pt idx="11">
                  <c:v>0</c:v>
                </c:pt>
                <c:pt idx="12">
                  <c:v>-0.23961661341853036</c:v>
                </c:pt>
                <c:pt idx="13">
                  <c:v>6.0765191297824455</c:v>
                </c:pt>
                <c:pt idx="14">
                  <c:v>-0.65789473684210531</c:v>
                </c:pt>
                <c:pt idx="15">
                  <c:v>0</c:v>
                </c:pt>
                <c:pt idx="16">
                  <c:v>3.9296794208893484</c:v>
                </c:pt>
                <c:pt idx="17">
                  <c:v>6.2693498452012379</c:v>
                </c:pt>
                <c:pt idx="18">
                  <c:v>1.3445378151260505</c:v>
                </c:pt>
                <c:pt idx="19">
                  <c:v>4.1428571428571432</c:v>
                </c:pt>
                <c:pt idx="20">
                  <c:v>-4.5507584597432906</c:v>
                </c:pt>
                <c:pt idx="21">
                  <c:v>0</c:v>
                </c:pt>
                <c:pt idx="23">
                  <c:v>7.1759259259259256</c:v>
                </c:pt>
                <c:pt idx="24">
                  <c:v>-0.39518009847110652</c:v>
                </c:pt>
                <c:pt idx="25">
                  <c:v>2.2445363260484346</c:v>
                </c:pt>
              </c:numCache>
            </c:numRef>
          </c:val>
          <c:extLst>
            <c:ext xmlns:c16="http://schemas.microsoft.com/office/drawing/2014/chart" uri="{C3380CC4-5D6E-409C-BE32-E72D297353CC}">
              <c16:uniqueId val="{00000020-8E27-4411-8C7E-6245020F06F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{C03A16E7-55E9-44F5-8E87-E84F960D951B}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E27-4411-8C7E-6245020F06F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{0E54C4DA-414D-4EAE-9F2E-0F35002A90EA}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E27-4411-8C7E-6245020F06F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{41F71681-6A6E-4CCA-993B-279FFCBFAD38}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E27-4411-8C7E-6245020F06F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{26DA27D3-2BB5-4097-8E22-D3BCB499D9BC}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E27-4411-8C7E-6245020F06F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{1A391618-7513-4290-A680-7E3B58B7D2F6}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E27-4411-8C7E-6245020F06F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{46B98A23-AB40-49DE-B798-54C8CA64EBB3}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E27-4411-8C7E-6245020F06F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{7304710A-1267-4F63-A643-03B4685C2300}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E27-4411-8C7E-6245020F06F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{81E8C58C-3EC5-44B0-B66D-2A833F02A7BE}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E27-4411-8C7E-6245020F06F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{C5833F3E-20A5-44C5-B414-94ADEF9DDCB6}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E27-4411-8C7E-6245020F06F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{0A0FDACD-CEF5-4425-ACB1-88B6D4E8FEFF}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E27-4411-8C7E-6245020F06F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{F9EDABE7-6778-4675-8601-17B1B07AEE63}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E27-4411-8C7E-6245020F06F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{1A949CC5-245F-48A5-A197-58210E547F58}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E27-4411-8C7E-6245020F06F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{2C177F65-B272-452B-AEF0-D584F44A3F3F}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E27-4411-8C7E-6245020F06F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{02D44202-E6EA-4C0C-91C7-CA7C930EA2C7}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E27-4411-8C7E-6245020F06F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{DCBA15C8-B17C-466D-AD48-05814F3C759B}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E27-4411-8C7E-6245020F06F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{4A6D0EE9-FB8B-4831-93BB-1ACFF622BF6E}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E27-4411-8C7E-6245020F06F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{AC21A422-7920-4C57-9807-DFA1F2F1760A}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E27-4411-8C7E-6245020F06F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{A76EDC1F-8CDE-4953-8C5E-AFAC58E78DA3}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E27-4411-8C7E-6245020F06F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{E5C37AFF-1F86-4AA9-82EA-08E6068043FB}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E27-4411-8C7E-6245020F06F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{5BDF15F9-62ED-47C0-8EB3-D874BBA9FF7F}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E27-4411-8C7E-6245020F06F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{017792DB-CF1D-4B3A-B45C-3E3CA435B430}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E27-4411-8C7E-6245020F06F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{0AA5A129-B5D1-4D17-893E-3FA30E090D28}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E27-4411-8C7E-6245020F06F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{3B3F77AF-836E-4B92-99FC-B07328CBC478}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E27-4411-8C7E-6245020F06F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{6477225E-2DC8-48BC-BFBF-8201E39EFD8E}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E27-4411-8C7E-6245020F06F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{F8A5FECE-3E31-43FC-A57A-75A3B33DA626}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E27-4411-8C7E-6245020F06F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{5D6397BD-39FC-4CF9-B3B6-58C110992111}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E27-4411-8C7E-6245020F06F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{D0B6DCC3-79FE-4B9A-970D-8E5CDDEFAFDE}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E27-4411-8C7E-6245020F06F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{3FD6BAB8-B78C-4AC7-81C7-EA3A1F3D5DF7}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E27-4411-8C7E-6245020F06F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{C8B52D2D-3859-46B6-B3DD-6C1F2A4020F7}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E27-4411-8C7E-6245020F06F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{CDD71042-0E46-498F-BBEE-DC26BA02E85B}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E27-4411-8C7E-6245020F06F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{2622D39E-D428-4417-B50E-4C07DF33CD26}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E27-4411-8C7E-6245020F06F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{67F4B4E5-1D9D-46EB-8904-510CCB9923FF}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E27-4411-8C7E-6245020F06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E27-4411-8C7E-6245020F06F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E27-4411-8C7E-6245020F06F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{495100B0-1420-4E78-80F1-2530228330FD}</c15:txfldGUID>
                      <c15:f>Daten_Diagramme!$E$14</c15:f>
                      <c15:dlblFieldTableCache>
                        <c:ptCount val="1"/>
                        <c:pt idx="0">
                          <c:v>-0.9</c:v>
                        </c:pt>
                      </c15:dlblFieldTableCache>
                    </c15:dlblFTEntry>
                  </c15:dlblFieldTable>
                  <c15:showDataLabelsRange val="0"/>
                </c:ext>
                <c:ext xmlns:c16="http://schemas.microsoft.com/office/drawing/2014/chart" uri="{C3380CC4-5D6E-409C-BE32-E72D297353CC}">
                  <c16:uniqueId val="{00000000-ACE6-468D-B2E7-65A99FA9B899}"/>
                </c:ext>
              </c:extLst>
            </c:dLbl>
            <c:dLbl>
              <c:idx val="1"/>
              <c:tx>
                <c:strRef>
                  <c:f>Daten_Diagramme!$E$15</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{9C9D5F86-2847-4418-BF6C-989C0325211F}</c15:txfldGUID>
                      <c15:f>Daten_Diagramme!$E$15</c15:f>
                      <c15:dlblFieldTableCache>
                        <c:ptCount val="1"/>
                        <c:pt idx="0">
                          <c:v>7.0</c:v>
                        </c:pt>
                      </c15:dlblFieldTableCache>
                    </c15:dlblFTEntry>
                  </c15:dlblFieldTable>
                  <c15:showDataLabelsRange val="0"/>
                </c:ext>
                <c:ext xmlns:c16="http://schemas.microsoft.com/office/drawing/2014/chart" uri="{C3380CC4-5D6E-409C-BE32-E72D297353CC}">
                  <c16:uniqueId val="{00000001-ACE6-468D-B2E7-65A99FA9B899}"/>
                </c:ext>
              </c:extLst>
            </c:dLbl>
            <c:dLbl>
              <c:idx val="2"/>
              <c:tx>
                <c:strRef>
                  <c:f>Daten_Diagramme!$E$16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{F0A1D8FF-9CD4-49BA-84FC-51AE348EA6EB}</c15:txfldGUID>
                      <c15:f>Daten_Diagramme!$E$16</c15:f>
                      <c15:dlblFieldTableCache>
                        <c:ptCount val="1"/>
                        <c:pt idx="0">
                          <c:v>1.6</c:v>
                        </c:pt>
                      </c15:dlblFieldTableCache>
                    </c15:dlblFTEntry>
                  </c15:dlblFieldTable>
                  <c15:showDataLabelsRange val="0"/>
                </c:ext>
                <c:ext xmlns:c16="http://schemas.microsoft.com/office/drawing/2014/chart" uri="{C3380CC4-5D6E-409C-BE32-E72D297353CC}">
                  <c16:uniqueId val="{00000002-ACE6-468D-B2E7-65A99FA9B899}"/>
                </c:ext>
              </c:extLst>
            </c:dLbl>
            <c:dLbl>
              <c:idx val="3"/>
              <c:tx>
                <c:strRef>
                  <c:f>Daten_Diagramme!$E$17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{6343909D-368E-4810-8FAC-8174492A20A4}</c15:txfldGUID>
                      <c15:f>Daten_Diagramme!$E$17</c15:f>
                      <c15:dlblFieldTableCache>
                        <c:ptCount val="1"/>
                        <c:pt idx="0">
                          <c:v>-3.0</c:v>
                        </c:pt>
                      </c15:dlblFieldTableCache>
                    </c15:dlblFTEntry>
                  </c15:dlblFieldTable>
                  <c15:showDataLabelsRange val="0"/>
                </c:ext>
                <c:ext xmlns:c16="http://schemas.microsoft.com/office/drawing/2014/chart" uri="{C3380CC4-5D6E-409C-BE32-E72D297353CC}">
                  <c16:uniqueId val="{00000003-ACE6-468D-B2E7-65A99FA9B899}"/>
                </c:ext>
              </c:extLst>
            </c:dLbl>
            <c:dLbl>
              <c:idx val="4"/>
              <c:tx>
                <c:strRef>
                  <c:f>Daten_Diagramme!$E$18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{FB89A7E2-6049-4055-A073-B85ED4A95C23}</c15:txfldGUID>
                      <c15:f>Daten_Diagramme!$E$18</c15:f>
                      <c15:dlblFieldTableCache>
                        <c:ptCount val="1"/>
                        <c:pt idx="0">
                          <c:v>-3.0</c:v>
                        </c:pt>
                      </c15:dlblFieldTableCache>
                    </c15:dlblFTEntry>
                  </c15:dlblFieldTable>
                  <c15:showDataLabelsRange val="0"/>
                </c:ext>
                <c:ext xmlns:c16="http://schemas.microsoft.com/office/drawing/2014/chart" uri="{C3380CC4-5D6E-409C-BE32-E72D297353CC}">
                  <c16:uniqueId val="{00000004-ACE6-468D-B2E7-65A99FA9B899}"/>
                </c:ext>
              </c:extLst>
            </c:dLbl>
            <c:dLbl>
              <c:idx val="5"/>
              <c:tx>
                <c:strRef>
                  <c:f>Daten_Diagramme!$E$19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{BA2B4445-08A8-4F70-8E38-8B41A6D83BC7}</c15:txfldGUID>
                      <c15:f>Daten_Diagramme!$E$19</c15:f>
                      <c15:dlblFieldTableCache>
                        <c:ptCount val="1"/>
                        <c:pt idx="0">
                          <c:v>-5.1</c:v>
                        </c:pt>
                      </c15:dlblFieldTableCache>
                    </c15:dlblFTEntry>
                  </c15:dlblFieldTable>
                  <c15:showDataLabelsRange val="0"/>
                </c:ext>
                <c:ext xmlns:c16="http://schemas.microsoft.com/office/drawing/2014/chart" uri="{C3380CC4-5D6E-409C-BE32-E72D297353CC}">
                  <c16:uniqueId val="{00000005-ACE6-468D-B2E7-65A99FA9B899}"/>
                </c:ext>
              </c:extLst>
            </c:dLbl>
            <c:dLbl>
              <c:idx val="6"/>
              <c:tx>
                <c:strRef>
                  <c:f>Daten_Diagramme!$E$20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{94C6A163-8517-44EF-93A6-B762AD2A5A1A}</c15:txfldGUID>
                      <c15:f>Daten_Diagramme!$E$20</c15:f>
                      <c15:dlblFieldTableCache>
                        <c:ptCount val="1"/>
                        <c:pt idx="0">
                          <c:v>1.4</c:v>
                        </c:pt>
                      </c15:dlblFieldTableCache>
                    </c15:dlblFTEntry>
                  </c15:dlblFieldTable>
                  <c15:showDataLabelsRange val="0"/>
                </c:ext>
                <c:ext xmlns:c16="http://schemas.microsoft.com/office/drawing/2014/chart" uri="{C3380CC4-5D6E-409C-BE32-E72D297353CC}">
                  <c16:uniqueId val="{00000006-ACE6-468D-B2E7-65A99FA9B899}"/>
                </c:ext>
              </c:extLst>
            </c:dLbl>
            <c:dLbl>
              <c:idx val="7"/>
              <c:tx>
                <c:strRef>
                  <c:f>Daten_Diagramme!$E$21</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{B0C1AB20-A14D-4367-9B55-660510E61AA4}</c15:txfldGUID>
                      <c15:f>Daten_Diagramme!$E$21</c15:f>
                      <c15:dlblFieldTableCache>
                        <c:ptCount val="1"/>
                        <c:pt idx="0">
                          <c:v>6.7</c:v>
                        </c:pt>
                      </c15:dlblFieldTableCache>
                    </c15:dlblFTEntry>
                  </c15:dlblFieldTable>
                  <c15:showDataLabelsRange val="0"/>
                </c:ext>
                <c:ext xmlns:c16="http://schemas.microsoft.com/office/drawing/2014/chart" uri="{C3380CC4-5D6E-409C-BE32-E72D297353CC}">
                  <c16:uniqueId val="{00000007-ACE6-468D-B2E7-65A99FA9B899}"/>
                </c:ext>
              </c:extLst>
            </c:dLbl>
            <c:dLbl>
              <c:idx val="8"/>
              <c:tx>
                <c:strRef>
                  <c:f>Daten_Diagramme!$E$22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{053C66F8-344F-43F6-8775-A5267A75FF13}</c15:txfldGUID>
                      <c15:f>Daten_Diagramme!$E$22</c15:f>
                      <c15:dlblFieldTableCache>
                        <c:ptCount val="1"/>
                        <c:pt idx="0">
                          <c:v>1.1</c:v>
                        </c:pt>
                      </c15:dlblFieldTableCache>
                    </c15:dlblFTEntry>
                  </c15:dlblFieldTable>
                  <c15:showDataLabelsRange val="0"/>
                </c:ext>
                <c:ext xmlns:c16="http://schemas.microsoft.com/office/drawing/2014/chart" uri="{C3380CC4-5D6E-409C-BE32-E72D297353CC}">
                  <c16:uniqueId val="{00000008-ACE6-468D-B2E7-65A99FA9B899}"/>
                </c:ext>
              </c:extLst>
            </c:dLbl>
            <c:dLbl>
              <c:idx val="9"/>
              <c:tx>
                <c:strRef>
                  <c:f>Daten_Diagramme!$E$23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{BBC15F12-B823-4E0F-B19B-11F1231B6FB5}</c15:txfldGUID>
                      <c15:f>Daten_Diagramme!$E$23</c15:f>
                      <c15:dlblFieldTableCache>
                        <c:ptCount val="1"/>
                        <c:pt idx="0">
                          <c:v>1.9</c:v>
                        </c:pt>
                      </c15:dlblFieldTableCache>
                    </c15:dlblFTEntry>
                  </c15:dlblFieldTable>
                  <c15:showDataLabelsRange val="0"/>
                </c:ext>
                <c:ext xmlns:c16="http://schemas.microsoft.com/office/drawing/2014/chart" uri="{C3380CC4-5D6E-409C-BE32-E72D297353CC}">
                  <c16:uniqueId val="{00000009-ACE6-468D-B2E7-65A99FA9B899}"/>
                </c:ext>
              </c:extLst>
            </c:dLbl>
            <c:dLbl>
              <c:idx val="10"/>
              <c:tx>
                <c:strRef>
                  <c:f>Daten_Diagramme!$E$24</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{15117CBA-93D5-474D-BE87-94C3D4EEF558}</c15:txfldGUID>
                      <c15:f>Daten_Diagramme!$E$24</c15:f>
                      <c15:dlblFieldTableCache>
                        <c:ptCount val="1"/>
                        <c:pt idx="0">
                          <c:v>-9.0</c:v>
                        </c:pt>
                      </c15:dlblFieldTableCache>
                    </c15:dlblFTEntry>
                  </c15:dlblFieldTable>
                  <c15:showDataLabelsRange val="0"/>
                </c:ext>
                <c:ext xmlns:c16="http://schemas.microsoft.com/office/drawing/2014/chart" uri="{C3380CC4-5D6E-409C-BE32-E72D297353CC}">
                  <c16:uniqueId val="{0000000A-ACE6-468D-B2E7-65A99FA9B899}"/>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{A7B0840D-E0E3-472E-86B9-82153A80BEB9}</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ACE6-468D-B2E7-65A99FA9B899}"/>
                </c:ext>
              </c:extLst>
            </c:dLbl>
            <c:dLbl>
              <c:idx val="12"/>
              <c:tx>
                <c:strRef>
                  <c:f>Daten_Diagramme!$E$26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{2F949665-B68D-43F1-973B-5DDE0D89352D}</c15:txfldGUID>
                      <c15:f>Daten_Diagramme!$E$26</c15:f>
                      <c15:dlblFieldTableCache>
                        <c:ptCount val="1"/>
                        <c:pt idx="0">
                          <c:v>3.1</c:v>
                        </c:pt>
                      </c15:dlblFieldTableCache>
                    </c15:dlblFTEntry>
                  </c15:dlblFieldTable>
                  <c15:showDataLabelsRange val="0"/>
                </c:ext>
                <c:ext xmlns:c16="http://schemas.microsoft.com/office/drawing/2014/chart" uri="{C3380CC4-5D6E-409C-BE32-E72D297353CC}">
                  <c16:uniqueId val="{0000000C-ACE6-468D-B2E7-65A99FA9B899}"/>
                </c:ext>
              </c:extLst>
            </c:dLbl>
            <c:dLbl>
              <c:idx val="13"/>
              <c:tx>
                <c:strRef>
                  <c:f>Daten_Diagramme!$E$27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{8EE69A90-3909-4629-9AE5-3329D0015F15}</c15:txfldGUID>
                      <c15:f>Daten_Diagramme!$E$27</c15:f>
                      <c15:dlblFieldTableCache>
                        <c:ptCount val="1"/>
                        <c:pt idx="0">
                          <c:v>1.9</c:v>
                        </c:pt>
                      </c15:dlblFieldTableCache>
                    </c15:dlblFTEntry>
                  </c15:dlblFieldTable>
                  <c15:showDataLabelsRange val="0"/>
                </c:ext>
                <c:ext xmlns:c16="http://schemas.microsoft.com/office/drawing/2014/chart" uri="{C3380CC4-5D6E-409C-BE32-E72D297353CC}">
                  <c16:uniqueId val="{0000000D-ACE6-468D-B2E7-65A99FA9B899}"/>
                </c:ext>
              </c:extLst>
            </c:dLbl>
            <c:dLbl>
              <c:idx val="14"/>
              <c:tx>
                <c:strRef>
                  <c:f>Daten_Diagramme!$E$28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{B222147E-F366-4D12-B18B-D79AC2FA5337}</c15:txfldGUID>
                      <c15:f>Daten_Diagramme!$E$28</c15:f>
                      <c15:dlblFieldTableCache>
                        <c:ptCount val="1"/>
                        <c:pt idx="0">
                          <c:v>1.7</c:v>
                        </c:pt>
                      </c15:dlblFieldTableCache>
                    </c15:dlblFTEntry>
                  </c15:dlblFieldTable>
                  <c15:showDataLabelsRange val="0"/>
                </c:ext>
                <c:ext xmlns:c16="http://schemas.microsoft.com/office/drawing/2014/chart" uri="{C3380CC4-5D6E-409C-BE32-E72D297353CC}">
                  <c16:uniqueId val="{0000000E-ACE6-468D-B2E7-65A99FA9B899}"/>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{E14AA20F-33E3-445F-BFBB-671603FDDDC4}</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ACE6-468D-B2E7-65A99FA9B899}"/>
                </c:ext>
              </c:extLst>
            </c:dLbl>
            <c:dLbl>
              <c:idx val="16"/>
              <c:tx>
                <c:strRef>
                  <c:f>Daten_Diagramme!$E$30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{D529C246-A541-43EB-8E4F-6AF2EF4AED9A}</c15:txfldGUID>
                      <c15:f>Daten_Diagramme!$E$30</c15:f>
                      <c15:dlblFieldTableCache>
                        <c:ptCount val="1"/>
                        <c:pt idx="0">
                          <c:v>0.8</c:v>
                        </c:pt>
                      </c15:dlblFieldTableCache>
                    </c15:dlblFTEntry>
                  </c15:dlblFieldTable>
                  <c15:showDataLabelsRange val="0"/>
                </c:ext>
                <c:ext xmlns:c16="http://schemas.microsoft.com/office/drawing/2014/chart" uri="{C3380CC4-5D6E-409C-BE32-E72D297353CC}">
                  <c16:uniqueId val="{00000010-ACE6-468D-B2E7-65A99FA9B899}"/>
                </c:ext>
              </c:extLst>
            </c:dLbl>
            <c:dLbl>
              <c:idx val="17"/>
              <c:tx>
                <c:strRef>
                  <c:f>Daten_Diagramme!$E$31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{BF8AADAD-462D-42B6-B7B5-976AED719164}</c15:txfldGUID>
                      <c15:f>Daten_Diagramme!$E$31</c15:f>
                      <c15:dlblFieldTableCache>
                        <c:ptCount val="1"/>
                        <c:pt idx="0">
                          <c:v>4.5</c:v>
                        </c:pt>
                      </c15:dlblFieldTableCache>
                    </c15:dlblFTEntry>
                  </c15:dlblFieldTable>
                  <c15:showDataLabelsRange val="0"/>
                </c:ext>
                <c:ext xmlns:c16="http://schemas.microsoft.com/office/drawing/2014/chart" uri="{C3380CC4-5D6E-409C-BE32-E72D297353CC}">
                  <c16:uniqueId val="{00000011-ACE6-468D-B2E7-65A99FA9B899}"/>
                </c:ext>
              </c:extLst>
            </c:dLbl>
            <c:dLbl>
              <c:idx val="18"/>
              <c:tx>
                <c:strRef>
                  <c:f>Daten_Diagramme!$E$32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{2751DC05-2F50-4044-A20F-3DB9BDCE96B7}</c15:txfldGUID>
                      <c15:f>Daten_Diagramme!$E$32</c15:f>
                      <c15:dlblFieldTableCache>
                        <c:ptCount val="1"/>
                        <c:pt idx="0">
                          <c:v>0.7</c:v>
                        </c:pt>
                      </c15:dlblFieldTableCache>
                    </c15:dlblFTEntry>
                  </c15:dlblFieldTable>
                  <c15:showDataLabelsRange val="0"/>
                </c:ext>
                <c:ext xmlns:c16="http://schemas.microsoft.com/office/drawing/2014/chart" uri="{C3380CC4-5D6E-409C-BE32-E72D297353CC}">
                  <c16:uniqueId val="{00000012-ACE6-468D-B2E7-65A99FA9B899}"/>
                </c:ext>
              </c:extLst>
            </c:dLbl>
            <c:dLbl>
              <c:idx val="19"/>
              <c:tx>
                <c:strRef>
                  <c:f>Daten_Diagramme!$E$33</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{C5D71260-B726-4DFC-800C-337C539797AA}</c15:txfldGUID>
                      <c15:f>Daten_Diagramme!$E$33</c15:f>
                      <c15:dlblFieldTableCache>
                        <c:ptCount val="1"/>
                        <c:pt idx="0">
                          <c:v>-7.1</c:v>
                        </c:pt>
                      </c15:dlblFieldTableCache>
                    </c15:dlblFTEntry>
                  </c15:dlblFieldTable>
                  <c15:showDataLabelsRange val="0"/>
                </c:ext>
                <c:ext xmlns:c16="http://schemas.microsoft.com/office/drawing/2014/chart" uri="{C3380CC4-5D6E-409C-BE32-E72D297353CC}">
                  <c16:uniqueId val="{00000013-ACE6-468D-B2E7-65A99FA9B899}"/>
                </c:ext>
              </c:extLst>
            </c:dLbl>
            <c:dLbl>
              <c:idx val="20"/>
              <c:tx>
                <c:strRef>
                  <c:f>Daten_Diagramme!$E$34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{6E81E8DF-65FC-433C-9B09-82103CD1F0B9}</c15:txfldGUID>
                      <c15:f>Daten_Diagramme!$E$34</c15:f>
                      <c15:dlblFieldTableCache>
                        <c:ptCount val="1"/>
                        <c:pt idx="0">
                          <c:v>0.2</c:v>
                        </c:pt>
                      </c15:dlblFieldTableCache>
                    </c15:dlblFTEntry>
                  </c15:dlblFieldTable>
                  <c15:showDataLabelsRange val="0"/>
                </c:ext>
                <c:ext xmlns:c16="http://schemas.microsoft.com/office/drawing/2014/chart" uri="{C3380CC4-5D6E-409C-BE32-E72D297353CC}">
                  <c16:uniqueId val="{00000014-ACE6-468D-B2E7-65A99FA9B89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{3A350A15-6D07-4767-9A8B-1C9687DC7509}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CE6-468D-B2E7-65A99FA9B89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{5597D13F-215D-4814-92C5-FCE58EA0D9FF}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CE6-468D-B2E7-65A99FA9B899}"/>
                </c:ext>
              </c:extLst>
            </c:dLbl>
            <c:dLbl>
              <c:idx val="23"/>
              <c:tx>
                <c:strRef>
                  <c:f>Daten_Diagramme!$E$37</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{E007134F-6017-4268-ABBF-0067F248ABA2}</c15:txfldGUID>
                      <c15:f>Daten_Diagramme!$E$37</c15:f>
                      <c15:dlblFieldTableCache>
                        <c:ptCount val="1"/>
                        <c:pt idx="0">
                          <c:v>7.0</c:v>
                        </c:pt>
                      </c15:dlblFieldTableCache>
                    </c15:dlblFTEntry>
                  </c15:dlblFieldTable>
                  <c15:showDataLabelsRange val="0"/>
                </c:ext>
                <c:ext xmlns:c16="http://schemas.microsoft.com/office/drawing/2014/chart" uri="{C3380CC4-5D6E-409C-BE32-E72D297353CC}">
                  <c16:uniqueId val="{00000017-ACE6-468D-B2E7-65A99FA9B899}"/>
                </c:ext>
              </c:extLst>
            </c:dLbl>
            <c:dLbl>
              <c:idx val="24"/>
              <c:tx>
                <c:strRef>
                  <c:f>Daten_Diagramme!$E$38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{86A68041-F1E4-4A4B-9FA9-6A1724393E3C}</c15:txfldGUID>
                      <c15:f>Daten_Diagramme!$E$38</c15:f>
                      <c15:dlblFieldTableCache>
                        <c:ptCount val="1"/>
                        <c:pt idx="0">
                          <c:v>0.4</c:v>
                        </c:pt>
                      </c15:dlblFieldTableCache>
                    </c15:dlblFTEntry>
                  </c15:dlblFieldTable>
                  <c15:showDataLabelsRange val="0"/>
                </c:ext>
                <c:ext xmlns:c16="http://schemas.microsoft.com/office/drawing/2014/chart" uri="{C3380CC4-5D6E-409C-BE32-E72D297353CC}">
                  <c16:uniqueId val="{00000018-ACE6-468D-B2E7-65A99FA9B899}"/>
                </c:ext>
              </c:extLst>
            </c:dLbl>
            <c:dLbl>
              <c:idx val="25"/>
              <c:tx>
                <c:strRef>
                  <c:f>Daten_Diagramme!$E$39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{703D055C-1EED-4BB4-A84F-2CF6EDA817DF}</c15:txfldGUID>
                      <c15:f>Daten_Diagramme!$E$39</c15:f>
                      <c15:dlblFieldTableCache>
                        <c:ptCount val="1"/>
                        <c:pt idx="0">
                          <c:v>-1.6</c:v>
                        </c:pt>
                      </c15:dlblFieldTableCache>
                    </c15:dlblFTEntry>
                  </c15:dlblFieldTable>
                  <c15:showDataLabelsRange val="0"/>
                </c:ext>
                <c:ext xmlns:c16="http://schemas.microsoft.com/office/drawing/2014/chart" uri="{C3380CC4-5D6E-409C-BE32-E72D297353CC}">
                  <c16:uniqueId val="{00000019-ACE6-468D-B2E7-65A99FA9B89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{FE68D85B-ED07-4DB4-83AF-7B3E75DD15DB}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CE6-468D-B2E7-65A99FA9B89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{BB6B2163-7B73-4CD8-A6C6-1735FF2BBC43}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CE6-468D-B2E7-65A99FA9B89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{5F54806B-C7A7-42AC-A96E-A9A401511B14}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CE6-468D-B2E7-65A99FA9B89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{B02EBD87-AE80-4433-BA3F-5CBC5159A8DE}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CE6-468D-B2E7-65A99FA9B89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{90EE6E9A-8AD4-4D6A-911F-6137F376EE02}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CE6-468D-B2E7-65A99FA9B899}"/>
                </c:ext>
              </c:extLst>
            </c:dLbl>
            <c:dLbl>
              <c:idx val="31"/>
              <c:tx>
                <c:strRef>
                  <c:f>Daten_Diagramme!$E$45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{05D90DD4-98B7-4B41-9162-5DDB7C477105}</c15:txfldGUID>
                      <c15:f>Daten_Diagramme!$E$45</c15:f>
                      <c15:dlblFieldTableCache>
                        <c:ptCount val="1"/>
                        <c:pt idx="0">
                          <c:v>-1.6</c:v>
                        </c:pt>
                      </c15:dlblFieldTableCache>
                    </c15:dlblFTEntry>
                  </c15:dlblFieldTable>
                  <c15:showDataLabelsRange val="0"/>
                </c:ext>
                <c:ext xmlns:c16="http://schemas.microsoft.com/office/drawing/2014/chart" uri="{C3380CC4-5D6E-409C-BE32-E72D297353CC}">
                  <c16:uniqueId val="{0000001F-ACE6-468D-B2E7-65A99FA9B8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-0.88064161031608745</c:v>
                </c:pt>
                <c:pt idx="1">
                  <c:v>7.0048309178743962</c:v>
                </c:pt>
                <c:pt idx="2">
                  <c:v>1.6042780748663101</c:v>
                </c:pt>
                <c:pt idx="3">
                  <c:v>-2.9620853080568721</c:v>
                </c:pt>
                <c:pt idx="4">
                  <c:v>-3.026634382566586</c:v>
                </c:pt>
                <c:pt idx="5">
                  <c:v>-5.0610820244328094</c:v>
                </c:pt>
                <c:pt idx="6">
                  <c:v>1.3840830449826989</c:v>
                </c:pt>
                <c:pt idx="7">
                  <c:v>6.6591422121896162</c:v>
                </c:pt>
                <c:pt idx="8">
                  <c:v>1.0978956999085088</c:v>
                </c:pt>
                <c:pt idx="9">
                  <c:v>1.8907563025210083</c:v>
                </c:pt>
                <c:pt idx="10">
                  <c:v>-8.9717741935483879</c:v>
                </c:pt>
                <c:pt idx="11">
                  <c:v>0</c:v>
                </c:pt>
                <c:pt idx="12">
                  <c:v>3.1413612565445028</c:v>
                </c:pt>
                <c:pt idx="13">
                  <c:v>1.873767258382643</c:v>
                </c:pt>
                <c:pt idx="14">
                  <c:v>1.7429193899782136</c:v>
                </c:pt>
                <c:pt idx="15">
                  <c:v>0</c:v>
                </c:pt>
                <c:pt idx="16">
                  <c:v>0.76045627376425851</c:v>
                </c:pt>
                <c:pt idx="17">
                  <c:v>4.5081967213114753</c:v>
                </c:pt>
                <c:pt idx="18">
                  <c:v>0.71633237822349571</c:v>
                </c:pt>
                <c:pt idx="19">
                  <c:v>-7.0692194403534607</c:v>
                </c:pt>
                <c:pt idx="20">
                  <c:v>0.2386634844868735</c:v>
                </c:pt>
                <c:pt idx="21">
                  <c:v>0</c:v>
                </c:pt>
                <c:pt idx="23">
                  <c:v>7.0048309178743962</c:v>
                </c:pt>
                <c:pt idx="24">
                  <c:v>0.43462513582035495</c:v>
                </c:pt>
                <c:pt idx="25">
                  <c:v>-1.603269412134549</c:v>
                </c:pt>
              </c:numCache>
            </c:numRef>
          </c:val>
          <c:extLst>
            <c:ext xmlns:c16="http://schemas.microsoft.com/office/drawing/2014/chart" uri="{C3380CC4-5D6E-409C-BE32-E72D297353CC}">
              <c16:uniqueId val="{00000020-ACE6-468D-B2E7-65A99FA9B89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{D33BA291-45B3-4939-8773-4FDA3980F71C}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CE6-468D-B2E7-65A99FA9B89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{A537E181-9DD4-4463-B256-1FDC7789827A}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CE6-468D-B2E7-65A99FA9B89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{4C17D0BB-6C5C-4F1E-ABFF-CBE503DE4AD2}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CE6-468D-B2E7-65A99FA9B89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{A2E2FA2D-D694-49E6-95B9-44DC8658A7AD}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CE6-468D-B2E7-65A99FA9B89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{2A963C1F-9462-4AE8-B146-C61EFA3C9EAA}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CE6-468D-B2E7-65A99FA9B89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{7DFE2510-7ADE-450B-AC0E-5EBB4AF14AA3}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CE6-468D-B2E7-65A99FA9B89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{566E7CB6-9160-4446-A82B-C06CD5900941}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CE6-468D-B2E7-65A99FA9B89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{0F2CAAA3-34C2-42DB-8AFC-1AC712ED7871}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CE6-468D-B2E7-65A99FA9B89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{F1C4300D-75FA-4FE5-AA4C-0C6BFA5925B0}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CE6-468D-B2E7-65A99FA9B89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{6531F35B-34BE-4353-A331-ED67C15ECF42}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CE6-468D-B2E7-65A99FA9B89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{CD4CD39D-13D6-4987-83F9-15463390C284}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CE6-468D-B2E7-65A99FA9B89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{95AF2303-E8D9-47EA-9027-A4B1805AAF63}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CE6-468D-B2E7-65A99FA9B89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{648AA8F3-3FEF-4F83-B9AD-336D5E6EBF7B}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CE6-468D-B2E7-65A99FA9B89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{199BF895-C6A5-4A83-AD69-3279D166D1CA}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CE6-468D-B2E7-65A99FA9B89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{5C6930EE-05DD-4B5C-AB0C-BE2EF794B81E}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CE6-468D-B2E7-65A99FA9B89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{2306ADEA-BB80-4185-97DF-7FDEEEDED29F}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CE6-468D-B2E7-65A99FA9B89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{62316041-26F6-4EFB-815E-F14C9267535E}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CE6-468D-B2E7-65A99FA9B89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{63918C15-0C42-42B9-A8CD-41BA05841FA1}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CE6-468D-B2E7-65A99FA9B89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{CE28BFD6-F051-459F-AF35-07CD1747F78A}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CE6-468D-B2E7-65A99FA9B89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{A318E6E0-7944-49B1-B200-B15E9D6F7890}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CE6-468D-B2E7-65A99FA9B89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{4C60C765-61F2-478A-B5EC-BC766327CE0A}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CE6-468D-B2E7-65A99FA9B89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{16936830-E1AE-48C9-AD3D-E6A92875DB0A}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CE6-468D-B2E7-65A99FA9B89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{C5AFC243-4C33-4DF0-B060-05E94115965D}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CE6-468D-B2E7-65A99FA9B89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{1FDF87AA-2804-4041-BC5B-F268C6EDB2DA}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CE6-468D-B2E7-65A99FA9B89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{7B353E88-C609-459A-9510-870720806982}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CE6-468D-B2E7-65A99FA9B89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{D3474C25-AFC6-4305-8B42-9BF803E0CDDE}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CE6-468D-B2E7-65A99FA9B89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{7648276D-67AC-421A-8CDF-CA329E440A91}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CE6-468D-B2E7-65A99FA9B89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{305F6D6B-29E9-4AD9-AFE9-70DEC9F81BB8}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CE6-468D-B2E7-65A99FA9B89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{8E23395E-A992-4DCB-8C9E-A55370564937}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CE6-468D-B2E7-65A99FA9B89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{42DBEB4C-9E4C-4EE0-9917-27087B2EACE0}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CE6-468D-B2E7-65A99FA9B89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{E42BD545-2D2D-4B06-A3E7-AEC067AC2A52}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CE6-468D-B2E7-65A99FA9B89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{02015071-C03A-4934-A522-9CDB6815C7C3}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CE6-468D-B2E7-65A99FA9B8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CE6-468D-B2E7-65A99FA9B89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CE6-468D-B2E7-65A99FA9B89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{D102557A-C300-474D-9D7F-D838FE338076}</c15:txfldGUID>
                      <c15:f>Diagramm!$I$46</c15:f>
                      <c15:dlblFieldTableCache>
                        <c:ptCount val="1"/>
                      </c15:dlblFieldTableCache>
                    </c15:dlblFTEntry>
                  </c15:dlblFieldTable>
                  <c15:showDataLabelsRange val="0"/>
                </c:ext>
                <c:ext xmlns:c16="http://schemas.microsoft.com/office/drawing/2014/chart" uri="{C3380CC4-5D6E-409C-BE32-E72D297353CC}">
                  <c16:uniqueId val="{00000000-9D87-43FD-B84A-9494702DE1F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{83555B75-3E13-4730-AA62-2578C4208674}</c15:txfldGUID>
                      <c15:f>Diagramm!$I$47</c15:f>
                      <c15:dlblFieldTableCache>
                        <c:ptCount val="1"/>
                      </c15:dlblFieldTableCache>
                    </c15:dlblFTEntry>
                  </c15:dlblFieldTable>
                  <c15:showDataLabelsRange val="0"/>
                </c:ext>
                <c:ext xmlns:c16="http://schemas.microsoft.com/office/drawing/2014/chart" uri="{C3380CC4-5D6E-409C-BE32-E72D297353CC}">
                  <c16:uniqueId val="{00000001-9D87-43FD-B84A-9494702DE1F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{3723B18F-C76E-43EB-A14C-2F57443AD62F}</c15:txfldGUID>
                      <c15:f>Diagramm!$I$48</c15:f>
                      <c15:dlblFieldTableCache>
                        <c:ptCount val="1"/>
                      </c15:dlblFieldTableCache>
                    </c15:dlblFTEntry>
                  </c15:dlblFieldTable>
                  <c15:showDataLabelsRange val="0"/>
                </c:ext>
                <c:ext xmlns:c16="http://schemas.microsoft.com/office/drawing/2014/chart" uri="{C3380CC4-5D6E-409C-BE32-E72D297353CC}">
                  <c16:uniqueId val="{00000002-9D87-43FD-B84A-9494702DE1F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{DC80E9B6-5001-4530-9A5C-2D35CC547ABB}</c15:txfldGUID>
                      <c15:f>Diagramm!$I$49</c15:f>
                      <c15:dlblFieldTableCache>
                        <c:ptCount val="1"/>
                      </c15:dlblFieldTableCache>
                    </c15:dlblFTEntry>
                  </c15:dlblFieldTable>
                  <c15:showDataLabelsRange val="0"/>
                </c:ext>
                <c:ext xmlns:c16="http://schemas.microsoft.com/office/drawing/2014/chart" uri="{C3380CC4-5D6E-409C-BE32-E72D297353CC}">
                  <c16:uniqueId val="{00000003-9D87-43FD-B84A-9494702DE1F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{00244853-E3CB-47D6-A7AD-F4E6DC7CD232}</c15:txfldGUID>
                      <c15:f>Diagramm!$I$50</c15:f>
                      <c15:dlblFieldTableCache>
                        <c:ptCount val="1"/>
                      </c15:dlblFieldTableCache>
                    </c15:dlblFTEntry>
                  </c15:dlblFieldTable>
                  <c15:showDataLabelsRange val="0"/>
                </c:ext>
                <c:ext xmlns:c16="http://schemas.microsoft.com/office/drawing/2014/chart" uri="{C3380CC4-5D6E-409C-BE32-E72D297353CC}">
                  <c16:uniqueId val="{00000004-9D87-43FD-B84A-9494702DE1F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{2EDAB02B-4F56-4690-9E92-19E191212A83}</c15:txfldGUID>
                      <c15:f>Diagramm!$I$51</c15:f>
                      <c15:dlblFieldTableCache>
                        <c:ptCount val="1"/>
                      </c15:dlblFieldTableCache>
                    </c15:dlblFTEntry>
                  </c15:dlblFieldTable>
                  <c15:showDataLabelsRange val="0"/>
                </c:ext>
                <c:ext xmlns:c16="http://schemas.microsoft.com/office/drawing/2014/chart" uri="{C3380CC4-5D6E-409C-BE32-E72D297353CC}">
                  <c16:uniqueId val="{00000005-9D87-43FD-B84A-9494702DE1F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{D300ADF0-18DE-40B4-91A0-0C0C78DFA28A}</c15:txfldGUID>
                      <c15:f>Diagramm!$I$52</c15:f>
                      <c15:dlblFieldTableCache>
                        <c:ptCount val="1"/>
                      </c15:dlblFieldTableCache>
                    </c15:dlblFTEntry>
                  </c15:dlblFieldTable>
                  <c15:showDataLabelsRange val="0"/>
                </c:ext>
                <c:ext xmlns:c16="http://schemas.microsoft.com/office/drawing/2014/chart" uri="{C3380CC4-5D6E-409C-BE32-E72D297353CC}">
                  <c16:uniqueId val="{00000006-9D87-43FD-B84A-9494702DE1F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{37CA519C-21D3-455C-AF67-9A11BFE772B8}</c15:txfldGUID>
                      <c15:f>Diagramm!$I$53</c15:f>
                      <c15:dlblFieldTableCache>
                        <c:ptCount val="1"/>
                      </c15:dlblFieldTableCache>
                    </c15:dlblFTEntry>
                  </c15:dlblFieldTable>
                  <c15:showDataLabelsRange val="0"/>
                </c:ext>
                <c:ext xmlns:c16="http://schemas.microsoft.com/office/drawing/2014/chart" uri="{C3380CC4-5D6E-409C-BE32-E72D297353CC}">
                  <c16:uniqueId val="{00000007-9D87-43FD-B84A-9494702DE1F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{8ADBD829-714B-49E4-9F2C-33B8B9DFABF2}</c15:txfldGUID>
                      <c15:f>Diagramm!$I$54</c15:f>
                      <c15:dlblFieldTableCache>
                        <c:ptCount val="1"/>
                      </c15:dlblFieldTableCache>
                    </c15:dlblFTEntry>
                  </c15:dlblFieldTable>
                  <c15:showDataLabelsRange val="0"/>
                </c:ext>
                <c:ext xmlns:c16="http://schemas.microsoft.com/office/drawing/2014/chart" uri="{C3380CC4-5D6E-409C-BE32-E72D297353CC}">
                  <c16:uniqueId val="{00000008-9D87-43FD-B84A-9494702DE1F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{B0D50864-1DB6-4A2F-87C1-AE682BC77551}</c15:txfldGUID>
                      <c15:f>Diagramm!$I$55</c15:f>
                      <c15:dlblFieldTableCache>
                        <c:ptCount val="1"/>
                      </c15:dlblFieldTableCache>
                    </c15:dlblFTEntry>
                  </c15:dlblFieldTable>
                  <c15:showDataLabelsRange val="0"/>
                </c:ext>
                <c:ext xmlns:c16="http://schemas.microsoft.com/office/drawing/2014/chart" uri="{C3380CC4-5D6E-409C-BE32-E72D297353CC}">
                  <c16:uniqueId val="{00000009-9D87-43FD-B84A-9494702DE1F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{D95236D3-485A-400F-936C-CDCB02881D08}</c15:txfldGUID>
                      <c15:f>Diagramm!$I$56</c15:f>
                      <c15:dlblFieldTableCache>
                        <c:ptCount val="1"/>
                      </c15:dlblFieldTableCache>
                    </c15:dlblFTEntry>
                  </c15:dlblFieldTable>
                  <c15:showDataLabelsRange val="0"/>
                </c:ext>
                <c:ext xmlns:c16="http://schemas.microsoft.com/office/drawing/2014/chart" uri="{C3380CC4-5D6E-409C-BE32-E72D297353CC}">
                  <c16:uniqueId val="{0000000A-9D87-43FD-B84A-9494702DE1F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{CC74973B-78B1-4706-9461-4F62E37FDC00}</c15:txfldGUID>
                      <c15:f>Diagramm!$I$57</c15:f>
                      <c15:dlblFieldTableCache>
                        <c:ptCount val="1"/>
                      </c15:dlblFieldTableCache>
                    </c15:dlblFTEntry>
                  </c15:dlblFieldTable>
                  <c15:showDataLabelsRange val="0"/>
                </c:ext>
                <c:ext xmlns:c16="http://schemas.microsoft.com/office/drawing/2014/chart" uri="{C3380CC4-5D6E-409C-BE32-E72D297353CC}">
                  <c16:uniqueId val="{0000000B-9D87-43FD-B84A-9494702DE1F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{C3913027-A263-4652-A6CE-911A63AB3C56}</c15:txfldGUID>
                      <c15:f>Diagramm!$I$58</c15:f>
                      <c15:dlblFieldTableCache>
                        <c:ptCount val="1"/>
                      </c15:dlblFieldTableCache>
                    </c15:dlblFTEntry>
                  </c15:dlblFieldTable>
                  <c15:showDataLabelsRange val="0"/>
                </c:ext>
                <c:ext xmlns:c16="http://schemas.microsoft.com/office/drawing/2014/chart" uri="{C3380CC4-5D6E-409C-BE32-E72D297353CC}">
                  <c16:uniqueId val="{0000000C-9D87-43FD-B84A-9494702DE1F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{8A559334-2591-4F66-A5B4-C460EFBD28BB}</c15:txfldGUID>
                      <c15:f>Diagramm!$I$59</c15:f>
                      <c15:dlblFieldTableCache>
                        <c:ptCount val="1"/>
                      </c15:dlblFieldTableCache>
                    </c15:dlblFTEntry>
                  </c15:dlblFieldTable>
                  <c15:showDataLabelsRange val="0"/>
                </c:ext>
                <c:ext xmlns:c16="http://schemas.microsoft.com/office/drawing/2014/chart" uri="{C3380CC4-5D6E-409C-BE32-E72D297353CC}">
                  <c16:uniqueId val="{0000000D-9D87-43FD-B84A-9494702DE1F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{16B0BC87-29D2-49EF-966D-492D8CF0600B}</c15:txfldGUID>
                      <c15:f>Diagramm!$I$60</c15:f>
                      <c15:dlblFieldTableCache>
                        <c:ptCount val="1"/>
                      </c15:dlblFieldTableCache>
                    </c15:dlblFTEntry>
                  </c15:dlblFieldTable>
                  <c15:showDataLabelsRange val="0"/>
                </c:ext>
                <c:ext xmlns:c16="http://schemas.microsoft.com/office/drawing/2014/chart" uri="{C3380CC4-5D6E-409C-BE32-E72D297353CC}">
                  <c16:uniqueId val="{0000000E-9D87-43FD-B84A-9494702DE1F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{D4E7087E-EE19-45AF-9702-2BBBE62624EB}</c15:txfldGUID>
                      <c15:f>Diagramm!$I$61</c15:f>
                      <c15:dlblFieldTableCache>
                        <c:ptCount val="1"/>
                      </c15:dlblFieldTableCache>
                    </c15:dlblFTEntry>
                  </c15:dlblFieldTable>
                  <c15:showDataLabelsRange val="0"/>
                </c:ext>
                <c:ext xmlns:c16="http://schemas.microsoft.com/office/drawing/2014/chart" uri="{C3380CC4-5D6E-409C-BE32-E72D297353CC}">
                  <c16:uniqueId val="{0000000F-9D87-43FD-B84A-9494702DE1F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{8C2C0BBC-84E2-4952-972C-F7069A404AC9}</c15:txfldGUID>
                      <c15:f>Diagramm!$I$62</c15:f>
                      <c15:dlblFieldTableCache>
                        <c:ptCount val="1"/>
                      </c15:dlblFieldTableCache>
                    </c15:dlblFTEntry>
                  </c15:dlblFieldTable>
                  <c15:showDataLabelsRange val="0"/>
                </c:ext>
                <c:ext xmlns:c16="http://schemas.microsoft.com/office/drawing/2014/chart" uri="{C3380CC4-5D6E-409C-BE32-E72D297353CC}">
                  <c16:uniqueId val="{00000010-9D87-43FD-B84A-9494702DE1F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{DE08A5C9-46CB-47BA-987B-698A171BFED3}</c15:txfldGUID>
                      <c15:f>Diagramm!$I$63</c15:f>
                      <c15:dlblFieldTableCache>
                        <c:ptCount val="1"/>
                      </c15:dlblFieldTableCache>
                    </c15:dlblFTEntry>
                  </c15:dlblFieldTable>
                  <c15:showDataLabelsRange val="0"/>
                </c:ext>
                <c:ext xmlns:c16="http://schemas.microsoft.com/office/drawing/2014/chart" uri="{C3380CC4-5D6E-409C-BE32-E72D297353CC}">
                  <c16:uniqueId val="{00000011-9D87-43FD-B84A-9494702DE1F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{513FDE98-7035-496D-AE37-93B4727010B7}</c15:txfldGUID>
                      <c15:f>Diagramm!$I$64</c15:f>
                      <c15:dlblFieldTableCache>
                        <c:ptCount val="1"/>
                      </c15:dlblFieldTableCache>
                    </c15:dlblFTEntry>
                  </c15:dlblFieldTable>
                  <c15:showDataLabelsRange val="0"/>
                </c:ext>
                <c:ext xmlns:c16="http://schemas.microsoft.com/office/drawing/2014/chart" uri="{C3380CC4-5D6E-409C-BE32-E72D297353CC}">
                  <c16:uniqueId val="{00000012-9D87-43FD-B84A-9494702DE1F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{C3083B63-4943-4C6D-9010-DB6F4A96DB30}</c15:txfldGUID>
                      <c15:f>Diagramm!$I$65</c15:f>
                      <c15:dlblFieldTableCache>
                        <c:ptCount val="1"/>
                      </c15:dlblFieldTableCache>
                    </c15:dlblFTEntry>
                  </c15:dlblFieldTable>
                  <c15:showDataLabelsRange val="0"/>
                </c:ext>
                <c:ext xmlns:c16="http://schemas.microsoft.com/office/drawing/2014/chart" uri="{C3380CC4-5D6E-409C-BE32-E72D297353CC}">
                  <c16:uniqueId val="{00000013-9D87-43FD-B84A-9494702DE1F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{A7AB4390-8E87-41D5-81EF-3D6B70476FC0}</c15:txfldGUID>
                      <c15:f>Diagramm!$I$66</c15:f>
                      <c15:dlblFieldTableCache>
                        <c:ptCount val="1"/>
                      </c15:dlblFieldTableCache>
                    </c15:dlblFTEntry>
                  </c15:dlblFieldTable>
                  <c15:showDataLabelsRange val="0"/>
                </c:ext>
                <c:ext xmlns:c16="http://schemas.microsoft.com/office/drawing/2014/chart" uri="{C3380CC4-5D6E-409C-BE32-E72D297353CC}">
                  <c16:uniqueId val="{00000014-9D87-43FD-B84A-9494702DE1F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{58C083D3-B91B-45D7-B445-B8C903F71288}</c15:txfldGUID>
                      <c15:f>Diagramm!$I$67</c15:f>
                      <c15:dlblFieldTableCache>
                        <c:ptCount val="1"/>
                      </c15:dlblFieldTableCache>
                    </c15:dlblFTEntry>
                  </c15:dlblFieldTable>
                  <c15:showDataLabelsRange val="0"/>
                </c:ext>
                <c:ext xmlns:c16="http://schemas.microsoft.com/office/drawing/2014/chart" uri="{C3380CC4-5D6E-409C-BE32-E72D297353CC}">
                  <c16:uniqueId val="{00000015-9D87-43FD-B84A-9494702DE1F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D87-43FD-B84A-9494702DE1F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{538B85A4-74D1-4137-A0F4-D22275C10F54}</c15:txfldGUID>
                      <c15:f>Diagramm!$K$46</c15:f>
                      <c15:dlblFieldTableCache>
                        <c:ptCount val="1"/>
                      </c15:dlblFieldTableCache>
                    </c15:dlblFTEntry>
                  </c15:dlblFieldTable>
                  <c15:showDataLabelsRange val="0"/>
                </c:ext>
                <c:ext xmlns:c16="http://schemas.microsoft.com/office/drawing/2014/chart" uri="{C3380CC4-5D6E-409C-BE32-E72D297353CC}">
                  <c16:uniqueId val="{00000017-9D87-43FD-B84A-9494702DE1F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{4F5EA142-7454-4B4B-8E67-A17ACE892DCA}</c15:txfldGUID>
                      <c15:f>Diagramm!$K$47</c15:f>
                      <c15:dlblFieldTableCache>
                        <c:ptCount val="1"/>
                      </c15:dlblFieldTableCache>
                    </c15:dlblFTEntry>
                  </c15:dlblFieldTable>
                  <c15:showDataLabelsRange val="0"/>
                </c:ext>
                <c:ext xmlns:c16="http://schemas.microsoft.com/office/drawing/2014/chart" uri="{C3380CC4-5D6E-409C-BE32-E72D297353CC}">
                  <c16:uniqueId val="{00000018-9D87-43FD-B84A-9494702DE1F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{3A1C58E5-7BAD-42C3-AE83-9A95DDDB2076}</c15:txfldGUID>
                      <c15:f>Diagramm!$K$48</c15:f>
                      <c15:dlblFieldTableCache>
                        <c:ptCount val="1"/>
                      </c15:dlblFieldTableCache>
                    </c15:dlblFTEntry>
                  </c15:dlblFieldTable>
                  <c15:showDataLabelsRange val="0"/>
                </c:ext>
                <c:ext xmlns:c16="http://schemas.microsoft.com/office/drawing/2014/chart" uri="{C3380CC4-5D6E-409C-BE32-E72D297353CC}">
                  <c16:uniqueId val="{00000019-9D87-43FD-B84A-9494702DE1F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{6443C922-E516-4F3E-9F37-8138F1B4E4EF}</c15:txfldGUID>
                      <c15:f>Diagramm!$K$49</c15:f>
                      <c15:dlblFieldTableCache>
                        <c:ptCount val="1"/>
                      </c15:dlblFieldTableCache>
                    </c15:dlblFTEntry>
                  </c15:dlblFieldTable>
                  <c15:showDataLabelsRange val="0"/>
                </c:ext>
                <c:ext xmlns:c16="http://schemas.microsoft.com/office/drawing/2014/chart" uri="{C3380CC4-5D6E-409C-BE32-E72D297353CC}">
                  <c16:uniqueId val="{0000001A-9D87-43FD-B84A-9494702DE1F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{044E6616-53A8-4776-845E-A12F15A3B789}</c15:txfldGUID>
                      <c15:f>Diagramm!$K$50</c15:f>
                      <c15:dlblFieldTableCache>
                        <c:ptCount val="1"/>
                      </c15:dlblFieldTableCache>
                    </c15:dlblFTEntry>
                  </c15:dlblFieldTable>
                  <c15:showDataLabelsRange val="0"/>
                </c:ext>
                <c:ext xmlns:c16="http://schemas.microsoft.com/office/drawing/2014/chart" uri="{C3380CC4-5D6E-409C-BE32-E72D297353CC}">
                  <c16:uniqueId val="{0000001B-9D87-43FD-B84A-9494702DE1F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{6ED53571-0CFC-4BE2-82E2-944FAE9B53E7}</c15:txfldGUID>
                      <c15:f>Diagramm!$K$51</c15:f>
                      <c15:dlblFieldTableCache>
                        <c:ptCount val="1"/>
                      </c15:dlblFieldTableCache>
                    </c15:dlblFTEntry>
                  </c15:dlblFieldTable>
                  <c15:showDataLabelsRange val="0"/>
                </c:ext>
                <c:ext xmlns:c16="http://schemas.microsoft.com/office/drawing/2014/chart" uri="{C3380CC4-5D6E-409C-BE32-E72D297353CC}">
                  <c16:uniqueId val="{0000001C-9D87-43FD-B84A-9494702DE1F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{F274DEEA-8118-4EEC-B400-0786352842C9}</c15:txfldGUID>
                      <c15:f>Diagramm!$K$52</c15:f>
                      <c15:dlblFieldTableCache>
                        <c:ptCount val="1"/>
                      </c15:dlblFieldTableCache>
                    </c15:dlblFTEntry>
                  </c15:dlblFieldTable>
                  <c15:showDataLabelsRange val="0"/>
                </c:ext>
                <c:ext xmlns:c16="http://schemas.microsoft.com/office/drawing/2014/chart" uri="{C3380CC4-5D6E-409C-BE32-E72D297353CC}">
                  <c16:uniqueId val="{0000001D-9D87-43FD-B84A-9494702DE1F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{AE8B9035-5A1F-4E8F-937D-0DEBD1447D6B}</c15:txfldGUID>
                      <c15:f>Diagramm!$K$53</c15:f>
                      <c15:dlblFieldTableCache>
                        <c:ptCount val="1"/>
                      </c15:dlblFieldTableCache>
                    </c15:dlblFTEntry>
                  </c15:dlblFieldTable>
                  <c15:showDataLabelsRange val="0"/>
                </c:ext>
                <c:ext xmlns:c16="http://schemas.microsoft.com/office/drawing/2014/chart" uri="{C3380CC4-5D6E-409C-BE32-E72D297353CC}">
                  <c16:uniqueId val="{0000001E-9D87-43FD-B84A-9494702DE1F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{092156D1-ABAE-4166-B248-C0490EC3F157}</c15:txfldGUID>
                      <c15:f>Diagramm!$K$54</c15:f>
                      <c15:dlblFieldTableCache>
                        <c:ptCount val="1"/>
                      </c15:dlblFieldTableCache>
                    </c15:dlblFTEntry>
                  </c15:dlblFieldTable>
                  <c15:showDataLabelsRange val="0"/>
                </c:ext>
                <c:ext xmlns:c16="http://schemas.microsoft.com/office/drawing/2014/chart" uri="{C3380CC4-5D6E-409C-BE32-E72D297353CC}">
                  <c16:uniqueId val="{0000001F-9D87-43FD-B84A-9494702DE1F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{24215794-71B8-4EB2-8127-BE3E5B4B9564}</c15:txfldGUID>
                      <c15:f>Diagramm!$K$55</c15:f>
                      <c15:dlblFieldTableCache>
                        <c:ptCount val="1"/>
                      </c15:dlblFieldTableCache>
                    </c15:dlblFTEntry>
                  </c15:dlblFieldTable>
                  <c15:showDataLabelsRange val="0"/>
                </c:ext>
                <c:ext xmlns:c16="http://schemas.microsoft.com/office/drawing/2014/chart" uri="{C3380CC4-5D6E-409C-BE32-E72D297353CC}">
                  <c16:uniqueId val="{00000020-9D87-43FD-B84A-9494702DE1F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{456FB1D4-7354-4D00-8ED4-4F5513DDDF60}</c15:txfldGUID>
                      <c15:f>Diagramm!$K$56</c15:f>
                      <c15:dlblFieldTableCache>
                        <c:ptCount val="1"/>
                      </c15:dlblFieldTableCache>
                    </c15:dlblFTEntry>
                  </c15:dlblFieldTable>
                  <c15:showDataLabelsRange val="0"/>
                </c:ext>
                <c:ext xmlns:c16="http://schemas.microsoft.com/office/drawing/2014/chart" uri="{C3380CC4-5D6E-409C-BE32-E72D297353CC}">
                  <c16:uniqueId val="{00000021-9D87-43FD-B84A-9494702DE1F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{8A72B6B8-CB51-4BF3-9358-6CE7BD14B72F}</c15:txfldGUID>
                      <c15:f>Diagramm!$K$57</c15:f>
                      <c15:dlblFieldTableCache>
                        <c:ptCount val="1"/>
                      </c15:dlblFieldTableCache>
                    </c15:dlblFTEntry>
                  </c15:dlblFieldTable>
                  <c15:showDataLabelsRange val="0"/>
                </c:ext>
                <c:ext xmlns:c16="http://schemas.microsoft.com/office/drawing/2014/chart" uri="{C3380CC4-5D6E-409C-BE32-E72D297353CC}">
                  <c16:uniqueId val="{00000022-9D87-43FD-B84A-9494702DE1F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{D62E2267-5912-4773-B534-864048E624CC}</c15:txfldGUID>
                      <c15:f>Diagramm!$K$58</c15:f>
                      <c15:dlblFieldTableCache>
                        <c:ptCount val="1"/>
                      </c15:dlblFieldTableCache>
                    </c15:dlblFTEntry>
                  </c15:dlblFieldTable>
                  <c15:showDataLabelsRange val="0"/>
                </c:ext>
                <c:ext xmlns:c16="http://schemas.microsoft.com/office/drawing/2014/chart" uri="{C3380CC4-5D6E-409C-BE32-E72D297353CC}">
                  <c16:uniqueId val="{00000023-9D87-43FD-B84A-9494702DE1F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{9ACFAA2E-8D12-4E01-B76F-7BD0B18DC185}</c15:txfldGUID>
                      <c15:f>Diagramm!$K$59</c15:f>
                      <c15:dlblFieldTableCache>
                        <c:ptCount val="1"/>
                      </c15:dlblFieldTableCache>
                    </c15:dlblFTEntry>
                  </c15:dlblFieldTable>
                  <c15:showDataLabelsRange val="0"/>
                </c:ext>
                <c:ext xmlns:c16="http://schemas.microsoft.com/office/drawing/2014/chart" uri="{C3380CC4-5D6E-409C-BE32-E72D297353CC}">
                  <c16:uniqueId val="{00000024-9D87-43FD-B84A-9494702DE1F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{F92045F2-FE7E-48D6-95A1-3CB8E041ABED}</c15:txfldGUID>
                      <c15:f>Diagramm!$K$60</c15:f>
                      <c15:dlblFieldTableCache>
                        <c:ptCount val="1"/>
                      </c15:dlblFieldTableCache>
                    </c15:dlblFTEntry>
                  </c15:dlblFieldTable>
                  <c15:showDataLabelsRange val="0"/>
                </c:ext>
                <c:ext xmlns:c16="http://schemas.microsoft.com/office/drawing/2014/chart" uri="{C3380CC4-5D6E-409C-BE32-E72D297353CC}">
                  <c16:uniqueId val="{00000025-9D87-43FD-B84A-9494702DE1F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{065A7E16-8DC4-47E4-B67B-EDB25FB41CFC}</c15:txfldGUID>
                      <c15:f>Diagramm!$K$61</c15:f>
                      <c15:dlblFieldTableCache>
                        <c:ptCount val="1"/>
                      </c15:dlblFieldTableCache>
                    </c15:dlblFTEntry>
                  </c15:dlblFieldTable>
                  <c15:showDataLabelsRange val="0"/>
                </c:ext>
                <c:ext xmlns:c16="http://schemas.microsoft.com/office/drawing/2014/chart" uri="{C3380CC4-5D6E-409C-BE32-E72D297353CC}">
                  <c16:uniqueId val="{00000026-9D87-43FD-B84A-9494702DE1F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{14BA6950-2645-463A-9D75-F7C35FBD724D}</c15:txfldGUID>
                      <c15:f>Diagramm!$K$62</c15:f>
                      <c15:dlblFieldTableCache>
                        <c:ptCount val="1"/>
                      </c15:dlblFieldTableCache>
                    </c15:dlblFTEntry>
                  </c15:dlblFieldTable>
                  <c15:showDataLabelsRange val="0"/>
                </c:ext>
                <c:ext xmlns:c16="http://schemas.microsoft.com/office/drawing/2014/chart" uri="{C3380CC4-5D6E-409C-BE32-E72D297353CC}">
                  <c16:uniqueId val="{00000027-9D87-43FD-B84A-9494702DE1F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{99111577-64CB-4B88-90D2-1C1FDDA685FF}</c15:txfldGUID>
                      <c15:f>Diagramm!$K$63</c15:f>
                      <c15:dlblFieldTableCache>
                        <c:ptCount val="1"/>
                      </c15:dlblFieldTableCache>
                    </c15:dlblFTEntry>
                  </c15:dlblFieldTable>
                  <c15:showDataLabelsRange val="0"/>
                </c:ext>
                <c:ext xmlns:c16="http://schemas.microsoft.com/office/drawing/2014/chart" uri="{C3380CC4-5D6E-409C-BE32-E72D297353CC}">
                  <c16:uniqueId val="{00000028-9D87-43FD-B84A-9494702DE1F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{8EBD4595-C36C-4770-98CC-C7A8FFA31D78}</c15:txfldGUID>
                      <c15:f>Diagramm!$K$64</c15:f>
                      <c15:dlblFieldTableCache>
                        <c:ptCount val="1"/>
                      </c15:dlblFieldTableCache>
                    </c15:dlblFTEntry>
                  </c15:dlblFieldTable>
                  <c15:showDataLabelsRange val="0"/>
                </c:ext>
                <c:ext xmlns:c16="http://schemas.microsoft.com/office/drawing/2014/chart" uri="{C3380CC4-5D6E-409C-BE32-E72D297353CC}">
                  <c16:uniqueId val="{00000029-9D87-43FD-B84A-9494702DE1F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{A6DCDB9C-1472-436C-8565-F15B95C7CA8F}</c15:txfldGUID>
                      <c15:f>Diagramm!$K$65</c15:f>
                      <c15:dlblFieldTableCache>
                        <c:ptCount val="1"/>
                      </c15:dlblFieldTableCache>
                    </c15:dlblFTEntry>
                  </c15:dlblFieldTable>
                  <c15:showDataLabelsRange val="0"/>
                </c:ext>
                <c:ext xmlns:c16="http://schemas.microsoft.com/office/drawing/2014/chart" uri="{C3380CC4-5D6E-409C-BE32-E72D297353CC}">
                  <c16:uniqueId val="{0000002A-9D87-43FD-B84A-9494702DE1F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{CC18765E-0B4F-431F-AB9A-9A56C17E3F67}</c15:txfldGUID>
                      <c15:f>Diagramm!$K$66</c15:f>
                      <c15:dlblFieldTableCache>
                        <c:ptCount val="1"/>
                      </c15:dlblFieldTableCache>
                    </c15:dlblFTEntry>
                  </c15:dlblFieldTable>
                  <c15:showDataLabelsRange val="0"/>
                </c:ext>
                <c:ext xmlns:c16="http://schemas.microsoft.com/office/drawing/2014/chart" uri="{C3380CC4-5D6E-409C-BE32-E72D297353CC}">
                  <c16:uniqueId val="{0000002B-9D87-43FD-B84A-9494702DE1F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{2640E734-C979-4C44-AE08-72DACFC8E7D0}</c15:txfldGUID>
                      <c15:f>Diagramm!$K$67</c15:f>
                      <c15:dlblFieldTableCache>
                        <c:ptCount val="1"/>
                      </c15:dlblFieldTableCache>
                    </c15:dlblFTEntry>
                  </c15:dlblFieldTable>
                  <c15:showDataLabelsRange val="0"/>
                </c:ext>
                <c:ext xmlns:c16="http://schemas.microsoft.com/office/drawing/2014/chart" uri="{C3380CC4-5D6E-409C-BE32-E72D297353CC}">
                  <c16:uniqueId val="{0000002C-9D87-43FD-B84A-9494702DE1F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D87-43FD-B84A-9494702DE1F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{E374AC88-B9EF-4BB8-98B0-B6E0279C0BF9}</c15:txfldGUID>
                      <c15:f>Diagramm!$J$46</c15:f>
                      <c15:dlblFieldTableCache>
                        <c:ptCount val="1"/>
                      </c15:dlblFieldTableCache>
                    </c15:dlblFTEntry>
                  </c15:dlblFieldTable>
                  <c15:showDataLabelsRange val="0"/>
                </c:ext>
                <c:ext xmlns:c16="http://schemas.microsoft.com/office/drawing/2014/chart" uri="{C3380CC4-5D6E-409C-BE32-E72D297353CC}">
                  <c16:uniqueId val="{0000002E-9D87-43FD-B84A-9494702DE1F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{D206D88C-74CE-4064-8470-E3009AD551B4}</c15:txfldGUID>
                      <c15:f>Diagramm!$J$47</c15:f>
                      <c15:dlblFieldTableCache>
                        <c:ptCount val="1"/>
                      </c15:dlblFieldTableCache>
                    </c15:dlblFTEntry>
                  </c15:dlblFieldTable>
                  <c15:showDataLabelsRange val="0"/>
                </c:ext>
                <c:ext xmlns:c16="http://schemas.microsoft.com/office/drawing/2014/chart" uri="{C3380CC4-5D6E-409C-BE32-E72D297353CC}">
                  <c16:uniqueId val="{0000002F-9D87-43FD-B84A-9494702DE1F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{68CC371F-C052-4D3B-AE8B-60525A64A0DE}</c15:txfldGUID>
                      <c15:f>Diagramm!$J$48</c15:f>
                      <c15:dlblFieldTableCache>
                        <c:ptCount val="1"/>
                      </c15:dlblFieldTableCache>
                    </c15:dlblFTEntry>
                  </c15:dlblFieldTable>
                  <c15:showDataLabelsRange val="0"/>
                </c:ext>
                <c:ext xmlns:c16="http://schemas.microsoft.com/office/drawing/2014/chart" uri="{C3380CC4-5D6E-409C-BE32-E72D297353CC}">
                  <c16:uniqueId val="{00000030-9D87-43FD-B84A-9494702DE1F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{9DB36183-0C9B-4E1F-AA81-D4D2C1E34A4C}</c15:txfldGUID>
                      <c15:f>Diagramm!$J$49</c15:f>
                      <c15:dlblFieldTableCache>
                        <c:ptCount val="1"/>
                      </c15:dlblFieldTableCache>
                    </c15:dlblFTEntry>
                  </c15:dlblFieldTable>
                  <c15:showDataLabelsRange val="0"/>
                </c:ext>
                <c:ext xmlns:c16="http://schemas.microsoft.com/office/drawing/2014/chart" uri="{C3380CC4-5D6E-409C-BE32-E72D297353CC}">
                  <c16:uniqueId val="{00000031-9D87-43FD-B84A-9494702DE1F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{6E58611F-C740-4D3D-B2C9-B77AF4E0BDBE}</c15:txfldGUID>
                      <c15:f>Diagramm!$J$50</c15:f>
                      <c15:dlblFieldTableCache>
                        <c:ptCount val="1"/>
                      </c15:dlblFieldTableCache>
                    </c15:dlblFTEntry>
                  </c15:dlblFieldTable>
                  <c15:showDataLabelsRange val="0"/>
                </c:ext>
                <c:ext xmlns:c16="http://schemas.microsoft.com/office/drawing/2014/chart" uri="{C3380CC4-5D6E-409C-BE32-E72D297353CC}">
                  <c16:uniqueId val="{00000032-9D87-43FD-B84A-9494702DE1F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{CBEA2DC4-11BC-4AEF-9C72-DFC2D44738C2}</c15:txfldGUID>
                      <c15:f>Diagramm!$J$51</c15:f>
                      <c15:dlblFieldTableCache>
                        <c:ptCount val="1"/>
                      </c15:dlblFieldTableCache>
                    </c15:dlblFTEntry>
                  </c15:dlblFieldTable>
                  <c15:showDataLabelsRange val="0"/>
                </c:ext>
                <c:ext xmlns:c16="http://schemas.microsoft.com/office/drawing/2014/chart" uri="{C3380CC4-5D6E-409C-BE32-E72D297353CC}">
                  <c16:uniqueId val="{00000033-9D87-43FD-B84A-9494702DE1F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{666C2458-0792-4C86-8AD0-D9C2B0E5134B}</c15:txfldGUID>
                      <c15:f>Diagramm!$J$52</c15:f>
                      <c15:dlblFieldTableCache>
                        <c:ptCount val="1"/>
                      </c15:dlblFieldTableCache>
                    </c15:dlblFTEntry>
                  </c15:dlblFieldTable>
                  <c15:showDataLabelsRange val="0"/>
                </c:ext>
                <c:ext xmlns:c16="http://schemas.microsoft.com/office/drawing/2014/chart" uri="{C3380CC4-5D6E-409C-BE32-E72D297353CC}">
                  <c16:uniqueId val="{00000034-9D87-43FD-B84A-9494702DE1F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{DD010CF3-582E-4344-8C22-AC65AE129433}</c15:txfldGUID>
                      <c15:f>Diagramm!$J$53</c15:f>
                      <c15:dlblFieldTableCache>
                        <c:ptCount val="1"/>
                      </c15:dlblFieldTableCache>
                    </c15:dlblFTEntry>
                  </c15:dlblFieldTable>
                  <c15:showDataLabelsRange val="0"/>
                </c:ext>
                <c:ext xmlns:c16="http://schemas.microsoft.com/office/drawing/2014/chart" uri="{C3380CC4-5D6E-409C-BE32-E72D297353CC}">
                  <c16:uniqueId val="{00000035-9D87-43FD-B84A-9494702DE1F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{3DF7CFFD-63BD-4AAF-BD90-6FE6B30F95F4}</c15:txfldGUID>
                      <c15:f>Diagramm!$J$54</c15:f>
                      <c15:dlblFieldTableCache>
                        <c:ptCount val="1"/>
                      </c15:dlblFieldTableCache>
                    </c15:dlblFTEntry>
                  </c15:dlblFieldTable>
                  <c15:showDataLabelsRange val="0"/>
                </c:ext>
                <c:ext xmlns:c16="http://schemas.microsoft.com/office/drawing/2014/chart" uri="{C3380CC4-5D6E-409C-BE32-E72D297353CC}">
                  <c16:uniqueId val="{00000036-9D87-43FD-B84A-9494702DE1F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{408F49DD-EFF7-42A3-8596-36C16D65BD0A}</c15:txfldGUID>
                      <c15:f>Diagramm!$J$55</c15:f>
                      <c15:dlblFieldTableCache>
                        <c:ptCount val="1"/>
                      </c15:dlblFieldTableCache>
                    </c15:dlblFTEntry>
                  </c15:dlblFieldTable>
                  <c15:showDataLabelsRange val="0"/>
                </c:ext>
                <c:ext xmlns:c16="http://schemas.microsoft.com/office/drawing/2014/chart" uri="{C3380CC4-5D6E-409C-BE32-E72D297353CC}">
                  <c16:uniqueId val="{00000037-9D87-43FD-B84A-9494702DE1F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{49E528D7-4248-4720-8327-2605821E3F65}</c15:txfldGUID>
                      <c15:f>Diagramm!$J$56</c15:f>
                      <c15:dlblFieldTableCache>
                        <c:ptCount val="1"/>
                      </c15:dlblFieldTableCache>
                    </c15:dlblFTEntry>
                  </c15:dlblFieldTable>
                  <c15:showDataLabelsRange val="0"/>
                </c:ext>
                <c:ext xmlns:c16="http://schemas.microsoft.com/office/drawing/2014/chart" uri="{C3380CC4-5D6E-409C-BE32-E72D297353CC}">
                  <c16:uniqueId val="{00000038-9D87-43FD-B84A-9494702DE1F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{941F4619-E367-4CB8-870B-7D760C6BB3C7}</c15:txfldGUID>
                      <c15:f>Diagramm!$J$57</c15:f>
                      <c15:dlblFieldTableCache>
                        <c:ptCount val="1"/>
                      </c15:dlblFieldTableCache>
                    </c15:dlblFTEntry>
                  </c15:dlblFieldTable>
                  <c15:showDataLabelsRange val="0"/>
                </c:ext>
                <c:ext xmlns:c16="http://schemas.microsoft.com/office/drawing/2014/chart" uri="{C3380CC4-5D6E-409C-BE32-E72D297353CC}">
                  <c16:uniqueId val="{00000039-9D87-43FD-B84A-9494702DE1F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{E0B34129-15D0-441E-91E9-58C471D3C954}</c15:txfldGUID>
                      <c15:f>Diagramm!$J$58</c15:f>
                      <c15:dlblFieldTableCache>
                        <c:ptCount val="1"/>
                      </c15:dlblFieldTableCache>
                    </c15:dlblFTEntry>
                  </c15:dlblFieldTable>
                  <c15:showDataLabelsRange val="0"/>
                </c:ext>
                <c:ext xmlns:c16="http://schemas.microsoft.com/office/drawing/2014/chart" uri="{C3380CC4-5D6E-409C-BE32-E72D297353CC}">
                  <c16:uniqueId val="{0000003A-9D87-43FD-B84A-9494702DE1F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{711B52EB-0047-4AC3-812E-E99E960C11E4}</c15:txfldGUID>
                      <c15:f>Diagramm!$J$59</c15:f>
                      <c15:dlblFieldTableCache>
                        <c:ptCount val="1"/>
                      </c15:dlblFieldTableCache>
                    </c15:dlblFTEntry>
                  </c15:dlblFieldTable>
                  <c15:showDataLabelsRange val="0"/>
                </c:ext>
                <c:ext xmlns:c16="http://schemas.microsoft.com/office/drawing/2014/chart" uri="{C3380CC4-5D6E-409C-BE32-E72D297353CC}">
                  <c16:uniqueId val="{0000003B-9D87-43FD-B84A-9494702DE1F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{70ECDFC7-C3CE-4728-8107-5574B8958FCD}</c15:txfldGUID>
                      <c15:f>Diagramm!$J$60</c15:f>
                      <c15:dlblFieldTableCache>
                        <c:ptCount val="1"/>
                      </c15:dlblFieldTableCache>
                    </c15:dlblFTEntry>
                  </c15:dlblFieldTable>
                  <c15:showDataLabelsRange val="0"/>
                </c:ext>
                <c:ext xmlns:c16="http://schemas.microsoft.com/office/drawing/2014/chart" uri="{C3380CC4-5D6E-409C-BE32-E72D297353CC}">
                  <c16:uniqueId val="{0000003C-9D87-43FD-B84A-9494702DE1F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{A9626C07-C880-4ACE-8AE3-D78E4969D287}</c15:txfldGUID>
                      <c15:f>Diagramm!$J$61</c15:f>
                      <c15:dlblFieldTableCache>
                        <c:ptCount val="1"/>
                      </c15:dlblFieldTableCache>
                    </c15:dlblFTEntry>
                  </c15:dlblFieldTable>
                  <c15:showDataLabelsRange val="0"/>
                </c:ext>
                <c:ext xmlns:c16="http://schemas.microsoft.com/office/drawing/2014/chart" uri="{C3380CC4-5D6E-409C-BE32-E72D297353CC}">
                  <c16:uniqueId val="{0000003D-9D87-43FD-B84A-9494702DE1F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{B9F1AF96-5BF3-4468-80F6-B6738D96B40D}</c15:txfldGUID>
                      <c15:f>Diagramm!$J$62</c15:f>
                      <c15:dlblFieldTableCache>
                        <c:ptCount val="1"/>
                      </c15:dlblFieldTableCache>
                    </c15:dlblFTEntry>
                  </c15:dlblFieldTable>
                  <c15:showDataLabelsRange val="0"/>
                </c:ext>
                <c:ext xmlns:c16="http://schemas.microsoft.com/office/drawing/2014/chart" uri="{C3380CC4-5D6E-409C-BE32-E72D297353CC}">
                  <c16:uniqueId val="{0000003E-9D87-43FD-B84A-9494702DE1F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{EA535139-3FC3-49EB-B739-C35ACAE55D25}</c15:txfldGUID>
                      <c15:f>Diagramm!$J$63</c15:f>
                      <c15:dlblFieldTableCache>
                        <c:ptCount val="1"/>
                      </c15:dlblFieldTableCache>
                    </c15:dlblFTEntry>
                  </c15:dlblFieldTable>
                  <c15:showDataLabelsRange val="0"/>
                </c:ext>
                <c:ext xmlns:c16="http://schemas.microsoft.com/office/drawing/2014/chart" uri="{C3380CC4-5D6E-409C-BE32-E72D297353CC}">
                  <c16:uniqueId val="{0000003F-9D87-43FD-B84A-9494702DE1F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{96CCEB49-82AE-4D75-907C-F4B58BA79CA4}</c15:txfldGUID>
                      <c15:f>Diagramm!$J$64</c15:f>
                      <c15:dlblFieldTableCache>
                        <c:ptCount val="1"/>
                      </c15:dlblFieldTableCache>
                    </c15:dlblFTEntry>
                  </c15:dlblFieldTable>
                  <c15:showDataLabelsRange val="0"/>
                </c:ext>
                <c:ext xmlns:c16="http://schemas.microsoft.com/office/drawing/2014/chart" uri="{C3380CC4-5D6E-409C-BE32-E72D297353CC}">
                  <c16:uniqueId val="{00000040-9D87-43FD-B84A-9494702DE1F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{5A224956-0EF4-4080-AC04-4D52CDF742B7}</c15:txfldGUID>
                      <c15:f>Diagramm!$J$65</c15:f>
                      <c15:dlblFieldTableCache>
                        <c:ptCount val="1"/>
                      </c15:dlblFieldTableCache>
                    </c15:dlblFTEntry>
                  </c15:dlblFieldTable>
                  <c15:showDataLabelsRange val="0"/>
                </c:ext>
                <c:ext xmlns:c16="http://schemas.microsoft.com/office/drawing/2014/chart" uri="{C3380CC4-5D6E-409C-BE32-E72D297353CC}">
                  <c16:uniqueId val="{00000041-9D87-43FD-B84A-9494702DE1F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{C728FA88-ED33-4A0B-89B7-60B37E2EC870}</c15:txfldGUID>
                      <c15:f>Diagramm!$J$66</c15:f>
                      <c15:dlblFieldTableCache>
                        <c:ptCount val="1"/>
                      </c15:dlblFieldTableCache>
                    </c15:dlblFTEntry>
                  </c15:dlblFieldTable>
                  <c15:showDataLabelsRange val="0"/>
                </c:ext>
                <c:ext xmlns:c16="http://schemas.microsoft.com/office/drawing/2014/chart" uri="{C3380CC4-5D6E-409C-BE32-E72D297353CC}">
                  <c16:uniqueId val="{00000042-9D87-43FD-B84A-9494702DE1F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{FF4E6957-FDCF-4D2F-B9DC-3C01276233F8}</c15:txfldGUID>
                      <c15:f>Diagramm!$J$67</c15:f>
                      <c15:dlblFieldTableCache>
                        <c:ptCount val="1"/>
                      </c15:dlblFieldTableCache>
                    </c15:dlblFTEntry>
                  </c15:dlblFieldTable>
                  <c15:showDataLabelsRange val="0"/>
                </c:ext>
                <c:ext xmlns:c16="http://schemas.microsoft.com/office/drawing/2014/chart" uri="{C3380CC4-5D6E-409C-BE32-E72D297353CC}">
                  <c16:uniqueId val="{00000043-9D87-43FD-B84A-9494702DE1F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D87-43FD-B84A-9494702DE1F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BD-4C63-B5DA-23BA4FE0547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BD-4C63-B5DA-23BA4FE0547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BD-4C63-B5DA-23BA4FE0547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BD-4C63-B5DA-23BA4FE0547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BD-4C63-B5DA-23BA4FE0547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FBD-4C63-B5DA-23BA4FE0547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FBD-4C63-B5DA-23BA4FE0547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FBD-4C63-B5DA-23BA4FE0547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FBD-4C63-B5DA-23BA4FE0547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FBD-4C63-B5DA-23BA4FE0547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BD-4C63-B5DA-23BA4FE0547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FBD-4C63-B5DA-23BA4FE0547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FBD-4C63-B5DA-23BA4FE0547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FBD-4C63-B5DA-23BA4FE0547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FBD-4C63-B5DA-23BA4FE0547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FBD-4C63-B5DA-23BA4FE0547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FBD-4C63-B5DA-23BA4FE0547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FBD-4C63-B5DA-23BA4FE0547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FBD-4C63-B5DA-23BA4FE0547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FBD-4C63-B5DA-23BA4FE0547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FBD-4C63-B5DA-23BA4FE0547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FBD-4C63-B5DA-23BA4FE0547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FBD-4C63-B5DA-23BA4FE0547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FBD-4C63-B5DA-23BA4FE0547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FBD-4C63-B5DA-23BA4FE0547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FBD-4C63-B5DA-23BA4FE0547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FBD-4C63-B5DA-23BA4FE0547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FBD-4C63-B5DA-23BA4FE0547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FBD-4C63-B5DA-23BA4FE0547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FBD-4C63-B5DA-23BA4FE0547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FBD-4C63-B5DA-23BA4FE0547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FBD-4C63-B5DA-23BA4FE0547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FBD-4C63-B5DA-23BA4FE0547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FBD-4C63-B5DA-23BA4FE0547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FBD-4C63-B5DA-23BA4FE0547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FBD-4C63-B5DA-23BA4FE0547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FBD-4C63-B5DA-23BA4FE0547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FBD-4C63-B5DA-23BA4FE0547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FBD-4C63-B5DA-23BA4FE0547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FBD-4C63-B5DA-23BA4FE0547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FBD-4C63-B5DA-23BA4FE0547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FBD-4C63-B5DA-23BA4FE0547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FBD-4C63-B5DA-23BA4FE0547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FBD-4C63-B5DA-23BA4FE0547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FBD-4C63-B5DA-23BA4FE0547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FBD-4C63-B5DA-23BA4FE0547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FBD-4C63-B5DA-23BA4FE0547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FBD-4C63-B5DA-23BA4FE0547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FBD-4C63-B5DA-23BA4FE0547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FBD-4C63-B5DA-23BA4FE0547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FBD-4C63-B5DA-23BA4FE0547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FBD-4C63-B5DA-23BA4FE0547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FBD-4C63-B5DA-23BA4FE0547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FBD-4C63-B5DA-23BA4FE0547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FBD-4C63-B5DA-23BA4FE0547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FBD-4C63-B5DA-23BA4FE0547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FBD-4C63-B5DA-23BA4FE0547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FBD-4C63-B5DA-23BA4FE0547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FBD-4C63-B5DA-23BA4FE0547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FBD-4C63-B5DA-23BA4FE0547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FBD-4C63-B5DA-23BA4FE0547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FBD-4C63-B5DA-23BA4FE0547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FBD-4C63-B5DA-23BA4FE0547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FBD-4C63-B5DA-23BA4FE0547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FBD-4C63-B5DA-23BA4FE0547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FBD-4C63-B5DA-23BA4FE0547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FBD-4C63-B5DA-23BA4FE0547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FBD-4C63-B5DA-23BA4FE0547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FBD-4C63-B5DA-23BA4FE0547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101.03837219065746</c:v>
                </c:pt>
                <c:pt idx="2">
                  <c:v>103.00036385009376</c:v>
                </c:pt>
                <c:pt idx="3">
                  <c:v>100.34985585938594</c:v>
                </c:pt>
                <c:pt idx="4">
                  <c:v>101.71569313442861</c:v>
                </c:pt>
                <c:pt idx="5">
                  <c:v>103.1515015813485</c:v>
                </c:pt>
                <c:pt idx="6">
                  <c:v>105.10789554703462</c:v>
                </c:pt>
                <c:pt idx="7">
                  <c:v>102.2530717344454</c:v>
                </c:pt>
                <c:pt idx="8">
                  <c:v>103.87360407512105</c:v>
                </c:pt>
                <c:pt idx="9">
                  <c:v>104.21226454700663</c:v>
                </c:pt>
                <c:pt idx="10">
                  <c:v>106.71723250020992</c:v>
                </c:pt>
                <c:pt idx="11">
                  <c:v>104.34101150326065</c:v>
                </c:pt>
                <c:pt idx="12">
                  <c:v>105.81600380643175</c:v>
                </c:pt>
                <c:pt idx="13">
                  <c:v>106.91595062834112</c:v>
                </c:pt>
                <c:pt idx="14">
                  <c:v>109.25578661591425</c:v>
                </c:pt>
                <c:pt idx="15">
                  <c:v>107.51490385960984</c:v>
                </c:pt>
                <c:pt idx="16">
                  <c:v>108.54767835651711</c:v>
                </c:pt>
                <c:pt idx="17">
                  <c:v>109.87992946905875</c:v>
                </c:pt>
                <c:pt idx="18">
                  <c:v>111.74396148786701</c:v>
                </c:pt>
                <c:pt idx="19">
                  <c:v>109.58884939404965</c:v>
                </c:pt>
                <c:pt idx="20">
                  <c:v>110.75037084721096</c:v>
                </c:pt>
                <c:pt idx="21">
                  <c:v>111.13941056284811</c:v>
                </c:pt>
                <c:pt idx="22">
                  <c:v>113.26373534103948</c:v>
                </c:pt>
                <c:pt idx="23">
                  <c:v>111.31293906910354</c:v>
                </c:pt>
                <c:pt idx="24">
                  <c:v>112.15819082537995</c:v>
                </c:pt>
              </c:numCache>
            </c:numRef>
          </c:val>
          <c:smooth val="0"/>
          <c:extLst>
            <c:ext xmlns:c16="http://schemas.microsoft.com/office/drawing/2014/chart" uri="{C3380CC4-5D6E-409C-BE32-E72D297353CC}">
              <c16:uniqueId val="{00000000-AA16-4D71-A8A4-9222DA7F269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103.71456500488759</c:v>
                </c:pt>
                <c:pt idx="2">
                  <c:v>105.81622678396872</c:v>
                </c:pt>
                <c:pt idx="3">
                  <c:v>104.86314760508309</c:v>
                </c:pt>
                <c:pt idx="4">
                  <c:v>103.64125122189638</c:v>
                </c:pt>
                <c:pt idx="5">
                  <c:v>105.42521994134897</c:v>
                </c:pt>
                <c:pt idx="6">
                  <c:v>107.99120234604105</c:v>
                </c:pt>
                <c:pt idx="7">
                  <c:v>106.62267839687193</c:v>
                </c:pt>
                <c:pt idx="8">
                  <c:v>109.13978494623655</c:v>
                </c:pt>
                <c:pt idx="9">
                  <c:v>111.26588465298141</c:v>
                </c:pt>
                <c:pt idx="10">
                  <c:v>116.544477028348</c:v>
                </c:pt>
                <c:pt idx="11">
                  <c:v>114.14956011730206</c:v>
                </c:pt>
                <c:pt idx="12">
                  <c:v>117.83968719452591</c:v>
                </c:pt>
                <c:pt idx="13">
                  <c:v>122.04301075268818</c:v>
                </c:pt>
                <c:pt idx="14">
                  <c:v>124.90224828934507</c:v>
                </c:pt>
                <c:pt idx="15">
                  <c:v>124.21798631476051</c:v>
                </c:pt>
                <c:pt idx="16">
                  <c:v>126.17302052785924</c:v>
                </c:pt>
                <c:pt idx="17">
                  <c:v>131.18279569892474</c:v>
                </c:pt>
                <c:pt idx="18">
                  <c:v>135.01955034213097</c:v>
                </c:pt>
                <c:pt idx="19">
                  <c:v>131.158357771261</c:v>
                </c:pt>
                <c:pt idx="20">
                  <c:v>134.62854349951124</c:v>
                </c:pt>
                <c:pt idx="21">
                  <c:v>136.85239491691104</c:v>
                </c:pt>
                <c:pt idx="22">
                  <c:v>140.02932551319648</c:v>
                </c:pt>
                <c:pt idx="23">
                  <c:v>137.80547409579668</c:v>
                </c:pt>
                <c:pt idx="24">
                  <c:v>135.38611925708699</c:v>
                </c:pt>
              </c:numCache>
            </c:numRef>
          </c:val>
          <c:smooth val="0"/>
          <c:extLst>
            <c:ext xmlns:c16="http://schemas.microsoft.com/office/drawing/2014/chart" uri="{C3380CC4-5D6E-409C-BE32-E72D297353CC}">
              <c16:uniqueId val="{00000001-AA16-4D71-A8A4-9222DA7F269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101.46898803046791</c:v>
                </c:pt>
                <c:pt idx="2">
                  <c:v>100.96572361262241</c:v>
                </c:pt>
                <c:pt idx="3">
                  <c:v>100.93852013057672</c:v>
                </c:pt>
                <c:pt idx="4">
                  <c:v>99.143090315560386</c:v>
                </c:pt>
                <c:pt idx="5">
                  <c:v>98.939064200217629</c:v>
                </c:pt>
                <c:pt idx="6">
                  <c:v>99.469532100108822</c:v>
                </c:pt>
                <c:pt idx="7">
                  <c:v>99.632752992383018</c:v>
                </c:pt>
                <c:pt idx="8">
                  <c:v>99.755168661588684</c:v>
                </c:pt>
                <c:pt idx="9">
                  <c:v>99.333514689880303</c:v>
                </c:pt>
                <c:pt idx="10">
                  <c:v>98.326985854189346</c:v>
                </c:pt>
                <c:pt idx="11">
                  <c:v>99.57834602829162</c:v>
                </c:pt>
                <c:pt idx="12">
                  <c:v>99.74156692056583</c:v>
                </c:pt>
                <c:pt idx="13">
                  <c:v>100</c:v>
                </c:pt>
                <c:pt idx="14">
                  <c:v>99.727965179542977</c:v>
                </c:pt>
                <c:pt idx="15">
                  <c:v>99.904787812840041</c:v>
                </c:pt>
                <c:pt idx="16">
                  <c:v>98.517410228509249</c:v>
                </c:pt>
                <c:pt idx="17">
                  <c:v>98.354189336235038</c:v>
                </c:pt>
                <c:pt idx="18">
                  <c:v>97.198041349292708</c:v>
                </c:pt>
                <c:pt idx="19">
                  <c:v>98.816648531011978</c:v>
                </c:pt>
                <c:pt idx="20">
                  <c:v>98.054951033732323</c:v>
                </c:pt>
                <c:pt idx="21">
                  <c:v>98.286180631120772</c:v>
                </c:pt>
                <c:pt idx="22">
                  <c:v>97.646898803046795</c:v>
                </c:pt>
                <c:pt idx="23">
                  <c:v>99.034276387377588</c:v>
                </c:pt>
                <c:pt idx="24">
                  <c:v>96.109902067464631</c:v>
                </c:pt>
              </c:numCache>
            </c:numRef>
          </c:val>
          <c:smooth val="0"/>
          <c:extLst>
            <c:ext xmlns:c16="http://schemas.microsoft.com/office/drawing/2014/chart" uri="{C3380CC4-5D6E-409C-BE32-E72D297353CC}">
              <c16:uniqueId val="{00000002-AA16-4D71-A8A4-9222DA7F269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A16-4D71-A8A4-9222DA7F2697}"/>
                </c:ext>
              </c:extLst>
            </c:dLbl>
            <c:dLbl>
              <c:idx val="1"/>
              <c:delete val="1"/>
              <c:extLst>
                <c:ext xmlns:c15="http://schemas.microsoft.com/office/drawing/2012/chart" uri="{CE6537A1-D6FC-4f65-9D91-7224C49458BB}"/>
                <c:ext xmlns:c16="http://schemas.microsoft.com/office/drawing/2014/chart" uri="{C3380CC4-5D6E-409C-BE32-E72D297353CC}">
                  <c16:uniqueId val="{00000004-AA16-4D71-A8A4-9222DA7F2697}"/>
                </c:ext>
              </c:extLst>
            </c:dLbl>
            <c:dLbl>
              <c:idx val="2"/>
              <c:delete val="1"/>
              <c:extLst>
                <c:ext xmlns:c15="http://schemas.microsoft.com/office/drawing/2012/chart" uri="{CE6537A1-D6FC-4f65-9D91-7224C49458BB}"/>
                <c:ext xmlns:c16="http://schemas.microsoft.com/office/drawing/2014/chart" uri="{C3380CC4-5D6E-409C-BE32-E72D297353CC}">
                  <c16:uniqueId val="{00000005-AA16-4D71-A8A4-9222DA7F2697}"/>
                </c:ext>
              </c:extLst>
            </c:dLbl>
            <c:dLbl>
              <c:idx val="3"/>
              <c:delete val="1"/>
              <c:extLst>
                <c:ext xmlns:c15="http://schemas.microsoft.com/office/drawing/2012/chart" uri="{CE6537A1-D6FC-4f65-9D91-7224C49458BB}"/>
                <c:ext xmlns:c16="http://schemas.microsoft.com/office/drawing/2014/chart" uri="{C3380CC4-5D6E-409C-BE32-E72D297353CC}">
                  <c16:uniqueId val="{00000006-AA16-4D71-A8A4-9222DA7F2697}"/>
                </c:ext>
              </c:extLst>
            </c:dLbl>
            <c:dLbl>
              <c:idx val="4"/>
              <c:delete val="1"/>
              <c:extLst>
                <c:ext xmlns:c15="http://schemas.microsoft.com/office/drawing/2012/chart" uri="{CE6537A1-D6FC-4f65-9D91-7224C49458BB}"/>
                <c:ext xmlns:c16="http://schemas.microsoft.com/office/drawing/2014/chart" uri="{C3380CC4-5D6E-409C-BE32-E72D297353CC}">
                  <c16:uniqueId val="{00000007-AA16-4D71-A8A4-9222DA7F2697}"/>
                </c:ext>
              </c:extLst>
            </c:dLbl>
            <c:dLbl>
              <c:idx val="5"/>
              <c:delete val="1"/>
              <c:extLst>
                <c:ext xmlns:c15="http://schemas.microsoft.com/office/drawing/2012/chart" uri="{CE6537A1-D6FC-4f65-9D91-7224C49458BB}"/>
                <c:ext xmlns:c16="http://schemas.microsoft.com/office/drawing/2014/chart" uri="{C3380CC4-5D6E-409C-BE32-E72D297353CC}">
                  <c16:uniqueId val="{00000008-AA16-4D71-A8A4-9222DA7F2697}"/>
                </c:ext>
              </c:extLst>
            </c:dLbl>
            <c:dLbl>
              <c:idx val="6"/>
              <c:delete val="1"/>
              <c:extLst>
                <c:ext xmlns:c15="http://schemas.microsoft.com/office/drawing/2012/chart" uri="{CE6537A1-D6FC-4f65-9D91-7224C49458BB}"/>
                <c:ext xmlns:c16="http://schemas.microsoft.com/office/drawing/2014/chart" uri="{C3380CC4-5D6E-409C-BE32-E72D297353CC}">
                  <c16:uniqueId val="{00000009-AA16-4D71-A8A4-9222DA7F2697}"/>
                </c:ext>
              </c:extLst>
            </c:dLbl>
            <c:dLbl>
              <c:idx val="7"/>
              <c:delete val="1"/>
              <c:extLst>
                <c:ext xmlns:c15="http://schemas.microsoft.com/office/drawing/2012/chart" uri="{CE6537A1-D6FC-4f65-9D91-7224C49458BB}"/>
                <c:ext xmlns:c16="http://schemas.microsoft.com/office/drawing/2014/chart" uri="{C3380CC4-5D6E-409C-BE32-E72D297353CC}">
                  <c16:uniqueId val="{0000000A-AA16-4D71-A8A4-9222DA7F2697}"/>
                </c:ext>
              </c:extLst>
            </c:dLbl>
            <c:dLbl>
              <c:idx val="8"/>
              <c:delete val="1"/>
              <c:extLst>
                <c:ext xmlns:c15="http://schemas.microsoft.com/office/drawing/2012/chart" uri="{CE6537A1-D6FC-4f65-9D91-7224C49458BB}"/>
                <c:ext xmlns:c16="http://schemas.microsoft.com/office/drawing/2014/chart" uri="{C3380CC4-5D6E-409C-BE32-E72D297353CC}">
                  <c16:uniqueId val="{0000000B-AA16-4D71-A8A4-9222DA7F2697}"/>
                </c:ext>
              </c:extLst>
            </c:dLbl>
            <c:dLbl>
              <c:idx val="9"/>
              <c:delete val="1"/>
              <c:extLst>
                <c:ext xmlns:c15="http://schemas.microsoft.com/office/drawing/2012/chart" uri="{CE6537A1-D6FC-4f65-9D91-7224C49458BB}"/>
                <c:ext xmlns:c16="http://schemas.microsoft.com/office/drawing/2014/chart" uri="{C3380CC4-5D6E-409C-BE32-E72D297353CC}">
                  <c16:uniqueId val="{0000000C-AA16-4D71-A8A4-9222DA7F2697}"/>
                </c:ext>
              </c:extLst>
            </c:dLbl>
            <c:dLbl>
              <c:idx val="10"/>
              <c:delete val="1"/>
              <c:extLst>
                <c:ext xmlns:c15="http://schemas.microsoft.com/office/drawing/2012/chart" uri="{CE6537A1-D6FC-4f65-9D91-7224C49458BB}"/>
                <c:ext xmlns:c16="http://schemas.microsoft.com/office/drawing/2014/chart" uri="{C3380CC4-5D6E-409C-BE32-E72D297353CC}">
                  <c16:uniqueId val="{0000000D-AA16-4D71-A8A4-9222DA7F2697}"/>
                </c:ext>
              </c:extLst>
            </c:dLbl>
            <c:dLbl>
              <c:idx val="11"/>
              <c:delete val="1"/>
              <c:extLst>
                <c:ext xmlns:c15="http://schemas.microsoft.com/office/drawing/2012/chart" uri="{CE6537A1-D6FC-4f65-9D91-7224C49458BB}"/>
                <c:ext xmlns:c16="http://schemas.microsoft.com/office/drawing/2014/chart" uri="{C3380CC4-5D6E-409C-BE32-E72D297353CC}">
                  <c16:uniqueId val="{0000000E-AA16-4D71-A8A4-9222DA7F2697}"/>
                </c:ext>
              </c:extLst>
            </c:dLbl>
            <c:dLbl>
              <c:idx val="12"/>
              <c:delete val="1"/>
              <c:extLst>
                <c:ext xmlns:c15="http://schemas.microsoft.com/office/drawing/2012/chart" uri="{CE6537A1-D6FC-4f65-9D91-7224C49458BB}"/>
                <c:ext xmlns:c16="http://schemas.microsoft.com/office/drawing/2014/chart" uri="{C3380CC4-5D6E-409C-BE32-E72D297353CC}">
                  <c16:uniqueId val="{0000000F-AA16-4D71-A8A4-9222DA7F269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A16-4D71-A8A4-9222DA7F2697}"/>
                </c:ext>
              </c:extLst>
            </c:dLbl>
            <c:dLbl>
              <c:idx val="14"/>
              <c:delete val="1"/>
              <c:extLst>
                <c:ext xmlns:c15="http://schemas.microsoft.com/office/drawing/2012/chart" uri="{CE6537A1-D6FC-4f65-9D91-7224C49458BB}"/>
                <c:ext xmlns:c16="http://schemas.microsoft.com/office/drawing/2014/chart" uri="{C3380CC4-5D6E-409C-BE32-E72D297353CC}">
                  <c16:uniqueId val="{00000011-AA16-4D71-A8A4-9222DA7F2697}"/>
                </c:ext>
              </c:extLst>
            </c:dLbl>
            <c:dLbl>
              <c:idx val="15"/>
              <c:delete val="1"/>
              <c:extLst>
                <c:ext xmlns:c15="http://schemas.microsoft.com/office/drawing/2012/chart" uri="{CE6537A1-D6FC-4f65-9D91-7224C49458BB}"/>
                <c:ext xmlns:c16="http://schemas.microsoft.com/office/drawing/2014/chart" uri="{C3380CC4-5D6E-409C-BE32-E72D297353CC}">
                  <c16:uniqueId val="{00000012-AA16-4D71-A8A4-9222DA7F2697}"/>
                </c:ext>
              </c:extLst>
            </c:dLbl>
            <c:dLbl>
              <c:idx val="16"/>
              <c:delete val="1"/>
              <c:extLst>
                <c:ext xmlns:c15="http://schemas.microsoft.com/office/drawing/2012/chart" uri="{CE6537A1-D6FC-4f65-9D91-7224C49458BB}"/>
                <c:ext xmlns:c16="http://schemas.microsoft.com/office/drawing/2014/chart" uri="{C3380CC4-5D6E-409C-BE32-E72D297353CC}">
                  <c16:uniqueId val="{00000013-AA16-4D71-A8A4-9222DA7F2697}"/>
                </c:ext>
              </c:extLst>
            </c:dLbl>
            <c:dLbl>
              <c:idx val="17"/>
              <c:delete val="1"/>
              <c:extLst>
                <c:ext xmlns:c15="http://schemas.microsoft.com/office/drawing/2012/chart" uri="{CE6537A1-D6FC-4f65-9D91-7224C49458BB}"/>
                <c:ext xmlns:c16="http://schemas.microsoft.com/office/drawing/2014/chart" uri="{C3380CC4-5D6E-409C-BE32-E72D297353CC}">
                  <c16:uniqueId val="{00000014-AA16-4D71-A8A4-9222DA7F2697}"/>
                </c:ext>
              </c:extLst>
            </c:dLbl>
            <c:dLbl>
              <c:idx val="18"/>
              <c:delete val="1"/>
              <c:extLst>
                <c:ext xmlns:c15="http://schemas.microsoft.com/office/drawing/2012/chart" uri="{CE6537A1-D6FC-4f65-9D91-7224C49458BB}"/>
                <c:ext xmlns:c16="http://schemas.microsoft.com/office/drawing/2014/chart" uri="{C3380CC4-5D6E-409C-BE32-E72D297353CC}">
                  <c16:uniqueId val="{00000015-AA16-4D71-A8A4-9222DA7F2697}"/>
                </c:ext>
              </c:extLst>
            </c:dLbl>
            <c:dLbl>
              <c:idx val="19"/>
              <c:delete val="1"/>
              <c:extLst>
                <c:ext xmlns:c15="http://schemas.microsoft.com/office/drawing/2012/chart" uri="{CE6537A1-D6FC-4f65-9D91-7224C49458BB}"/>
                <c:ext xmlns:c16="http://schemas.microsoft.com/office/drawing/2014/chart" uri="{C3380CC4-5D6E-409C-BE32-E72D297353CC}">
                  <c16:uniqueId val="{00000016-AA16-4D71-A8A4-9222DA7F2697}"/>
                </c:ext>
              </c:extLst>
            </c:dLbl>
            <c:dLbl>
              <c:idx val="20"/>
              <c:delete val="1"/>
              <c:extLst>
                <c:ext xmlns:c15="http://schemas.microsoft.com/office/drawing/2012/chart" uri="{CE6537A1-D6FC-4f65-9D91-7224C49458BB}"/>
                <c:ext xmlns:c16="http://schemas.microsoft.com/office/drawing/2014/chart" uri="{C3380CC4-5D6E-409C-BE32-E72D297353CC}">
                  <c16:uniqueId val="{00000017-AA16-4D71-A8A4-9222DA7F2697}"/>
                </c:ext>
              </c:extLst>
            </c:dLbl>
            <c:dLbl>
              <c:idx val="21"/>
              <c:delete val="1"/>
              <c:extLst>
                <c:ext xmlns:c15="http://schemas.microsoft.com/office/drawing/2012/chart" uri="{CE6537A1-D6FC-4f65-9D91-7224C49458BB}"/>
                <c:ext xmlns:c16="http://schemas.microsoft.com/office/drawing/2014/chart" uri="{C3380CC4-5D6E-409C-BE32-E72D297353CC}">
                  <c16:uniqueId val="{00000018-AA16-4D71-A8A4-9222DA7F2697}"/>
                </c:ext>
              </c:extLst>
            </c:dLbl>
            <c:dLbl>
              <c:idx val="22"/>
              <c:delete val="1"/>
              <c:extLst>
                <c:ext xmlns:c15="http://schemas.microsoft.com/office/drawing/2012/chart" uri="{CE6537A1-D6FC-4f65-9D91-7224C49458BB}"/>
                <c:ext xmlns:c16="http://schemas.microsoft.com/office/drawing/2014/chart" uri="{C3380CC4-5D6E-409C-BE32-E72D297353CC}">
                  <c16:uniqueId val="{00000019-AA16-4D71-A8A4-9222DA7F2697}"/>
                </c:ext>
              </c:extLst>
            </c:dLbl>
            <c:dLbl>
              <c:idx val="23"/>
              <c:delete val="1"/>
              <c:extLst>
                <c:ext xmlns:c15="http://schemas.microsoft.com/office/drawing/2012/chart" uri="{CE6537A1-D6FC-4f65-9D91-7224C49458BB}"/>
                <c:ext xmlns:c16="http://schemas.microsoft.com/office/drawing/2014/chart" uri="{C3380CC4-5D6E-409C-BE32-E72D297353CC}">
                  <c16:uniqueId val="{0000001A-AA16-4D71-A8A4-9222DA7F2697}"/>
                </c:ext>
              </c:extLst>
            </c:dLbl>
            <c:dLbl>
              <c:idx val="24"/>
              <c:delete val="1"/>
              <c:extLst>
                <c:ext xmlns:c15="http://schemas.microsoft.com/office/drawing/2012/chart" uri="{CE6537A1-D6FC-4f65-9D91-7224C49458BB}"/>
                <c:ext xmlns:c16="http://schemas.microsoft.com/office/drawing/2014/chart" uri="{C3380CC4-5D6E-409C-BE32-E72D297353CC}">
                  <c16:uniqueId val="{0000001B-AA16-4D71-A8A4-9222DA7F269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A16-4D71-A8A4-9222DA7F269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Rottal-Inn (09277)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40073</v>
      </c>
      <c r="F11" s="238">
        <v>39771</v>
      </c>
      <c r="G11" s="238">
        <v>40468</v>
      </c>
      <c r="H11" s="238">
        <v>39709</v>
      </c>
      <c r="I11" s="265">
        <v>39570</v>
      </c>
      <c r="J11" s="263">
        <v>503</v>
      </c>
      <c r="K11" s="266">
        <v>1.271165024008087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18.413894642277842</v>
      </c>
      <c r="E13" s="115">
        <v>7379</v>
      </c>
      <c r="F13" s="114">
        <v>7278</v>
      </c>
      <c r="G13" s="114">
        <v>7478</v>
      </c>
      <c r="H13" s="114">
        <v>7371</v>
      </c>
      <c r="I13" s="140">
        <v>7334</v>
      </c>
      <c r="J13" s="115">
        <v>45</v>
      </c>
      <c r="K13" s="116">
        <v>0.61358058358331058</v>
      </c>
    </row>
    <row r="14" spans="1:255" ht="14.1" customHeight="1" x14ac:dyDescent="0.2">
      <c r="A14" s="306" t="s">
        <v>230</v>
      </c>
      <c r="B14" s="307"/>
      <c r="C14" s="308"/>
      <c r="D14" s="113">
        <v>64.312629451251468</v>
      </c>
      <c r="E14" s="115">
        <v>25772</v>
      </c>
      <c r="F14" s="114">
        <v>25659</v>
      </c>
      <c r="G14" s="114">
        <v>26178</v>
      </c>
      <c r="H14" s="114">
        <v>25618</v>
      </c>
      <c r="I14" s="140">
        <v>25550</v>
      </c>
      <c r="J14" s="115">
        <v>222</v>
      </c>
      <c r="K14" s="116">
        <v>0.86888454011741678</v>
      </c>
    </row>
    <row r="15" spans="1:255" ht="14.1" customHeight="1" x14ac:dyDescent="0.2">
      <c r="A15" s="306" t="s">
        <v>231</v>
      </c>
      <c r="B15" s="307"/>
      <c r="C15" s="308"/>
      <c r="D15" s="113">
        <v>9.6024754822449037</v>
      </c>
      <c r="E15" s="115">
        <v>3848</v>
      </c>
      <c r="F15" s="114">
        <v>3810</v>
      </c>
      <c r="G15" s="114">
        <v>3810</v>
      </c>
      <c r="H15" s="114">
        <v>3741</v>
      </c>
      <c r="I15" s="140">
        <v>3752</v>
      </c>
      <c r="J15" s="115">
        <v>96</v>
      </c>
      <c r="K15" s="116">
        <v>2.5586353944562901</v>
      </c>
    </row>
    <row r="16" spans="1:255" ht="14.1" customHeight="1" x14ac:dyDescent="0.2">
      <c r="A16" s="306" t="s">
        <v>232</v>
      </c>
      <c r="B16" s="307"/>
      <c r="C16" s="308"/>
      <c r="D16" s="113">
        <v>7.6710004242257881</v>
      </c>
      <c r="E16" s="115">
        <v>3074</v>
      </c>
      <c r="F16" s="114">
        <v>3024</v>
      </c>
      <c r="G16" s="114">
        <v>3002</v>
      </c>
      <c r="H16" s="114">
        <v>2979</v>
      </c>
      <c r="I16" s="140">
        <v>2934</v>
      </c>
      <c r="J16" s="115">
        <v>140</v>
      </c>
      <c r="K16" s="116">
        <v>4.7716428084526248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0.95825119157537497</v>
      </c>
      <c r="E18" s="115">
        <v>384</v>
      </c>
      <c r="F18" s="114">
        <v>385</v>
      </c>
      <c r="G18" s="114">
        <v>401</v>
      </c>
      <c r="H18" s="114">
        <v>387</v>
      </c>
      <c r="I18" s="140">
        <v>360</v>
      </c>
      <c r="J18" s="115">
        <v>24</v>
      </c>
      <c r="K18" s="116">
        <v>6.666666666666667</v>
      </c>
    </row>
    <row r="19" spans="1:255" ht="14.1" customHeight="1" x14ac:dyDescent="0.2">
      <c r="A19" s="306" t="s">
        <v>235</v>
      </c>
      <c r="B19" s="307" t="s">
        <v>236</v>
      </c>
      <c r="C19" s="308"/>
      <c r="D19" s="113">
        <v>0.78606543058917477</v>
      </c>
      <c r="E19" s="115">
        <v>315</v>
      </c>
      <c r="F19" s="114">
        <v>316</v>
      </c>
      <c r="G19" s="114">
        <v>336</v>
      </c>
      <c r="H19" s="114">
        <v>329</v>
      </c>
      <c r="I19" s="140">
        <v>302</v>
      </c>
      <c r="J19" s="115">
        <v>13</v>
      </c>
      <c r="K19" s="116">
        <v>4.3046357615894042</v>
      </c>
    </row>
    <row r="20" spans="1:255" ht="14.1" customHeight="1" x14ac:dyDescent="0.2">
      <c r="A20" s="306">
        <v>12</v>
      </c>
      <c r="B20" s="307" t="s">
        <v>237</v>
      </c>
      <c r="C20" s="308"/>
      <c r="D20" s="113">
        <v>0.50907094552441789</v>
      </c>
      <c r="E20" s="115">
        <v>204</v>
      </c>
      <c r="F20" s="114">
        <v>196</v>
      </c>
      <c r="G20" s="114">
        <v>209</v>
      </c>
      <c r="H20" s="114">
        <v>202</v>
      </c>
      <c r="I20" s="140">
        <v>203</v>
      </c>
      <c r="J20" s="115">
        <v>1</v>
      </c>
      <c r="K20" s="116">
        <v>0.49261083743842365</v>
      </c>
    </row>
    <row r="21" spans="1:255" ht="14.1" customHeight="1" x14ac:dyDescent="0.2">
      <c r="A21" s="306">
        <v>21</v>
      </c>
      <c r="B21" s="307" t="s">
        <v>238</v>
      </c>
      <c r="C21" s="308"/>
      <c r="D21" s="113">
        <v>0.96573752900955756</v>
      </c>
      <c r="E21" s="115">
        <v>387</v>
      </c>
      <c r="F21" s="114">
        <v>300</v>
      </c>
      <c r="G21" s="114">
        <v>396</v>
      </c>
      <c r="H21" s="114">
        <v>384</v>
      </c>
      <c r="I21" s="140">
        <v>378</v>
      </c>
      <c r="J21" s="115">
        <v>9</v>
      </c>
      <c r="K21" s="116">
        <v>2.3809523809523809</v>
      </c>
    </row>
    <row r="22" spans="1:255" ht="14.1" customHeight="1" x14ac:dyDescent="0.2">
      <c r="A22" s="306">
        <v>22</v>
      </c>
      <c r="B22" s="307" t="s">
        <v>239</v>
      </c>
      <c r="C22" s="308"/>
      <c r="D22" s="113">
        <v>3.1941706385845832</v>
      </c>
      <c r="E22" s="115">
        <v>1280</v>
      </c>
      <c r="F22" s="114">
        <v>1281</v>
      </c>
      <c r="G22" s="114">
        <v>1322</v>
      </c>
      <c r="H22" s="114">
        <v>1300</v>
      </c>
      <c r="I22" s="140">
        <v>1438</v>
      </c>
      <c r="J22" s="115">
        <v>-158</v>
      </c>
      <c r="K22" s="116">
        <v>-10.987482614742698</v>
      </c>
    </row>
    <row r="23" spans="1:255" ht="14.1" customHeight="1" x14ac:dyDescent="0.2">
      <c r="A23" s="306">
        <v>23</v>
      </c>
      <c r="B23" s="307" t="s">
        <v>240</v>
      </c>
      <c r="C23" s="308"/>
      <c r="D23" s="113">
        <v>0.76111097247523274</v>
      </c>
      <c r="E23" s="115">
        <v>305</v>
      </c>
      <c r="F23" s="114">
        <v>312</v>
      </c>
      <c r="G23" s="114">
        <v>344</v>
      </c>
      <c r="H23" s="114">
        <v>338</v>
      </c>
      <c r="I23" s="140">
        <v>330</v>
      </c>
      <c r="J23" s="115">
        <v>-25</v>
      </c>
      <c r="K23" s="116">
        <v>-7.5757575757575761</v>
      </c>
    </row>
    <row r="24" spans="1:255" ht="14.1" customHeight="1" x14ac:dyDescent="0.2">
      <c r="A24" s="306">
        <v>24</v>
      </c>
      <c r="B24" s="307" t="s">
        <v>241</v>
      </c>
      <c r="C24" s="308"/>
      <c r="D24" s="113">
        <v>3.8180320914331345</v>
      </c>
      <c r="E24" s="115">
        <v>1530</v>
      </c>
      <c r="F24" s="114">
        <v>1556</v>
      </c>
      <c r="G24" s="114">
        <v>1579</v>
      </c>
      <c r="H24" s="114">
        <v>1544</v>
      </c>
      <c r="I24" s="140">
        <v>1525</v>
      </c>
      <c r="J24" s="115">
        <v>5</v>
      </c>
      <c r="K24" s="116">
        <v>0.32786885245901637</v>
      </c>
    </row>
    <row r="25" spans="1:255" ht="14.1" customHeight="1" x14ac:dyDescent="0.2">
      <c r="A25" s="306">
        <v>25</v>
      </c>
      <c r="B25" s="307" t="s">
        <v>242</v>
      </c>
      <c r="C25" s="308"/>
      <c r="D25" s="113">
        <v>5.3801811693659074</v>
      </c>
      <c r="E25" s="115">
        <v>2156</v>
      </c>
      <c r="F25" s="114">
        <v>2147</v>
      </c>
      <c r="G25" s="114">
        <v>2194</v>
      </c>
      <c r="H25" s="114">
        <v>2111</v>
      </c>
      <c r="I25" s="140">
        <v>2091</v>
      </c>
      <c r="J25" s="115">
        <v>65</v>
      </c>
      <c r="K25" s="116">
        <v>3.1085604973696794</v>
      </c>
    </row>
    <row r="26" spans="1:255" ht="14.1" customHeight="1" x14ac:dyDescent="0.2">
      <c r="A26" s="306">
        <v>26</v>
      </c>
      <c r="B26" s="307" t="s">
        <v>243</v>
      </c>
      <c r="C26" s="308"/>
      <c r="D26" s="113">
        <v>2.9845531904274698</v>
      </c>
      <c r="E26" s="115">
        <v>1196</v>
      </c>
      <c r="F26" s="114">
        <v>1190</v>
      </c>
      <c r="G26" s="114">
        <v>1210</v>
      </c>
      <c r="H26" s="114">
        <v>1175</v>
      </c>
      <c r="I26" s="140">
        <v>1188</v>
      </c>
      <c r="J26" s="115">
        <v>8</v>
      </c>
      <c r="K26" s="116">
        <v>0.67340067340067344</v>
      </c>
    </row>
    <row r="27" spans="1:255" ht="14.1" customHeight="1" x14ac:dyDescent="0.2">
      <c r="A27" s="306">
        <v>27</v>
      </c>
      <c r="B27" s="307" t="s">
        <v>244</v>
      </c>
      <c r="C27" s="308"/>
      <c r="D27" s="113">
        <v>3.0070122027300177</v>
      </c>
      <c r="E27" s="115">
        <v>1205</v>
      </c>
      <c r="F27" s="114">
        <v>1210</v>
      </c>
      <c r="G27" s="114">
        <v>1218</v>
      </c>
      <c r="H27" s="114">
        <v>1157</v>
      </c>
      <c r="I27" s="140">
        <v>1169</v>
      </c>
      <c r="J27" s="115">
        <v>36</v>
      </c>
      <c r="K27" s="116">
        <v>3.0795551753635584</v>
      </c>
    </row>
    <row r="28" spans="1:255" ht="14.1" customHeight="1" x14ac:dyDescent="0.2">
      <c r="A28" s="306">
        <v>28</v>
      </c>
      <c r="B28" s="307" t="s">
        <v>245</v>
      </c>
      <c r="C28" s="308"/>
      <c r="D28" s="113">
        <v>1.0406009033513837</v>
      </c>
      <c r="E28" s="115">
        <v>417</v>
      </c>
      <c r="F28" s="114">
        <v>421</v>
      </c>
      <c r="G28" s="114">
        <v>430</v>
      </c>
      <c r="H28" s="114">
        <v>428</v>
      </c>
      <c r="I28" s="140">
        <v>430</v>
      </c>
      <c r="J28" s="115">
        <v>-13</v>
      </c>
      <c r="K28" s="116">
        <v>-3.0232558139534884</v>
      </c>
    </row>
    <row r="29" spans="1:255" ht="14.1" customHeight="1" x14ac:dyDescent="0.2">
      <c r="A29" s="306">
        <v>29</v>
      </c>
      <c r="B29" s="307" t="s">
        <v>246</v>
      </c>
      <c r="C29" s="308"/>
      <c r="D29" s="113">
        <v>3.7681231752052504</v>
      </c>
      <c r="E29" s="115">
        <v>1510</v>
      </c>
      <c r="F29" s="114">
        <v>1530</v>
      </c>
      <c r="G29" s="114">
        <v>1559</v>
      </c>
      <c r="H29" s="114">
        <v>1522</v>
      </c>
      <c r="I29" s="140">
        <v>1465</v>
      </c>
      <c r="J29" s="115">
        <v>45</v>
      </c>
      <c r="K29" s="116">
        <v>3.0716723549488054</v>
      </c>
    </row>
    <row r="30" spans="1:255" ht="14.1" customHeight="1" x14ac:dyDescent="0.2">
      <c r="A30" s="306" t="s">
        <v>247</v>
      </c>
      <c r="B30" s="307" t="s">
        <v>248</v>
      </c>
      <c r="C30" s="308"/>
      <c r="D30" s="113">
        <v>2.1336061687420456</v>
      </c>
      <c r="E30" s="115">
        <v>855</v>
      </c>
      <c r="F30" s="114">
        <v>859</v>
      </c>
      <c r="G30" s="114">
        <v>878</v>
      </c>
      <c r="H30" s="114">
        <v>840</v>
      </c>
      <c r="I30" s="140">
        <v>795</v>
      </c>
      <c r="J30" s="115">
        <v>60</v>
      </c>
      <c r="K30" s="116">
        <v>7.5471698113207548</v>
      </c>
    </row>
    <row r="31" spans="1:255" ht="14.1" customHeight="1" x14ac:dyDescent="0.2">
      <c r="A31" s="306" t="s">
        <v>249</v>
      </c>
      <c r="B31" s="307" t="s">
        <v>250</v>
      </c>
      <c r="C31" s="308"/>
      <c r="D31" s="113">
        <v>1.6195443315948395</v>
      </c>
      <c r="E31" s="115">
        <v>649</v>
      </c>
      <c r="F31" s="114">
        <v>664</v>
      </c>
      <c r="G31" s="114">
        <v>672</v>
      </c>
      <c r="H31" s="114">
        <v>676</v>
      </c>
      <c r="I31" s="140">
        <v>664</v>
      </c>
      <c r="J31" s="115">
        <v>-15</v>
      </c>
      <c r="K31" s="116">
        <v>-2.2590361445783134</v>
      </c>
    </row>
    <row r="32" spans="1:255" ht="14.1" customHeight="1" x14ac:dyDescent="0.2">
      <c r="A32" s="306">
        <v>31</v>
      </c>
      <c r="B32" s="307" t="s">
        <v>251</v>
      </c>
      <c r="C32" s="308"/>
      <c r="D32" s="113">
        <v>1.8291617797519526</v>
      </c>
      <c r="E32" s="115">
        <v>733</v>
      </c>
      <c r="F32" s="114">
        <v>685</v>
      </c>
      <c r="G32" s="114">
        <v>723</v>
      </c>
      <c r="H32" s="114">
        <v>716</v>
      </c>
      <c r="I32" s="140">
        <v>699</v>
      </c>
      <c r="J32" s="115">
        <v>34</v>
      </c>
      <c r="K32" s="116">
        <v>4.8640915593705296</v>
      </c>
    </row>
    <row r="33" spans="1:11" ht="14.1" customHeight="1" x14ac:dyDescent="0.2">
      <c r="A33" s="306">
        <v>32</v>
      </c>
      <c r="B33" s="307" t="s">
        <v>252</v>
      </c>
      <c r="C33" s="308"/>
      <c r="D33" s="113">
        <v>3.1841888553390065</v>
      </c>
      <c r="E33" s="115">
        <v>1276</v>
      </c>
      <c r="F33" s="114">
        <v>1215</v>
      </c>
      <c r="G33" s="114">
        <v>1338</v>
      </c>
      <c r="H33" s="114">
        <v>1322</v>
      </c>
      <c r="I33" s="140">
        <v>1262</v>
      </c>
      <c r="J33" s="115">
        <v>14</v>
      </c>
      <c r="K33" s="116">
        <v>1.1093502377179081</v>
      </c>
    </row>
    <row r="34" spans="1:11" ht="14.1" customHeight="1" x14ac:dyDescent="0.2">
      <c r="A34" s="306">
        <v>33</v>
      </c>
      <c r="B34" s="307" t="s">
        <v>253</v>
      </c>
      <c r="C34" s="308"/>
      <c r="D34" s="113">
        <v>2.6601452349462233</v>
      </c>
      <c r="E34" s="115">
        <v>1066</v>
      </c>
      <c r="F34" s="114">
        <v>1019</v>
      </c>
      <c r="G34" s="114">
        <v>1135</v>
      </c>
      <c r="H34" s="114">
        <v>1106</v>
      </c>
      <c r="I34" s="140">
        <v>1078</v>
      </c>
      <c r="J34" s="115">
        <v>-12</v>
      </c>
      <c r="K34" s="116">
        <v>-1.1131725417439704</v>
      </c>
    </row>
    <row r="35" spans="1:11" ht="14.1" customHeight="1" x14ac:dyDescent="0.2">
      <c r="A35" s="306">
        <v>34</v>
      </c>
      <c r="B35" s="307" t="s">
        <v>254</v>
      </c>
      <c r="C35" s="308"/>
      <c r="D35" s="113">
        <v>2.7399995009108378</v>
      </c>
      <c r="E35" s="115">
        <v>1098</v>
      </c>
      <c r="F35" s="114">
        <v>1106</v>
      </c>
      <c r="G35" s="114">
        <v>1110</v>
      </c>
      <c r="H35" s="114">
        <v>1084</v>
      </c>
      <c r="I35" s="140">
        <v>1066</v>
      </c>
      <c r="J35" s="115">
        <v>32</v>
      </c>
      <c r="K35" s="116">
        <v>3.0018761726078798</v>
      </c>
    </row>
    <row r="36" spans="1:11" ht="14.1" customHeight="1" x14ac:dyDescent="0.2">
      <c r="A36" s="306">
        <v>41</v>
      </c>
      <c r="B36" s="307" t="s">
        <v>255</v>
      </c>
      <c r="C36" s="308"/>
      <c r="D36" s="113">
        <v>0.15222219449504654</v>
      </c>
      <c r="E36" s="115">
        <v>61</v>
      </c>
      <c r="F36" s="114">
        <v>54</v>
      </c>
      <c r="G36" s="114">
        <v>57</v>
      </c>
      <c r="H36" s="114">
        <v>57</v>
      </c>
      <c r="I36" s="140">
        <v>57</v>
      </c>
      <c r="J36" s="115">
        <v>4</v>
      </c>
      <c r="K36" s="116">
        <v>7.0175438596491224</v>
      </c>
    </row>
    <row r="37" spans="1:11" ht="14.1" customHeight="1" x14ac:dyDescent="0.2">
      <c r="A37" s="306">
        <v>42</v>
      </c>
      <c r="B37" s="307" t="s">
        <v>256</v>
      </c>
      <c r="C37" s="308"/>
      <c r="D37" s="113">
        <v>8.4845157587402992E-2</v>
      </c>
      <c r="E37" s="115">
        <v>34</v>
      </c>
      <c r="F37" s="114">
        <v>33</v>
      </c>
      <c r="G37" s="114" t="s">
        <v>513</v>
      </c>
      <c r="H37" s="114">
        <v>36</v>
      </c>
      <c r="I37" s="140">
        <v>36</v>
      </c>
      <c r="J37" s="115">
        <v>-2</v>
      </c>
      <c r="K37" s="116">
        <v>-5.5555555555555554</v>
      </c>
    </row>
    <row r="38" spans="1:11" ht="14.1" customHeight="1" x14ac:dyDescent="0.2">
      <c r="A38" s="306">
        <v>43</v>
      </c>
      <c r="B38" s="307" t="s">
        <v>257</v>
      </c>
      <c r="C38" s="308"/>
      <c r="D38" s="113">
        <v>1.0031692161804706</v>
      </c>
      <c r="E38" s="115">
        <v>402</v>
      </c>
      <c r="F38" s="114">
        <v>387</v>
      </c>
      <c r="G38" s="114">
        <v>386</v>
      </c>
      <c r="H38" s="114">
        <v>345</v>
      </c>
      <c r="I38" s="140">
        <v>329</v>
      </c>
      <c r="J38" s="115">
        <v>73</v>
      </c>
      <c r="K38" s="116">
        <v>22.188449848024316</v>
      </c>
    </row>
    <row r="39" spans="1:11" ht="14.1" customHeight="1" x14ac:dyDescent="0.2">
      <c r="A39" s="306">
        <v>51</v>
      </c>
      <c r="B39" s="307" t="s">
        <v>258</v>
      </c>
      <c r="C39" s="308"/>
      <c r="D39" s="113">
        <v>4.90105557357822</v>
      </c>
      <c r="E39" s="115">
        <v>1964</v>
      </c>
      <c r="F39" s="114">
        <v>1947</v>
      </c>
      <c r="G39" s="114">
        <v>1950</v>
      </c>
      <c r="H39" s="114">
        <v>1927</v>
      </c>
      <c r="I39" s="140">
        <v>1938</v>
      </c>
      <c r="J39" s="115">
        <v>26</v>
      </c>
      <c r="K39" s="116">
        <v>1.3415892672858618</v>
      </c>
    </row>
    <row r="40" spans="1:11" ht="14.1" customHeight="1" x14ac:dyDescent="0.2">
      <c r="A40" s="306" t="s">
        <v>259</v>
      </c>
      <c r="B40" s="307" t="s">
        <v>260</v>
      </c>
      <c r="C40" s="308"/>
      <c r="D40" s="113">
        <v>4.4568662191500508</v>
      </c>
      <c r="E40" s="115">
        <v>1786</v>
      </c>
      <c r="F40" s="114">
        <v>1769</v>
      </c>
      <c r="G40" s="114">
        <v>1770</v>
      </c>
      <c r="H40" s="114">
        <v>1748</v>
      </c>
      <c r="I40" s="140">
        <v>1760</v>
      </c>
      <c r="J40" s="115">
        <v>26</v>
      </c>
      <c r="K40" s="116">
        <v>1.4772727272727273</v>
      </c>
    </row>
    <row r="41" spans="1:11" ht="14.1" customHeight="1" x14ac:dyDescent="0.2">
      <c r="A41" s="306"/>
      <c r="B41" s="307" t="s">
        <v>261</v>
      </c>
      <c r="C41" s="308"/>
      <c r="D41" s="113">
        <v>3.6832780176178472</v>
      </c>
      <c r="E41" s="115">
        <v>1476</v>
      </c>
      <c r="F41" s="114">
        <v>1446</v>
      </c>
      <c r="G41" s="114">
        <v>1451</v>
      </c>
      <c r="H41" s="114">
        <v>1427</v>
      </c>
      <c r="I41" s="140">
        <v>1441</v>
      </c>
      <c r="J41" s="115">
        <v>35</v>
      </c>
      <c r="K41" s="116">
        <v>2.4288688410825814</v>
      </c>
    </row>
    <row r="42" spans="1:11" ht="14.1" customHeight="1" x14ac:dyDescent="0.2">
      <c r="A42" s="306">
        <v>52</v>
      </c>
      <c r="B42" s="307" t="s">
        <v>262</v>
      </c>
      <c r="C42" s="308"/>
      <c r="D42" s="113">
        <v>3.9952087440421233</v>
      </c>
      <c r="E42" s="115">
        <v>1601</v>
      </c>
      <c r="F42" s="114">
        <v>1557</v>
      </c>
      <c r="G42" s="114">
        <v>1617</v>
      </c>
      <c r="H42" s="114">
        <v>1610</v>
      </c>
      <c r="I42" s="140">
        <v>1574</v>
      </c>
      <c r="J42" s="115">
        <v>27</v>
      </c>
      <c r="K42" s="116">
        <v>1.7153748411689962</v>
      </c>
    </row>
    <row r="43" spans="1:11" ht="14.1" customHeight="1" x14ac:dyDescent="0.2">
      <c r="A43" s="306" t="s">
        <v>263</v>
      </c>
      <c r="B43" s="307" t="s">
        <v>264</v>
      </c>
      <c r="C43" s="308"/>
      <c r="D43" s="113">
        <v>3.3463928330796295</v>
      </c>
      <c r="E43" s="115">
        <v>1341</v>
      </c>
      <c r="F43" s="114">
        <v>1319</v>
      </c>
      <c r="G43" s="114">
        <v>1359</v>
      </c>
      <c r="H43" s="114">
        <v>1350</v>
      </c>
      <c r="I43" s="140">
        <v>1327</v>
      </c>
      <c r="J43" s="115">
        <v>14</v>
      </c>
      <c r="K43" s="116">
        <v>1.0550113036925395</v>
      </c>
    </row>
    <row r="44" spans="1:11" ht="14.1" customHeight="1" x14ac:dyDescent="0.2">
      <c r="A44" s="306">
        <v>53</v>
      </c>
      <c r="B44" s="307" t="s">
        <v>265</v>
      </c>
      <c r="C44" s="308"/>
      <c r="D44" s="113">
        <v>0.364335088463554</v>
      </c>
      <c r="E44" s="115">
        <v>146</v>
      </c>
      <c r="F44" s="114">
        <v>147</v>
      </c>
      <c r="G44" s="114">
        <v>148</v>
      </c>
      <c r="H44" s="114">
        <v>149</v>
      </c>
      <c r="I44" s="140">
        <v>147</v>
      </c>
      <c r="J44" s="115">
        <v>-1</v>
      </c>
      <c r="K44" s="116">
        <v>-0.68027210884353739</v>
      </c>
    </row>
    <row r="45" spans="1:11" ht="14.1" customHeight="1" x14ac:dyDescent="0.2">
      <c r="A45" s="306" t="s">
        <v>266</v>
      </c>
      <c r="B45" s="307" t="s">
        <v>267</v>
      </c>
      <c r="C45" s="308"/>
      <c r="D45" s="113">
        <v>0.29695805155591048</v>
      </c>
      <c r="E45" s="115">
        <v>119</v>
      </c>
      <c r="F45" s="114">
        <v>119</v>
      </c>
      <c r="G45" s="114">
        <v>122</v>
      </c>
      <c r="H45" s="114">
        <v>122</v>
      </c>
      <c r="I45" s="140">
        <v>122</v>
      </c>
      <c r="J45" s="115">
        <v>-3</v>
      </c>
      <c r="K45" s="116">
        <v>-2.459016393442623</v>
      </c>
    </row>
    <row r="46" spans="1:11" ht="14.1" customHeight="1" x14ac:dyDescent="0.2">
      <c r="A46" s="306">
        <v>54</v>
      </c>
      <c r="B46" s="307" t="s">
        <v>268</v>
      </c>
      <c r="C46" s="308"/>
      <c r="D46" s="113">
        <v>2.425573328675168</v>
      </c>
      <c r="E46" s="115">
        <v>972</v>
      </c>
      <c r="F46" s="114">
        <v>970</v>
      </c>
      <c r="G46" s="114">
        <v>977</v>
      </c>
      <c r="H46" s="114">
        <v>988</v>
      </c>
      <c r="I46" s="140">
        <v>994</v>
      </c>
      <c r="J46" s="115">
        <v>-22</v>
      </c>
      <c r="K46" s="116">
        <v>-2.2132796780684103</v>
      </c>
    </row>
    <row r="47" spans="1:11" ht="14.1" customHeight="1" x14ac:dyDescent="0.2">
      <c r="A47" s="306">
        <v>61</v>
      </c>
      <c r="B47" s="307" t="s">
        <v>269</v>
      </c>
      <c r="C47" s="308"/>
      <c r="D47" s="113">
        <v>2.4704913532802637</v>
      </c>
      <c r="E47" s="115">
        <v>990</v>
      </c>
      <c r="F47" s="114">
        <v>983</v>
      </c>
      <c r="G47" s="114">
        <v>991</v>
      </c>
      <c r="H47" s="114">
        <v>966</v>
      </c>
      <c r="I47" s="140">
        <v>960</v>
      </c>
      <c r="J47" s="115">
        <v>30</v>
      </c>
      <c r="K47" s="116">
        <v>3.125</v>
      </c>
    </row>
    <row r="48" spans="1:11" ht="14.1" customHeight="1" x14ac:dyDescent="0.2">
      <c r="A48" s="306">
        <v>62</v>
      </c>
      <c r="B48" s="307" t="s">
        <v>270</v>
      </c>
      <c r="C48" s="308"/>
      <c r="D48" s="113">
        <v>8.1850622613729946</v>
      </c>
      <c r="E48" s="115">
        <v>3280</v>
      </c>
      <c r="F48" s="114">
        <v>3289</v>
      </c>
      <c r="G48" s="114">
        <v>3276</v>
      </c>
      <c r="H48" s="114">
        <v>3275</v>
      </c>
      <c r="I48" s="140">
        <v>3321</v>
      </c>
      <c r="J48" s="115">
        <v>-41</v>
      </c>
      <c r="K48" s="116">
        <v>-1.2345679012345678</v>
      </c>
    </row>
    <row r="49" spans="1:11" ht="14.1" customHeight="1" x14ac:dyDescent="0.2">
      <c r="A49" s="306">
        <v>63</v>
      </c>
      <c r="B49" s="307" t="s">
        <v>271</v>
      </c>
      <c r="C49" s="308"/>
      <c r="D49" s="113">
        <v>2.2733511341801211</v>
      </c>
      <c r="E49" s="115">
        <v>911</v>
      </c>
      <c r="F49" s="114">
        <v>954</v>
      </c>
      <c r="G49" s="114">
        <v>963</v>
      </c>
      <c r="H49" s="114">
        <v>951</v>
      </c>
      <c r="I49" s="140">
        <v>910</v>
      </c>
      <c r="J49" s="115">
        <v>1</v>
      </c>
      <c r="K49" s="116">
        <v>0.10989010989010989</v>
      </c>
    </row>
    <row r="50" spans="1:11" ht="14.1" customHeight="1" x14ac:dyDescent="0.2">
      <c r="A50" s="306" t="s">
        <v>272</v>
      </c>
      <c r="B50" s="307" t="s">
        <v>273</v>
      </c>
      <c r="C50" s="308"/>
      <c r="D50" s="113">
        <v>0.68874304394480079</v>
      </c>
      <c r="E50" s="115">
        <v>276</v>
      </c>
      <c r="F50" s="114">
        <v>282</v>
      </c>
      <c r="G50" s="114">
        <v>282</v>
      </c>
      <c r="H50" s="114">
        <v>275</v>
      </c>
      <c r="I50" s="140">
        <v>274</v>
      </c>
      <c r="J50" s="115">
        <v>2</v>
      </c>
      <c r="K50" s="116">
        <v>0.72992700729927007</v>
      </c>
    </row>
    <row r="51" spans="1:11" ht="14.1" customHeight="1" x14ac:dyDescent="0.2">
      <c r="A51" s="306" t="s">
        <v>274</v>
      </c>
      <c r="B51" s="307" t="s">
        <v>275</v>
      </c>
      <c r="C51" s="308"/>
      <c r="D51" s="113">
        <v>1.4423676789858508</v>
      </c>
      <c r="E51" s="115">
        <v>578</v>
      </c>
      <c r="F51" s="114">
        <v>611</v>
      </c>
      <c r="G51" s="114">
        <v>617</v>
      </c>
      <c r="H51" s="114">
        <v>616</v>
      </c>
      <c r="I51" s="140">
        <v>576</v>
      </c>
      <c r="J51" s="115">
        <v>2</v>
      </c>
      <c r="K51" s="116">
        <v>0.34722222222222221</v>
      </c>
    </row>
    <row r="52" spans="1:11" ht="14.1" customHeight="1" x14ac:dyDescent="0.2">
      <c r="A52" s="306">
        <v>71</v>
      </c>
      <c r="B52" s="307" t="s">
        <v>276</v>
      </c>
      <c r="C52" s="308"/>
      <c r="D52" s="113">
        <v>12.150325655678387</v>
      </c>
      <c r="E52" s="115">
        <v>4869</v>
      </c>
      <c r="F52" s="114">
        <v>4828</v>
      </c>
      <c r="G52" s="114">
        <v>4829</v>
      </c>
      <c r="H52" s="114">
        <v>4743</v>
      </c>
      <c r="I52" s="140">
        <v>4730</v>
      </c>
      <c r="J52" s="115">
        <v>139</v>
      </c>
      <c r="K52" s="116">
        <v>2.9386892177589852</v>
      </c>
    </row>
    <row r="53" spans="1:11" ht="14.1" customHeight="1" x14ac:dyDescent="0.2">
      <c r="A53" s="306" t="s">
        <v>277</v>
      </c>
      <c r="B53" s="307" t="s">
        <v>278</v>
      </c>
      <c r="C53" s="308"/>
      <c r="D53" s="113">
        <v>4.1424400469143814</v>
      </c>
      <c r="E53" s="115">
        <v>1660</v>
      </c>
      <c r="F53" s="114">
        <v>1664</v>
      </c>
      <c r="G53" s="114">
        <v>1657</v>
      </c>
      <c r="H53" s="114">
        <v>1626</v>
      </c>
      <c r="I53" s="140">
        <v>1576</v>
      </c>
      <c r="J53" s="115">
        <v>84</v>
      </c>
      <c r="K53" s="116">
        <v>5.3299492385786804</v>
      </c>
    </row>
    <row r="54" spans="1:11" ht="14.1" customHeight="1" x14ac:dyDescent="0.2">
      <c r="A54" s="306" t="s">
        <v>279</v>
      </c>
      <c r="B54" s="307" t="s">
        <v>280</v>
      </c>
      <c r="C54" s="308"/>
      <c r="D54" s="113">
        <v>6.9947346093379581</v>
      </c>
      <c r="E54" s="115">
        <v>2803</v>
      </c>
      <c r="F54" s="114">
        <v>2773</v>
      </c>
      <c r="G54" s="114">
        <v>2777</v>
      </c>
      <c r="H54" s="114">
        <v>2739</v>
      </c>
      <c r="I54" s="140">
        <v>2785</v>
      </c>
      <c r="J54" s="115">
        <v>18</v>
      </c>
      <c r="K54" s="116">
        <v>0.64631956912028721</v>
      </c>
    </row>
    <row r="55" spans="1:11" ht="14.1" customHeight="1" x14ac:dyDescent="0.2">
      <c r="A55" s="306">
        <v>72</v>
      </c>
      <c r="B55" s="307" t="s">
        <v>281</v>
      </c>
      <c r="C55" s="308"/>
      <c r="D55" s="113">
        <v>4.7563197165173561</v>
      </c>
      <c r="E55" s="115">
        <v>1906</v>
      </c>
      <c r="F55" s="114">
        <v>1929</v>
      </c>
      <c r="G55" s="114">
        <v>1939</v>
      </c>
      <c r="H55" s="114">
        <v>1907</v>
      </c>
      <c r="I55" s="140">
        <v>1952</v>
      </c>
      <c r="J55" s="115">
        <v>-46</v>
      </c>
      <c r="K55" s="116">
        <v>-2.3565573770491803</v>
      </c>
    </row>
    <row r="56" spans="1:11" ht="14.1" customHeight="1" x14ac:dyDescent="0.2">
      <c r="A56" s="306" t="s">
        <v>282</v>
      </c>
      <c r="B56" s="307" t="s">
        <v>283</v>
      </c>
      <c r="C56" s="308"/>
      <c r="D56" s="113">
        <v>2.7200359344196841</v>
      </c>
      <c r="E56" s="115">
        <v>1090</v>
      </c>
      <c r="F56" s="114">
        <v>1102</v>
      </c>
      <c r="G56" s="114">
        <v>1114</v>
      </c>
      <c r="H56" s="114">
        <v>1087</v>
      </c>
      <c r="I56" s="140">
        <v>1105</v>
      </c>
      <c r="J56" s="115">
        <v>-15</v>
      </c>
      <c r="K56" s="116">
        <v>-1.3574660633484164</v>
      </c>
    </row>
    <row r="57" spans="1:11" ht="14.1" customHeight="1" x14ac:dyDescent="0.2">
      <c r="A57" s="306" t="s">
        <v>284</v>
      </c>
      <c r="B57" s="307" t="s">
        <v>285</v>
      </c>
      <c r="C57" s="308"/>
      <c r="D57" s="113">
        <v>1.0805280363336911</v>
      </c>
      <c r="E57" s="115">
        <v>433</v>
      </c>
      <c r="F57" s="114">
        <v>447</v>
      </c>
      <c r="G57" s="114">
        <v>440</v>
      </c>
      <c r="H57" s="114">
        <v>438</v>
      </c>
      <c r="I57" s="140">
        <v>466</v>
      </c>
      <c r="J57" s="115">
        <v>-33</v>
      </c>
      <c r="K57" s="116">
        <v>-7.0815450643776821</v>
      </c>
    </row>
    <row r="58" spans="1:11" ht="14.1" customHeight="1" x14ac:dyDescent="0.2">
      <c r="A58" s="306">
        <v>73</v>
      </c>
      <c r="B58" s="307" t="s">
        <v>286</v>
      </c>
      <c r="C58" s="308"/>
      <c r="D58" s="113">
        <v>2.3731689666358897</v>
      </c>
      <c r="E58" s="115">
        <v>951</v>
      </c>
      <c r="F58" s="114">
        <v>946</v>
      </c>
      <c r="G58" s="114">
        <v>934</v>
      </c>
      <c r="H58" s="114">
        <v>896</v>
      </c>
      <c r="I58" s="140">
        <v>913</v>
      </c>
      <c r="J58" s="115">
        <v>38</v>
      </c>
      <c r="K58" s="116">
        <v>4.1621029572836798</v>
      </c>
    </row>
    <row r="59" spans="1:11" ht="14.1" customHeight="1" x14ac:dyDescent="0.2">
      <c r="A59" s="306" t="s">
        <v>287</v>
      </c>
      <c r="B59" s="307" t="s">
        <v>288</v>
      </c>
      <c r="C59" s="308"/>
      <c r="D59" s="113">
        <v>2.1086517106281035</v>
      </c>
      <c r="E59" s="115">
        <v>845</v>
      </c>
      <c r="F59" s="114">
        <v>840</v>
      </c>
      <c r="G59" s="114">
        <v>828</v>
      </c>
      <c r="H59" s="114">
        <v>796</v>
      </c>
      <c r="I59" s="140">
        <v>809</v>
      </c>
      <c r="J59" s="115">
        <v>36</v>
      </c>
      <c r="K59" s="116">
        <v>4.4499381953028427</v>
      </c>
    </row>
    <row r="60" spans="1:11" ht="14.1" customHeight="1" x14ac:dyDescent="0.2">
      <c r="A60" s="306">
        <v>81</v>
      </c>
      <c r="B60" s="307" t="s">
        <v>289</v>
      </c>
      <c r="C60" s="308"/>
      <c r="D60" s="113">
        <v>7.8856087640056893</v>
      </c>
      <c r="E60" s="115">
        <v>3160</v>
      </c>
      <c r="F60" s="114">
        <v>3136</v>
      </c>
      <c r="G60" s="114">
        <v>3135</v>
      </c>
      <c r="H60" s="114">
        <v>3106</v>
      </c>
      <c r="I60" s="140">
        <v>3104</v>
      </c>
      <c r="J60" s="115">
        <v>56</v>
      </c>
      <c r="K60" s="116">
        <v>1.8041237113402062</v>
      </c>
    </row>
    <row r="61" spans="1:11" ht="14.1" customHeight="1" x14ac:dyDescent="0.2">
      <c r="A61" s="306" t="s">
        <v>290</v>
      </c>
      <c r="B61" s="307" t="s">
        <v>291</v>
      </c>
      <c r="C61" s="308"/>
      <c r="D61" s="113">
        <v>2.1460833977990168</v>
      </c>
      <c r="E61" s="115">
        <v>860</v>
      </c>
      <c r="F61" s="114">
        <v>849</v>
      </c>
      <c r="G61" s="114">
        <v>864</v>
      </c>
      <c r="H61" s="114">
        <v>841</v>
      </c>
      <c r="I61" s="140">
        <v>846</v>
      </c>
      <c r="J61" s="115">
        <v>14</v>
      </c>
      <c r="K61" s="116">
        <v>1.6548463356973995</v>
      </c>
    </row>
    <row r="62" spans="1:11" ht="14.1" customHeight="1" x14ac:dyDescent="0.2">
      <c r="A62" s="306" t="s">
        <v>292</v>
      </c>
      <c r="B62" s="307" t="s">
        <v>293</v>
      </c>
      <c r="C62" s="308"/>
      <c r="D62" s="113">
        <v>3.4062835325530907</v>
      </c>
      <c r="E62" s="115">
        <v>1365</v>
      </c>
      <c r="F62" s="114">
        <v>1355</v>
      </c>
      <c r="G62" s="114">
        <v>1341</v>
      </c>
      <c r="H62" s="114">
        <v>1344</v>
      </c>
      <c r="I62" s="140">
        <v>1350</v>
      </c>
      <c r="J62" s="115">
        <v>15</v>
      </c>
      <c r="K62" s="116">
        <v>1.1111111111111112</v>
      </c>
    </row>
    <row r="63" spans="1:11" ht="14.1" customHeight="1" x14ac:dyDescent="0.2">
      <c r="A63" s="306"/>
      <c r="B63" s="307" t="s">
        <v>294</v>
      </c>
      <c r="C63" s="308"/>
      <c r="D63" s="113">
        <v>3.0818755770718438</v>
      </c>
      <c r="E63" s="115">
        <v>1235</v>
      </c>
      <c r="F63" s="114">
        <v>1224</v>
      </c>
      <c r="G63" s="114">
        <v>1207</v>
      </c>
      <c r="H63" s="114">
        <v>1213</v>
      </c>
      <c r="I63" s="140">
        <v>1223</v>
      </c>
      <c r="J63" s="115">
        <v>12</v>
      </c>
      <c r="K63" s="116">
        <v>0.98119378577269012</v>
      </c>
    </row>
    <row r="64" spans="1:11" ht="14.1" customHeight="1" x14ac:dyDescent="0.2">
      <c r="A64" s="306" t="s">
        <v>295</v>
      </c>
      <c r="B64" s="307" t="s">
        <v>296</v>
      </c>
      <c r="C64" s="308"/>
      <c r="D64" s="113">
        <v>0.60140244054600356</v>
      </c>
      <c r="E64" s="115">
        <v>241</v>
      </c>
      <c r="F64" s="114">
        <v>242</v>
      </c>
      <c r="G64" s="114">
        <v>244</v>
      </c>
      <c r="H64" s="114">
        <v>242</v>
      </c>
      <c r="I64" s="140">
        <v>231</v>
      </c>
      <c r="J64" s="115">
        <v>10</v>
      </c>
      <c r="K64" s="116">
        <v>4.329004329004329</v>
      </c>
    </row>
    <row r="65" spans="1:11" ht="14.1" customHeight="1" x14ac:dyDescent="0.2">
      <c r="A65" s="306" t="s">
        <v>297</v>
      </c>
      <c r="B65" s="307" t="s">
        <v>298</v>
      </c>
      <c r="C65" s="308"/>
      <c r="D65" s="113">
        <v>1.0281236742944126</v>
      </c>
      <c r="E65" s="115">
        <v>412</v>
      </c>
      <c r="F65" s="114">
        <v>405</v>
      </c>
      <c r="G65" s="114">
        <v>404</v>
      </c>
      <c r="H65" s="114">
        <v>402</v>
      </c>
      <c r="I65" s="140">
        <v>400</v>
      </c>
      <c r="J65" s="115">
        <v>12</v>
      </c>
      <c r="K65" s="116">
        <v>3</v>
      </c>
    </row>
    <row r="66" spans="1:11" ht="14.1" customHeight="1" x14ac:dyDescent="0.2">
      <c r="A66" s="306">
        <v>82</v>
      </c>
      <c r="B66" s="307" t="s">
        <v>299</v>
      </c>
      <c r="C66" s="308"/>
      <c r="D66" s="113">
        <v>3.6458463304469344</v>
      </c>
      <c r="E66" s="115">
        <v>1461</v>
      </c>
      <c r="F66" s="114">
        <v>1459</v>
      </c>
      <c r="G66" s="114">
        <v>1475</v>
      </c>
      <c r="H66" s="114">
        <v>1455</v>
      </c>
      <c r="I66" s="140">
        <v>1454</v>
      </c>
      <c r="J66" s="115">
        <v>7</v>
      </c>
      <c r="K66" s="116">
        <v>0.48143053645116918</v>
      </c>
    </row>
    <row r="67" spans="1:11" ht="14.1" customHeight="1" x14ac:dyDescent="0.2">
      <c r="A67" s="306" t="s">
        <v>300</v>
      </c>
      <c r="B67" s="307" t="s">
        <v>301</v>
      </c>
      <c r="C67" s="308"/>
      <c r="D67" s="113">
        <v>2.7175404886082899</v>
      </c>
      <c r="E67" s="115">
        <v>1089</v>
      </c>
      <c r="F67" s="114">
        <v>1078</v>
      </c>
      <c r="G67" s="114">
        <v>1085</v>
      </c>
      <c r="H67" s="114">
        <v>1074</v>
      </c>
      <c r="I67" s="140">
        <v>1073</v>
      </c>
      <c r="J67" s="115">
        <v>16</v>
      </c>
      <c r="K67" s="116">
        <v>1.4911463187325256</v>
      </c>
    </row>
    <row r="68" spans="1:11" ht="14.1" customHeight="1" x14ac:dyDescent="0.2">
      <c r="A68" s="306" t="s">
        <v>302</v>
      </c>
      <c r="B68" s="307" t="s">
        <v>303</v>
      </c>
      <c r="C68" s="308"/>
      <c r="D68" s="113">
        <v>0.5365208494497542</v>
      </c>
      <c r="E68" s="115">
        <v>215</v>
      </c>
      <c r="F68" s="114">
        <v>224</v>
      </c>
      <c r="G68" s="114">
        <v>231</v>
      </c>
      <c r="H68" s="114">
        <v>232</v>
      </c>
      <c r="I68" s="140">
        <v>234</v>
      </c>
      <c r="J68" s="115">
        <v>-19</v>
      </c>
      <c r="K68" s="116">
        <v>-8.1196581196581192</v>
      </c>
    </row>
    <row r="69" spans="1:11" ht="14.1" customHeight="1" x14ac:dyDescent="0.2">
      <c r="A69" s="306">
        <v>83</v>
      </c>
      <c r="B69" s="307" t="s">
        <v>304</v>
      </c>
      <c r="C69" s="308"/>
      <c r="D69" s="113">
        <v>4.6614927756843763</v>
      </c>
      <c r="E69" s="115">
        <v>1868</v>
      </c>
      <c r="F69" s="114">
        <v>1857</v>
      </c>
      <c r="G69" s="114">
        <v>1843</v>
      </c>
      <c r="H69" s="114">
        <v>1760</v>
      </c>
      <c r="I69" s="140">
        <v>1738</v>
      </c>
      <c r="J69" s="115">
        <v>130</v>
      </c>
      <c r="K69" s="116">
        <v>7.4798619102416568</v>
      </c>
    </row>
    <row r="70" spans="1:11" ht="14.1" customHeight="1" x14ac:dyDescent="0.2">
      <c r="A70" s="306" t="s">
        <v>305</v>
      </c>
      <c r="B70" s="307" t="s">
        <v>306</v>
      </c>
      <c r="C70" s="308"/>
      <c r="D70" s="113">
        <v>3.6383599930127519</v>
      </c>
      <c r="E70" s="115">
        <v>1458</v>
      </c>
      <c r="F70" s="114">
        <v>1447</v>
      </c>
      <c r="G70" s="114">
        <v>1448</v>
      </c>
      <c r="H70" s="114">
        <v>1381</v>
      </c>
      <c r="I70" s="140">
        <v>1365</v>
      </c>
      <c r="J70" s="115">
        <v>93</v>
      </c>
      <c r="K70" s="116">
        <v>6.813186813186813</v>
      </c>
    </row>
    <row r="71" spans="1:11" ht="14.1" customHeight="1" x14ac:dyDescent="0.2">
      <c r="A71" s="306"/>
      <c r="B71" s="307" t="s">
        <v>307</v>
      </c>
      <c r="C71" s="308"/>
      <c r="D71" s="113">
        <v>2.6726224640031941</v>
      </c>
      <c r="E71" s="115">
        <v>1071</v>
      </c>
      <c r="F71" s="114">
        <v>1056</v>
      </c>
      <c r="G71" s="114">
        <v>1057</v>
      </c>
      <c r="H71" s="114">
        <v>1001</v>
      </c>
      <c r="I71" s="140">
        <v>990</v>
      </c>
      <c r="J71" s="115">
        <v>81</v>
      </c>
      <c r="K71" s="116">
        <v>8.1818181818181817</v>
      </c>
    </row>
    <row r="72" spans="1:11" ht="14.1" customHeight="1" x14ac:dyDescent="0.2">
      <c r="A72" s="306">
        <v>84</v>
      </c>
      <c r="B72" s="307" t="s">
        <v>308</v>
      </c>
      <c r="C72" s="308"/>
      <c r="D72" s="113">
        <v>0.88338781723354876</v>
      </c>
      <c r="E72" s="115">
        <v>354</v>
      </c>
      <c r="F72" s="114">
        <v>355</v>
      </c>
      <c r="G72" s="114">
        <v>349</v>
      </c>
      <c r="H72" s="114">
        <v>370</v>
      </c>
      <c r="I72" s="140">
        <v>361</v>
      </c>
      <c r="J72" s="115">
        <v>-7</v>
      </c>
      <c r="K72" s="116">
        <v>-1.9390581717451523</v>
      </c>
    </row>
    <row r="73" spans="1:11" ht="14.1" customHeight="1" x14ac:dyDescent="0.2">
      <c r="A73" s="306" t="s">
        <v>309</v>
      </c>
      <c r="B73" s="307" t="s">
        <v>310</v>
      </c>
      <c r="C73" s="308"/>
      <c r="D73" s="113">
        <v>0.25952636438499738</v>
      </c>
      <c r="E73" s="115">
        <v>104</v>
      </c>
      <c r="F73" s="114">
        <v>104</v>
      </c>
      <c r="G73" s="114">
        <v>102</v>
      </c>
      <c r="H73" s="114">
        <v>121</v>
      </c>
      <c r="I73" s="140">
        <v>123</v>
      </c>
      <c r="J73" s="115">
        <v>-19</v>
      </c>
      <c r="K73" s="116">
        <v>-15.447154471544716</v>
      </c>
    </row>
    <row r="74" spans="1:11" ht="14.1" customHeight="1" x14ac:dyDescent="0.2">
      <c r="A74" s="306" t="s">
        <v>311</v>
      </c>
      <c r="B74" s="307" t="s">
        <v>312</v>
      </c>
      <c r="C74" s="308"/>
      <c r="D74" s="113">
        <v>0.32440795548124673</v>
      </c>
      <c r="E74" s="115">
        <v>130</v>
      </c>
      <c r="F74" s="114">
        <v>129</v>
      </c>
      <c r="G74" s="114">
        <v>125</v>
      </c>
      <c r="H74" s="114">
        <v>122</v>
      </c>
      <c r="I74" s="140">
        <v>121</v>
      </c>
      <c r="J74" s="115">
        <v>9</v>
      </c>
      <c r="K74" s="116">
        <v>7.4380165289256199</v>
      </c>
    </row>
    <row r="75" spans="1:11" ht="14.1" customHeight="1" x14ac:dyDescent="0.2">
      <c r="A75" s="306" t="s">
        <v>313</v>
      </c>
      <c r="B75" s="307" t="s">
        <v>314</v>
      </c>
      <c r="C75" s="308"/>
      <c r="D75" s="113">
        <v>5.240436203927832E-2</v>
      </c>
      <c r="E75" s="115">
        <v>21</v>
      </c>
      <c r="F75" s="114">
        <v>21</v>
      </c>
      <c r="G75" s="114">
        <v>17</v>
      </c>
      <c r="H75" s="114">
        <v>15</v>
      </c>
      <c r="I75" s="140">
        <v>14</v>
      </c>
      <c r="J75" s="115">
        <v>7</v>
      </c>
      <c r="K75" s="116">
        <v>50</v>
      </c>
    </row>
    <row r="76" spans="1:11" ht="14.1" customHeight="1" x14ac:dyDescent="0.2">
      <c r="A76" s="306">
        <v>91</v>
      </c>
      <c r="B76" s="307" t="s">
        <v>315</v>
      </c>
      <c r="C76" s="308"/>
      <c r="D76" s="113">
        <v>0.15471764030644075</v>
      </c>
      <c r="E76" s="115">
        <v>62</v>
      </c>
      <c r="F76" s="114">
        <v>59</v>
      </c>
      <c r="G76" s="114">
        <v>57</v>
      </c>
      <c r="H76" s="114">
        <v>55</v>
      </c>
      <c r="I76" s="140">
        <v>49</v>
      </c>
      <c r="J76" s="115">
        <v>13</v>
      </c>
      <c r="K76" s="116">
        <v>26.530612244897959</v>
      </c>
    </row>
    <row r="77" spans="1:11" ht="14.1" customHeight="1" x14ac:dyDescent="0.2">
      <c r="A77" s="306">
        <v>92</v>
      </c>
      <c r="B77" s="307" t="s">
        <v>316</v>
      </c>
      <c r="C77" s="308"/>
      <c r="D77" s="113">
        <v>0.58393431986624411</v>
      </c>
      <c r="E77" s="115">
        <v>234</v>
      </c>
      <c r="F77" s="114">
        <v>229</v>
      </c>
      <c r="G77" s="114">
        <v>233</v>
      </c>
      <c r="H77" s="114">
        <v>217</v>
      </c>
      <c r="I77" s="140">
        <v>206</v>
      </c>
      <c r="J77" s="115">
        <v>28</v>
      </c>
      <c r="K77" s="116">
        <v>13.592233009708737</v>
      </c>
    </row>
    <row r="78" spans="1:11" ht="14.1" customHeight="1" x14ac:dyDescent="0.2">
      <c r="A78" s="306">
        <v>93</v>
      </c>
      <c r="B78" s="307" t="s">
        <v>317</v>
      </c>
      <c r="C78" s="308"/>
      <c r="D78" s="113">
        <v>0.182167544231777</v>
      </c>
      <c r="E78" s="115">
        <v>73</v>
      </c>
      <c r="F78" s="114">
        <v>71</v>
      </c>
      <c r="G78" s="114">
        <v>74</v>
      </c>
      <c r="H78" s="114">
        <v>74</v>
      </c>
      <c r="I78" s="140">
        <v>75</v>
      </c>
      <c r="J78" s="115">
        <v>-2</v>
      </c>
      <c r="K78" s="116">
        <v>-2.6666666666666665</v>
      </c>
    </row>
    <row r="79" spans="1:11" ht="14.1" customHeight="1" x14ac:dyDescent="0.2">
      <c r="A79" s="306">
        <v>94</v>
      </c>
      <c r="B79" s="307" t="s">
        <v>318</v>
      </c>
      <c r="C79" s="308"/>
      <c r="D79" s="113" t="s">
        <v>513</v>
      </c>
      <c r="E79" s="115" t="s">
        <v>513</v>
      </c>
      <c r="F79" s="114" t="s">
        <v>513</v>
      </c>
      <c r="G79" s="114">
        <v>33</v>
      </c>
      <c r="H79" s="114">
        <v>43</v>
      </c>
      <c r="I79" s="140">
        <v>37</v>
      </c>
      <c r="J79" s="115" t="s">
        <v>513</v>
      </c>
      <c r="K79" s="116" t="s">
        <v>513</v>
      </c>
    </row>
    <row r="80" spans="1:11" ht="14.1" customHeight="1" x14ac:dyDescent="0.2">
      <c r="A80" s="306" t="s">
        <v>319</v>
      </c>
      <c r="B80" s="307" t="s">
        <v>320</v>
      </c>
      <c r="C80" s="308"/>
      <c r="D80" s="113" t="s">
        <v>513</v>
      </c>
      <c r="E80" s="115" t="s">
        <v>513</v>
      </c>
      <c r="F80" s="114" t="s">
        <v>513</v>
      </c>
      <c r="G80" s="114" t="s">
        <v>513</v>
      </c>
      <c r="H80" s="114">
        <v>3</v>
      </c>
      <c r="I80" s="140">
        <v>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12606</v>
      </c>
      <c r="E12" s="114">
        <v>12920</v>
      </c>
      <c r="F12" s="114">
        <v>12909</v>
      </c>
      <c r="G12" s="114">
        <v>12826</v>
      </c>
      <c r="H12" s="140">
        <v>12718</v>
      </c>
      <c r="I12" s="115">
        <v>-112</v>
      </c>
      <c r="J12" s="116">
        <v>-0.88064161031608745</v>
      </c>
      <c r="K12"/>
      <c r="L12"/>
      <c r="M12"/>
      <c r="N12"/>
      <c r="O12"/>
      <c r="P12"/>
    </row>
    <row r="13" spans="1:16" s="110" customFormat="1" ht="14.45" customHeight="1" x14ac:dyDescent="0.2">
      <c r="A13" s="120" t="s">
        <v>105</v>
      </c>
      <c r="B13" s="119" t="s">
        <v>106</v>
      </c>
      <c r="C13" s="113">
        <v>35.911470728224657</v>
      </c>
      <c r="D13" s="115">
        <v>4527</v>
      </c>
      <c r="E13" s="114">
        <v>4637</v>
      </c>
      <c r="F13" s="114">
        <v>4607</v>
      </c>
      <c r="G13" s="114">
        <v>4545</v>
      </c>
      <c r="H13" s="140">
        <v>4480</v>
      </c>
      <c r="I13" s="115">
        <v>47</v>
      </c>
      <c r="J13" s="116">
        <v>1.0491071428571428</v>
      </c>
      <c r="K13"/>
      <c r="L13"/>
      <c r="M13"/>
      <c r="N13"/>
      <c r="O13"/>
      <c r="P13"/>
    </row>
    <row r="14" spans="1:16" s="110" customFormat="1" ht="14.45" customHeight="1" x14ac:dyDescent="0.2">
      <c r="A14" s="120"/>
      <c r="B14" s="119" t="s">
        <v>107</v>
      </c>
      <c r="C14" s="113">
        <v>64.088529271775343</v>
      </c>
      <c r="D14" s="115">
        <v>8079</v>
      </c>
      <c r="E14" s="114">
        <v>8283</v>
      </c>
      <c r="F14" s="114">
        <v>8302</v>
      </c>
      <c r="G14" s="114">
        <v>8281</v>
      </c>
      <c r="H14" s="140">
        <v>8238</v>
      </c>
      <c r="I14" s="115">
        <v>-159</v>
      </c>
      <c r="J14" s="116">
        <v>-1.9300801165331392</v>
      </c>
      <c r="K14"/>
      <c r="L14"/>
      <c r="M14"/>
      <c r="N14"/>
      <c r="O14"/>
      <c r="P14"/>
    </row>
    <row r="15" spans="1:16" s="110" customFormat="1" ht="14.45" customHeight="1" x14ac:dyDescent="0.2">
      <c r="A15" s="118" t="s">
        <v>105</v>
      </c>
      <c r="B15" s="121" t="s">
        <v>108</v>
      </c>
      <c r="C15" s="113">
        <v>11.375535459305093</v>
      </c>
      <c r="D15" s="115">
        <v>1434</v>
      </c>
      <c r="E15" s="114">
        <v>1575</v>
      </c>
      <c r="F15" s="114">
        <v>1526</v>
      </c>
      <c r="G15" s="114">
        <v>1508</v>
      </c>
      <c r="H15" s="140">
        <v>1497</v>
      </c>
      <c r="I15" s="115">
        <v>-63</v>
      </c>
      <c r="J15" s="116">
        <v>-4.2084168336673349</v>
      </c>
      <c r="K15"/>
      <c r="L15"/>
      <c r="M15"/>
      <c r="N15"/>
      <c r="O15"/>
      <c r="P15"/>
    </row>
    <row r="16" spans="1:16" s="110" customFormat="1" ht="14.45" customHeight="1" x14ac:dyDescent="0.2">
      <c r="A16" s="118"/>
      <c r="B16" s="121" t="s">
        <v>109</v>
      </c>
      <c r="C16" s="113">
        <v>54.299539901634141</v>
      </c>
      <c r="D16" s="115">
        <v>6845</v>
      </c>
      <c r="E16" s="114">
        <v>6979</v>
      </c>
      <c r="F16" s="114">
        <v>7056</v>
      </c>
      <c r="G16" s="114">
        <v>7027</v>
      </c>
      <c r="H16" s="140">
        <v>7011</v>
      </c>
      <c r="I16" s="115">
        <v>-166</v>
      </c>
      <c r="J16" s="116">
        <v>-2.3677078876051918</v>
      </c>
      <c r="K16"/>
      <c r="L16"/>
      <c r="M16"/>
      <c r="N16"/>
      <c r="O16"/>
      <c r="P16"/>
    </row>
    <row r="17" spans="1:16" s="110" customFormat="1" ht="14.45" customHeight="1" x14ac:dyDescent="0.2">
      <c r="A17" s="118"/>
      <c r="B17" s="121" t="s">
        <v>110</v>
      </c>
      <c r="C17" s="113">
        <v>19.53038235760749</v>
      </c>
      <c r="D17" s="115">
        <v>2462</v>
      </c>
      <c r="E17" s="114">
        <v>2489</v>
      </c>
      <c r="F17" s="114">
        <v>2455</v>
      </c>
      <c r="G17" s="114">
        <v>2475</v>
      </c>
      <c r="H17" s="140">
        <v>2442</v>
      </c>
      <c r="I17" s="115">
        <v>20</v>
      </c>
      <c r="J17" s="116">
        <v>0.819000819000819</v>
      </c>
      <c r="K17"/>
      <c r="L17"/>
      <c r="M17"/>
      <c r="N17"/>
      <c r="O17"/>
      <c r="P17"/>
    </row>
    <row r="18" spans="1:16" s="110" customFormat="1" ht="14.45" customHeight="1" x14ac:dyDescent="0.2">
      <c r="A18" s="120"/>
      <c r="B18" s="121" t="s">
        <v>111</v>
      </c>
      <c r="C18" s="113">
        <v>14.794542281453277</v>
      </c>
      <c r="D18" s="115">
        <v>1865</v>
      </c>
      <c r="E18" s="114">
        <v>1877</v>
      </c>
      <c r="F18" s="114">
        <v>1872</v>
      </c>
      <c r="G18" s="114">
        <v>1816</v>
      </c>
      <c r="H18" s="140">
        <v>1768</v>
      </c>
      <c r="I18" s="115">
        <v>97</v>
      </c>
      <c r="J18" s="116">
        <v>5.4864253393665159</v>
      </c>
      <c r="K18"/>
      <c r="L18"/>
      <c r="M18"/>
      <c r="N18"/>
      <c r="O18"/>
      <c r="P18"/>
    </row>
    <row r="19" spans="1:16" s="110" customFormat="1" ht="14.45" customHeight="1" x14ac:dyDescent="0.2">
      <c r="A19" s="120"/>
      <c r="B19" s="121" t="s">
        <v>112</v>
      </c>
      <c r="C19" s="113">
        <v>1.4834205933682374</v>
      </c>
      <c r="D19" s="115">
        <v>187</v>
      </c>
      <c r="E19" s="114">
        <v>183</v>
      </c>
      <c r="F19" s="114">
        <v>200</v>
      </c>
      <c r="G19" s="114">
        <v>172</v>
      </c>
      <c r="H19" s="140">
        <v>144</v>
      </c>
      <c r="I19" s="115">
        <v>43</v>
      </c>
      <c r="J19" s="116">
        <v>29.861111111111111</v>
      </c>
      <c r="K19"/>
      <c r="L19"/>
      <c r="M19"/>
      <c r="N19"/>
      <c r="O19"/>
      <c r="P19"/>
    </row>
    <row r="20" spans="1:16" s="110" customFormat="1" ht="14.45" customHeight="1" x14ac:dyDescent="0.2">
      <c r="A20" s="120" t="s">
        <v>113</v>
      </c>
      <c r="B20" s="119" t="s">
        <v>116</v>
      </c>
      <c r="C20" s="113">
        <v>90.742503569728697</v>
      </c>
      <c r="D20" s="115">
        <v>11439</v>
      </c>
      <c r="E20" s="114">
        <v>11781</v>
      </c>
      <c r="F20" s="114">
        <v>11791</v>
      </c>
      <c r="G20" s="114">
        <v>11712</v>
      </c>
      <c r="H20" s="140">
        <v>11608</v>
      </c>
      <c r="I20" s="115">
        <v>-169</v>
      </c>
      <c r="J20" s="116">
        <v>-1.4558924879393522</v>
      </c>
      <c r="K20"/>
      <c r="L20"/>
      <c r="M20"/>
      <c r="N20"/>
      <c r="O20"/>
      <c r="P20"/>
    </row>
    <row r="21" spans="1:16" s="110" customFormat="1" ht="14.45" customHeight="1" x14ac:dyDescent="0.2">
      <c r="A21" s="123"/>
      <c r="B21" s="124" t="s">
        <v>117</v>
      </c>
      <c r="C21" s="125">
        <v>9.2019673171505634</v>
      </c>
      <c r="D21" s="143">
        <v>1160</v>
      </c>
      <c r="E21" s="144">
        <v>1129</v>
      </c>
      <c r="F21" s="144">
        <v>1108</v>
      </c>
      <c r="G21" s="144">
        <v>1105</v>
      </c>
      <c r="H21" s="145">
        <v>1102</v>
      </c>
      <c r="I21" s="143">
        <v>58</v>
      </c>
      <c r="J21" s="146">
        <v>5.2631578947368425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13344</v>
      </c>
      <c r="E56" s="114">
        <v>13729</v>
      </c>
      <c r="F56" s="114">
        <v>13741</v>
      </c>
      <c r="G56" s="114">
        <v>13631</v>
      </c>
      <c r="H56" s="140">
        <v>13407</v>
      </c>
      <c r="I56" s="115">
        <v>-63</v>
      </c>
      <c r="J56" s="116">
        <v>-0.46990378160662338</v>
      </c>
      <c r="K56"/>
      <c r="L56"/>
      <c r="M56"/>
      <c r="N56"/>
      <c r="O56"/>
      <c r="P56"/>
    </row>
    <row r="57" spans="1:16" s="110" customFormat="1" ht="14.45" customHeight="1" x14ac:dyDescent="0.2">
      <c r="A57" s="120" t="s">
        <v>105</v>
      </c>
      <c r="B57" s="119" t="s">
        <v>106</v>
      </c>
      <c r="C57" s="113">
        <v>35.768884892086334</v>
      </c>
      <c r="D57" s="115">
        <v>4773</v>
      </c>
      <c r="E57" s="114">
        <v>4916</v>
      </c>
      <c r="F57" s="114">
        <v>4894</v>
      </c>
      <c r="G57" s="114">
        <v>4804</v>
      </c>
      <c r="H57" s="140">
        <v>4705</v>
      </c>
      <c r="I57" s="115">
        <v>68</v>
      </c>
      <c r="J57" s="116">
        <v>1.4452709883103081</v>
      </c>
    </row>
    <row r="58" spans="1:16" s="110" customFormat="1" ht="14.45" customHeight="1" x14ac:dyDescent="0.2">
      <c r="A58" s="120"/>
      <c r="B58" s="119" t="s">
        <v>107</v>
      </c>
      <c r="C58" s="113">
        <v>64.231115107913666</v>
      </c>
      <c r="D58" s="115">
        <v>8571</v>
      </c>
      <c r="E58" s="114">
        <v>8813</v>
      </c>
      <c r="F58" s="114">
        <v>8847</v>
      </c>
      <c r="G58" s="114">
        <v>8827</v>
      </c>
      <c r="H58" s="140">
        <v>8702</v>
      </c>
      <c r="I58" s="115">
        <v>-131</v>
      </c>
      <c r="J58" s="116">
        <v>-1.5054010572282235</v>
      </c>
    </row>
    <row r="59" spans="1:16" s="110" customFormat="1" ht="14.45" customHeight="1" x14ac:dyDescent="0.2">
      <c r="A59" s="118" t="s">
        <v>105</v>
      </c>
      <c r="B59" s="121" t="s">
        <v>108</v>
      </c>
      <c r="C59" s="113">
        <v>11.952937649880097</v>
      </c>
      <c r="D59" s="115">
        <v>1595</v>
      </c>
      <c r="E59" s="114">
        <v>1725</v>
      </c>
      <c r="F59" s="114">
        <v>1681</v>
      </c>
      <c r="G59" s="114">
        <v>1671</v>
      </c>
      <c r="H59" s="140">
        <v>1616</v>
      </c>
      <c r="I59" s="115">
        <v>-21</v>
      </c>
      <c r="J59" s="116">
        <v>-1.2995049504950495</v>
      </c>
    </row>
    <row r="60" spans="1:16" s="110" customFormat="1" ht="14.45" customHeight="1" x14ac:dyDescent="0.2">
      <c r="A60" s="118"/>
      <c r="B60" s="121" t="s">
        <v>109</v>
      </c>
      <c r="C60" s="113">
        <v>53.357314148681056</v>
      </c>
      <c r="D60" s="115">
        <v>7120</v>
      </c>
      <c r="E60" s="114">
        <v>7344</v>
      </c>
      <c r="F60" s="114">
        <v>7425</v>
      </c>
      <c r="G60" s="114">
        <v>7369</v>
      </c>
      <c r="H60" s="140">
        <v>7305</v>
      </c>
      <c r="I60" s="115">
        <v>-185</v>
      </c>
      <c r="J60" s="116">
        <v>-2.5325119780971939</v>
      </c>
    </row>
    <row r="61" spans="1:16" s="110" customFormat="1" ht="14.45" customHeight="1" x14ac:dyDescent="0.2">
      <c r="A61" s="118"/>
      <c r="B61" s="121" t="s">
        <v>110</v>
      </c>
      <c r="C61" s="113">
        <v>19.799160671462829</v>
      </c>
      <c r="D61" s="115">
        <v>2642</v>
      </c>
      <c r="E61" s="114">
        <v>2666</v>
      </c>
      <c r="F61" s="114">
        <v>2642</v>
      </c>
      <c r="G61" s="114">
        <v>2653</v>
      </c>
      <c r="H61" s="140">
        <v>2595</v>
      </c>
      <c r="I61" s="115">
        <v>47</v>
      </c>
      <c r="J61" s="116">
        <v>1.8111753371868979</v>
      </c>
    </row>
    <row r="62" spans="1:16" s="110" customFormat="1" ht="14.45" customHeight="1" x14ac:dyDescent="0.2">
      <c r="A62" s="120"/>
      <c r="B62" s="121" t="s">
        <v>111</v>
      </c>
      <c r="C62" s="113">
        <v>14.890587529976019</v>
      </c>
      <c r="D62" s="115">
        <v>1987</v>
      </c>
      <c r="E62" s="114">
        <v>1994</v>
      </c>
      <c r="F62" s="114">
        <v>1993</v>
      </c>
      <c r="G62" s="114">
        <v>1938</v>
      </c>
      <c r="H62" s="140">
        <v>1891</v>
      </c>
      <c r="I62" s="115">
        <v>96</v>
      </c>
      <c r="J62" s="116">
        <v>5.0766790058170281</v>
      </c>
    </row>
    <row r="63" spans="1:16" s="110" customFormat="1" ht="14.45" customHeight="1" x14ac:dyDescent="0.2">
      <c r="A63" s="120"/>
      <c r="B63" s="121" t="s">
        <v>112</v>
      </c>
      <c r="C63" s="113">
        <v>1.4838129496402879</v>
      </c>
      <c r="D63" s="115">
        <v>198</v>
      </c>
      <c r="E63" s="114">
        <v>185</v>
      </c>
      <c r="F63" s="114">
        <v>208</v>
      </c>
      <c r="G63" s="114">
        <v>182</v>
      </c>
      <c r="H63" s="140">
        <v>163</v>
      </c>
      <c r="I63" s="115">
        <v>35</v>
      </c>
      <c r="J63" s="116">
        <v>21.472392638036808</v>
      </c>
    </row>
    <row r="64" spans="1:16" s="110" customFormat="1" ht="14.45" customHeight="1" x14ac:dyDescent="0.2">
      <c r="A64" s="120" t="s">
        <v>113</v>
      </c>
      <c r="B64" s="119" t="s">
        <v>116</v>
      </c>
      <c r="C64" s="113">
        <v>91.396882494004799</v>
      </c>
      <c r="D64" s="115">
        <v>12196</v>
      </c>
      <c r="E64" s="114">
        <v>12561</v>
      </c>
      <c r="F64" s="114">
        <v>12600</v>
      </c>
      <c r="G64" s="114">
        <v>12501</v>
      </c>
      <c r="H64" s="140">
        <v>12319</v>
      </c>
      <c r="I64" s="115">
        <v>-123</v>
      </c>
      <c r="J64" s="116">
        <v>-0.99845766701842686</v>
      </c>
    </row>
    <row r="65" spans="1:10" s="110" customFormat="1" ht="14.45" customHeight="1" x14ac:dyDescent="0.2">
      <c r="A65" s="123"/>
      <c r="B65" s="124" t="s">
        <v>117</v>
      </c>
      <c r="C65" s="125">
        <v>8.5356714628297361</v>
      </c>
      <c r="D65" s="143">
        <v>1139</v>
      </c>
      <c r="E65" s="144">
        <v>1157</v>
      </c>
      <c r="F65" s="144">
        <v>1132</v>
      </c>
      <c r="G65" s="144">
        <v>1118</v>
      </c>
      <c r="H65" s="145">
        <v>1080</v>
      </c>
      <c r="I65" s="143">
        <v>59</v>
      </c>
      <c r="J65" s="146">
        <v>5.4629629629629628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12606</v>
      </c>
      <c r="G11" s="114">
        <v>12920</v>
      </c>
      <c r="H11" s="114">
        <v>12909</v>
      </c>
      <c r="I11" s="114">
        <v>12826</v>
      </c>
      <c r="J11" s="140">
        <v>12718</v>
      </c>
      <c r="K11" s="114">
        <v>-112</v>
      </c>
      <c r="L11" s="116">
        <v>-0.88064161031608745</v>
      </c>
    </row>
    <row r="12" spans="1:17" s="110" customFormat="1" ht="24" customHeight="1" x14ac:dyDescent="0.2">
      <c r="A12" s="604" t="s">
        <v>185</v>
      </c>
      <c r="B12" s="605"/>
      <c r="C12" s="605"/>
      <c r="D12" s="606"/>
      <c r="E12" s="113">
        <v>35.911470728224657</v>
      </c>
      <c r="F12" s="115">
        <v>4527</v>
      </c>
      <c r="G12" s="114">
        <v>4637</v>
      </c>
      <c r="H12" s="114">
        <v>4607</v>
      </c>
      <c r="I12" s="114">
        <v>4545</v>
      </c>
      <c r="J12" s="140">
        <v>4480</v>
      </c>
      <c r="K12" s="114">
        <v>47</v>
      </c>
      <c r="L12" s="116">
        <v>1.0491071428571428</v>
      </c>
    </row>
    <row r="13" spans="1:17" s="110" customFormat="1" ht="15" customHeight="1" x14ac:dyDescent="0.2">
      <c r="A13" s="120"/>
      <c r="B13" s="612" t="s">
        <v>107</v>
      </c>
      <c r="C13" s="612"/>
      <c r="E13" s="113">
        <v>64.088529271775343</v>
      </c>
      <c r="F13" s="115">
        <v>8079</v>
      </c>
      <c r="G13" s="114">
        <v>8283</v>
      </c>
      <c r="H13" s="114">
        <v>8302</v>
      </c>
      <c r="I13" s="114">
        <v>8281</v>
      </c>
      <c r="J13" s="140">
        <v>8238</v>
      </c>
      <c r="K13" s="114">
        <v>-159</v>
      </c>
      <c r="L13" s="116">
        <v>-1.9300801165331392</v>
      </c>
    </row>
    <row r="14" spans="1:17" s="110" customFormat="1" ht="22.5" customHeight="1" x14ac:dyDescent="0.2">
      <c r="A14" s="604" t="s">
        <v>186</v>
      </c>
      <c r="B14" s="605"/>
      <c r="C14" s="605"/>
      <c r="D14" s="606"/>
      <c r="E14" s="113">
        <v>11.375535459305093</v>
      </c>
      <c r="F14" s="115">
        <v>1434</v>
      </c>
      <c r="G14" s="114">
        <v>1575</v>
      </c>
      <c r="H14" s="114">
        <v>1526</v>
      </c>
      <c r="I14" s="114">
        <v>1508</v>
      </c>
      <c r="J14" s="140">
        <v>1497</v>
      </c>
      <c r="K14" s="114">
        <v>-63</v>
      </c>
      <c r="L14" s="116">
        <v>-4.2084168336673349</v>
      </c>
    </row>
    <row r="15" spans="1:17" s="110" customFormat="1" ht="15" customHeight="1" x14ac:dyDescent="0.2">
      <c r="A15" s="120"/>
      <c r="B15" s="119"/>
      <c r="C15" s="258" t="s">
        <v>106</v>
      </c>
      <c r="E15" s="113">
        <v>42.677824267782427</v>
      </c>
      <c r="F15" s="115">
        <v>612</v>
      </c>
      <c r="G15" s="114">
        <v>682</v>
      </c>
      <c r="H15" s="114">
        <v>654</v>
      </c>
      <c r="I15" s="114">
        <v>650</v>
      </c>
      <c r="J15" s="140">
        <v>630</v>
      </c>
      <c r="K15" s="114">
        <v>-18</v>
      </c>
      <c r="L15" s="116">
        <v>-2.8571428571428572</v>
      </c>
    </row>
    <row r="16" spans="1:17" s="110" customFormat="1" ht="15" customHeight="1" x14ac:dyDescent="0.2">
      <c r="A16" s="120"/>
      <c r="B16" s="119"/>
      <c r="C16" s="258" t="s">
        <v>107</v>
      </c>
      <c r="E16" s="113">
        <v>57.322175732217573</v>
      </c>
      <c r="F16" s="115">
        <v>822</v>
      </c>
      <c r="G16" s="114">
        <v>893</v>
      </c>
      <c r="H16" s="114">
        <v>872</v>
      </c>
      <c r="I16" s="114">
        <v>858</v>
      </c>
      <c r="J16" s="140">
        <v>867</v>
      </c>
      <c r="K16" s="114">
        <v>-45</v>
      </c>
      <c r="L16" s="116">
        <v>-5.1903114186851207</v>
      </c>
    </row>
    <row r="17" spans="1:12" s="110" customFormat="1" ht="15" customHeight="1" x14ac:dyDescent="0.2">
      <c r="A17" s="120"/>
      <c r="B17" s="121" t="s">
        <v>109</v>
      </c>
      <c r="C17" s="258"/>
      <c r="E17" s="113">
        <v>54.299539901634141</v>
      </c>
      <c r="F17" s="115">
        <v>6845</v>
      </c>
      <c r="G17" s="114">
        <v>6979</v>
      </c>
      <c r="H17" s="114">
        <v>7056</v>
      </c>
      <c r="I17" s="114">
        <v>7027</v>
      </c>
      <c r="J17" s="140">
        <v>7011</v>
      </c>
      <c r="K17" s="114">
        <v>-166</v>
      </c>
      <c r="L17" s="116">
        <v>-2.3677078876051918</v>
      </c>
    </row>
    <row r="18" spans="1:12" s="110" customFormat="1" ht="15" customHeight="1" x14ac:dyDescent="0.2">
      <c r="A18" s="120"/>
      <c r="B18" s="119"/>
      <c r="C18" s="258" t="s">
        <v>106</v>
      </c>
      <c r="E18" s="113">
        <v>32.067202337472608</v>
      </c>
      <c r="F18" s="115">
        <v>2195</v>
      </c>
      <c r="G18" s="114">
        <v>2236</v>
      </c>
      <c r="H18" s="114">
        <v>2259</v>
      </c>
      <c r="I18" s="114">
        <v>2229</v>
      </c>
      <c r="J18" s="140">
        <v>2206</v>
      </c>
      <c r="K18" s="114">
        <v>-11</v>
      </c>
      <c r="L18" s="116">
        <v>-0.49864007252946507</v>
      </c>
    </row>
    <row r="19" spans="1:12" s="110" customFormat="1" ht="15" customHeight="1" x14ac:dyDescent="0.2">
      <c r="A19" s="120"/>
      <c r="B19" s="119"/>
      <c r="C19" s="258" t="s">
        <v>107</v>
      </c>
      <c r="E19" s="113">
        <v>67.932797662527392</v>
      </c>
      <c r="F19" s="115">
        <v>4650</v>
      </c>
      <c r="G19" s="114">
        <v>4743</v>
      </c>
      <c r="H19" s="114">
        <v>4797</v>
      </c>
      <c r="I19" s="114">
        <v>4798</v>
      </c>
      <c r="J19" s="140">
        <v>4805</v>
      </c>
      <c r="K19" s="114">
        <v>-155</v>
      </c>
      <c r="L19" s="116">
        <v>-3.225806451612903</v>
      </c>
    </row>
    <row r="20" spans="1:12" s="110" customFormat="1" ht="15" customHeight="1" x14ac:dyDescent="0.2">
      <c r="A20" s="120"/>
      <c r="B20" s="121" t="s">
        <v>110</v>
      </c>
      <c r="C20" s="258"/>
      <c r="E20" s="113">
        <v>19.53038235760749</v>
      </c>
      <c r="F20" s="115">
        <v>2462</v>
      </c>
      <c r="G20" s="114">
        <v>2489</v>
      </c>
      <c r="H20" s="114">
        <v>2455</v>
      </c>
      <c r="I20" s="114">
        <v>2475</v>
      </c>
      <c r="J20" s="140">
        <v>2442</v>
      </c>
      <c r="K20" s="114">
        <v>20</v>
      </c>
      <c r="L20" s="116">
        <v>0.819000819000819</v>
      </c>
    </row>
    <row r="21" spans="1:12" s="110" customFormat="1" ht="15" customHeight="1" x14ac:dyDescent="0.2">
      <c r="A21" s="120"/>
      <c r="B21" s="119"/>
      <c r="C21" s="258" t="s">
        <v>106</v>
      </c>
      <c r="E21" s="113">
        <v>30.056864337936638</v>
      </c>
      <c r="F21" s="115">
        <v>740</v>
      </c>
      <c r="G21" s="114">
        <v>746</v>
      </c>
      <c r="H21" s="114">
        <v>724</v>
      </c>
      <c r="I21" s="114">
        <v>725</v>
      </c>
      <c r="J21" s="140">
        <v>733</v>
      </c>
      <c r="K21" s="114">
        <v>7</v>
      </c>
      <c r="L21" s="116">
        <v>0.95497953615279674</v>
      </c>
    </row>
    <row r="22" spans="1:12" s="110" customFormat="1" ht="15" customHeight="1" x14ac:dyDescent="0.2">
      <c r="A22" s="120"/>
      <c r="B22" s="119"/>
      <c r="C22" s="258" t="s">
        <v>107</v>
      </c>
      <c r="E22" s="113">
        <v>69.943135662063369</v>
      </c>
      <c r="F22" s="115">
        <v>1722</v>
      </c>
      <c r="G22" s="114">
        <v>1743</v>
      </c>
      <c r="H22" s="114">
        <v>1731</v>
      </c>
      <c r="I22" s="114">
        <v>1750</v>
      </c>
      <c r="J22" s="140">
        <v>1709</v>
      </c>
      <c r="K22" s="114">
        <v>13</v>
      </c>
      <c r="L22" s="116">
        <v>0.76067875950848451</v>
      </c>
    </row>
    <row r="23" spans="1:12" s="110" customFormat="1" ht="15" customHeight="1" x14ac:dyDescent="0.2">
      <c r="A23" s="120"/>
      <c r="B23" s="121" t="s">
        <v>111</v>
      </c>
      <c r="C23" s="258"/>
      <c r="E23" s="113">
        <v>14.794542281453277</v>
      </c>
      <c r="F23" s="115">
        <v>1865</v>
      </c>
      <c r="G23" s="114">
        <v>1877</v>
      </c>
      <c r="H23" s="114">
        <v>1872</v>
      </c>
      <c r="I23" s="114">
        <v>1816</v>
      </c>
      <c r="J23" s="140">
        <v>1768</v>
      </c>
      <c r="K23" s="114">
        <v>97</v>
      </c>
      <c r="L23" s="116">
        <v>5.4864253393665159</v>
      </c>
    </row>
    <row r="24" spans="1:12" s="110" customFormat="1" ht="15" customHeight="1" x14ac:dyDescent="0.2">
      <c r="A24" s="120"/>
      <c r="B24" s="119"/>
      <c r="C24" s="258" t="s">
        <v>106</v>
      </c>
      <c r="E24" s="113">
        <v>52.546916890080432</v>
      </c>
      <c r="F24" s="115">
        <v>980</v>
      </c>
      <c r="G24" s="114">
        <v>973</v>
      </c>
      <c r="H24" s="114">
        <v>970</v>
      </c>
      <c r="I24" s="114">
        <v>941</v>
      </c>
      <c r="J24" s="140">
        <v>911</v>
      </c>
      <c r="K24" s="114">
        <v>69</v>
      </c>
      <c r="L24" s="116">
        <v>7.5740944017563114</v>
      </c>
    </row>
    <row r="25" spans="1:12" s="110" customFormat="1" ht="15" customHeight="1" x14ac:dyDescent="0.2">
      <c r="A25" s="120"/>
      <c r="B25" s="119"/>
      <c r="C25" s="258" t="s">
        <v>107</v>
      </c>
      <c r="E25" s="113">
        <v>47.453083109919568</v>
      </c>
      <c r="F25" s="115">
        <v>885</v>
      </c>
      <c r="G25" s="114">
        <v>904</v>
      </c>
      <c r="H25" s="114">
        <v>902</v>
      </c>
      <c r="I25" s="114">
        <v>875</v>
      </c>
      <c r="J25" s="140">
        <v>857</v>
      </c>
      <c r="K25" s="114">
        <v>28</v>
      </c>
      <c r="L25" s="116">
        <v>3.2672112018669779</v>
      </c>
    </row>
    <row r="26" spans="1:12" s="110" customFormat="1" ht="15" customHeight="1" x14ac:dyDescent="0.2">
      <c r="A26" s="120"/>
      <c r="C26" s="121" t="s">
        <v>187</v>
      </c>
      <c r="D26" s="110" t="s">
        <v>188</v>
      </c>
      <c r="E26" s="113">
        <v>1.4834205933682374</v>
      </c>
      <c r="F26" s="115">
        <v>187</v>
      </c>
      <c r="G26" s="114">
        <v>183</v>
      </c>
      <c r="H26" s="114">
        <v>200</v>
      </c>
      <c r="I26" s="114">
        <v>172</v>
      </c>
      <c r="J26" s="140">
        <v>144</v>
      </c>
      <c r="K26" s="114">
        <v>43</v>
      </c>
      <c r="L26" s="116">
        <v>29.861111111111111</v>
      </c>
    </row>
    <row r="27" spans="1:12" s="110" customFormat="1" ht="15" customHeight="1" x14ac:dyDescent="0.2">
      <c r="A27" s="120"/>
      <c r="B27" s="119"/>
      <c r="D27" s="259" t="s">
        <v>106</v>
      </c>
      <c r="E27" s="113">
        <v>45.989304812834227</v>
      </c>
      <c r="F27" s="115">
        <v>86</v>
      </c>
      <c r="G27" s="114">
        <v>86</v>
      </c>
      <c r="H27" s="114">
        <v>103</v>
      </c>
      <c r="I27" s="114">
        <v>86</v>
      </c>
      <c r="J27" s="140">
        <v>68</v>
      </c>
      <c r="K27" s="114">
        <v>18</v>
      </c>
      <c r="L27" s="116">
        <v>26.470588235294116</v>
      </c>
    </row>
    <row r="28" spans="1:12" s="110" customFormat="1" ht="15" customHeight="1" x14ac:dyDescent="0.2">
      <c r="A28" s="120"/>
      <c r="B28" s="119"/>
      <c r="D28" s="259" t="s">
        <v>107</v>
      </c>
      <c r="E28" s="113">
        <v>54.010695187165773</v>
      </c>
      <c r="F28" s="115">
        <v>101</v>
      </c>
      <c r="G28" s="114">
        <v>97</v>
      </c>
      <c r="H28" s="114">
        <v>97</v>
      </c>
      <c r="I28" s="114">
        <v>86</v>
      </c>
      <c r="J28" s="140">
        <v>76</v>
      </c>
      <c r="K28" s="114">
        <v>25</v>
      </c>
      <c r="L28" s="116">
        <v>32.89473684210526</v>
      </c>
    </row>
    <row r="29" spans="1:12" s="110" customFormat="1" ht="24" customHeight="1" x14ac:dyDescent="0.2">
      <c r="A29" s="604" t="s">
        <v>189</v>
      </c>
      <c r="B29" s="605"/>
      <c r="C29" s="605"/>
      <c r="D29" s="606"/>
      <c r="E29" s="113">
        <v>90.742503569728697</v>
      </c>
      <c r="F29" s="115">
        <v>11439</v>
      </c>
      <c r="G29" s="114">
        <v>11781</v>
      </c>
      <c r="H29" s="114">
        <v>11791</v>
      </c>
      <c r="I29" s="114">
        <v>11712</v>
      </c>
      <c r="J29" s="140">
        <v>11608</v>
      </c>
      <c r="K29" s="114">
        <v>-169</v>
      </c>
      <c r="L29" s="116">
        <v>-1.4558924879393522</v>
      </c>
    </row>
    <row r="30" spans="1:12" s="110" customFormat="1" ht="15" customHeight="1" x14ac:dyDescent="0.2">
      <c r="A30" s="120"/>
      <c r="B30" s="119"/>
      <c r="C30" s="258" t="s">
        <v>106</v>
      </c>
      <c r="E30" s="113">
        <v>35.317772532564035</v>
      </c>
      <c r="F30" s="115">
        <v>4040</v>
      </c>
      <c r="G30" s="114">
        <v>4143</v>
      </c>
      <c r="H30" s="114">
        <v>4145</v>
      </c>
      <c r="I30" s="114">
        <v>4082</v>
      </c>
      <c r="J30" s="140">
        <v>4018</v>
      </c>
      <c r="K30" s="114">
        <v>22</v>
      </c>
      <c r="L30" s="116">
        <v>0.54753608760577399</v>
      </c>
    </row>
    <row r="31" spans="1:12" s="110" customFormat="1" ht="15" customHeight="1" x14ac:dyDescent="0.2">
      <c r="A31" s="120"/>
      <c r="B31" s="119"/>
      <c r="C31" s="258" t="s">
        <v>107</v>
      </c>
      <c r="E31" s="113">
        <v>64.682227467435965</v>
      </c>
      <c r="F31" s="115">
        <v>7399</v>
      </c>
      <c r="G31" s="114">
        <v>7638</v>
      </c>
      <c r="H31" s="114">
        <v>7646</v>
      </c>
      <c r="I31" s="114">
        <v>7630</v>
      </c>
      <c r="J31" s="140">
        <v>7590</v>
      </c>
      <c r="K31" s="114">
        <v>-191</v>
      </c>
      <c r="L31" s="116">
        <v>-2.5164690382081685</v>
      </c>
    </row>
    <row r="32" spans="1:12" s="110" customFormat="1" ht="15" customHeight="1" x14ac:dyDescent="0.2">
      <c r="A32" s="120"/>
      <c r="B32" s="119" t="s">
        <v>117</v>
      </c>
      <c r="C32" s="258"/>
      <c r="E32" s="113">
        <v>9.2019673171505634</v>
      </c>
      <c r="F32" s="114">
        <v>1160</v>
      </c>
      <c r="G32" s="114">
        <v>1129</v>
      </c>
      <c r="H32" s="114">
        <v>1108</v>
      </c>
      <c r="I32" s="114">
        <v>1105</v>
      </c>
      <c r="J32" s="140">
        <v>1102</v>
      </c>
      <c r="K32" s="114">
        <v>58</v>
      </c>
      <c r="L32" s="116">
        <v>5.2631578947368425</v>
      </c>
    </row>
    <row r="33" spans="1:12" s="110" customFormat="1" ht="15" customHeight="1" x14ac:dyDescent="0.2">
      <c r="A33" s="120"/>
      <c r="B33" s="119"/>
      <c r="C33" s="258" t="s">
        <v>106</v>
      </c>
      <c r="E33" s="113">
        <v>41.637931034482762</v>
      </c>
      <c r="F33" s="114">
        <v>483</v>
      </c>
      <c r="G33" s="114">
        <v>489</v>
      </c>
      <c r="H33" s="114">
        <v>458</v>
      </c>
      <c r="I33" s="114">
        <v>459</v>
      </c>
      <c r="J33" s="140">
        <v>459</v>
      </c>
      <c r="K33" s="114">
        <v>24</v>
      </c>
      <c r="L33" s="116">
        <v>5.2287581699346406</v>
      </c>
    </row>
    <row r="34" spans="1:12" s="110" customFormat="1" ht="15" customHeight="1" x14ac:dyDescent="0.2">
      <c r="A34" s="120"/>
      <c r="B34" s="119"/>
      <c r="C34" s="258" t="s">
        <v>107</v>
      </c>
      <c r="E34" s="113">
        <v>58.362068965517238</v>
      </c>
      <c r="F34" s="114">
        <v>677</v>
      </c>
      <c r="G34" s="114">
        <v>640</v>
      </c>
      <c r="H34" s="114">
        <v>650</v>
      </c>
      <c r="I34" s="114">
        <v>646</v>
      </c>
      <c r="J34" s="140">
        <v>643</v>
      </c>
      <c r="K34" s="114">
        <v>34</v>
      </c>
      <c r="L34" s="116">
        <v>5.2877138413685847</v>
      </c>
    </row>
    <row r="35" spans="1:12" s="110" customFormat="1" ht="24" customHeight="1" x14ac:dyDescent="0.2">
      <c r="A35" s="604" t="s">
        <v>192</v>
      </c>
      <c r="B35" s="605"/>
      <c r="C35" s="605"/>
      <c r="D35" s="606"/>
      <c r="E35" s="113">
        <v>11.922893860066635</v>
      </c>
      <c r="F35" s="114">
        <v>1503</v>
      </c>
      <c r="G35" s="114">
        <v>1597</v>
      </c>
      <c r="H35" s="114">
        <v>1606</v>
      </c>
      <c r="I35" s="114">
        <v>1601</v>
      </c>
      <c r="J35" s="114">
        <v>1612</v>
      </c>
      <c r="K35" s="318">
        <v>-109</v>
      </c>
      <c r="L35" s="319">
        <v>-6.7617866004962783</v>
      </c>
    </row>
    <row r="36" spans="1:12" s="110" customFormat="1" ht="15" customHeight="1" x14ac:dyDescent="0.2">
      <c r="A36" s="120"/>
      <c r="B36" s="119"/>
      <c r="C36" s="258" t="s">
        <v>106</v>
      </c>
      <c r="E36" s="113">
        <v>33.466400532268793</v>
      </c>
      <c r="F36" s="114">
        <v>503</v>
      </c>
      <c r="G36" s="114">
        <v>546</v>
      </c>
      <c r="H36" s="114">
        <v>541</v>
      </c>
      <c r="I36" s="114">
        <v>548</v>
      </c>
      <c r="J36" s="114">
        <v>529</v>
      </c>
      <c r="K36" s="318">
        <v>-26</v>
      </c>
      <c r="L36" s="116">
        <v>-4.9149338374291114</v>
      </c>
    </row>
    <row r="37" spans="1:12" s="110" customFormat="1" ht="15" customHeight="1" x14ac:dyDescent="0.2">
      <c r="A37" s="120"/>
      <c r="B37" s="119"/>
      <c r="C37" s="258" t="s">
        <v>107</v>
      </c>
      <c r="E37" s="113">
        <v>66.533599467731207</v>
      </c>
      <c r="F37" s="114">
        <v>1000</v>
      </c>
      <c r="G37" s="114">
        <v>1051</v>
      </c>
      <c r="H37" s="114">
        <v>1065</v>
      </c>
      <c r="I37" s="114">
        <v>1053</v>
      </c>
      <c r="J37" s="140">
        <v>1083</v>
      </c>
      <c r="K37" s="114">
        <v>-83</v>
      </c>
      <c r="L37" s="116">
        <v>-7.6638965835641732</v>
      </c>
    </row>
    <row r="38" spans="1:12" s="110" customFormat="1" ht="15" customHeight="1" x14ac:dyDescent="0.2">
      <c r="A38" s="120"/>
      <c r="B38" s="119" t="s">
        <v>328</v>
      </c>
      <c r="C38" s="258"/>
      <c r="E38" s="113">
        <v>68.062827225130889</v>
      </c>
      <c r="F38" s="114">
        <v>8580</v>
      </c>
      <c r="G38" s="114">
        <v>8757</v>
      </c>
      <c r="H38" s="114">
        <v>8716</v>
      </c>
      <c r="I38" s="114">
        <v>8638</v>
      </c>
      <c r="J38" s="140">
        <v>8545</v>
      </c>
      <c r="K38" s="114">
        <v>35</v>
      </c>
      <c r="L38" s="116">
        <v>0.40959625511995318</v>
      </c>
    </row>
    <row r="39" spans="1:12" s="110" customFormat="1" ht="15" customHeight="1" x14ac:dyDescent="0.2">
      <c r="A39" s="120"/>
      <c r="B39" s="119"/>
      <c r="C39" s="258" t="s">
        <v>106</v>
      </c>
      <c r="E39" s="113">
        <v>36.596736596736598</v>
      </c>
      <c r="F39" s="115">
        <v>3140</v>
      </c>
      <c r="G39" s="114">
        <v>3199</v>
      </c>
      <c r="H39" s="114">
        <v>3168</v>
      </c>
      <c r="I39" s="114">
        <v>3119</v>
      </c>
      <c r="J39" s="140">
        <v>3074</v>
      </c>
      <c r="K39" s="114">
        <v>66</v>
      </c>
      <c r="L39" s="116">
        <v>2.1470396877033182</v>
      </c>
    </row>
    <row r="40" spans="1:12" s="110" customFormat="1" ht="15" customHeight="1" x14ac:dyDescent="0.2">
      <c r="A40" s="120"/>
      <c r="B40" s="119"/>
      <c r="C40" s="258" t="s">
        <v>107</v>
      </c>
      <c r="E40" s="113">
        <v>63.403263403263402</v>
      </c>
      <c r="F40" s="115">
        <v>5440</v>
      </c>
      <c r="G40" s="114">
        <v>5558</v>
      </c>
      <c r="H40" s="114">
        <v>5548</v>
      </c>
      <c r="I40" s="114">
        <v>5519</v>
      </c>
      <c r="J40" s="140">
        <v>5471</v>
      </c>
      <c r="K40" s="114">
        <v>-31</v>
      </c>
      <c r="L40" s="116">
        <v>-0.56662401754706637</v>
      </c>
    </row>
    <row r="41" spans="1:12" s="110" customFormat="1" ht="15" customHeight="1" x14ac:dyDescent="0.2">
      <c r="A41" s="120"/>
      <c r="B41" s="320" t="s">
        <v>515</v>
      </c>
      <c r="C41" s="258"/>
      <c r="E41" s="113">
        <v>5.0848802157702684</v>
      </c>
      <c r="F41" s="115">
        <v>641</v>
      </c>
      <c r="G41" s="114">
        <v>660</v>
      </c>
      <c r="H41" s="114">
        <v>665</v>
      </c>
      <c r="I41" s="114">
        <v>667</v>
      </c>
      <c r="J41" s="140">
        <v>617</v>
      </c>
      <c r="K41" s="114">
        <v>24</v>
      </c>
      <c r="L41" s="116">
        <v>3.8897893030794166</v>
      </c>
    </row>
    <row r="42" spans="1:12" s="110" customFormat="1" ht="15" customHeight="1" x14ac:dyDescent="0.2">
      <c r="A42" s="120"/>
      <c r="B42" s="119"/>
      <c r="C42" s="268" t="s">
        <v>106</v>
      </c>
      <c r="D42" s="182"/>
      <c r="E42" s="113">
        <v>41.341653666146648</v>
      </c>
      <c r="F42" s="115">
        <v>265</v>
      </c>
      <c r="G42" s="114">
        <v>277</v>
      </c>
      <c r="H42" s="114">
        <v>277</v>
      </c>
      <c r="I42" s="114">
        <v>280</v>
      </c>
      <c r="J42" s="140">
        <v>259</v>
      </c>
      <c r="K42" s="114">
        <v>6</v>
      </c>
      <c r="L42" s="116">
        <v>2.3166023166023164</v>
      </c>
    </row>
    <row r="43" spans="1:12" s="110" customFormat="1" ht="15" customHeight="1" x14ac:dyDescent="0.2">
      <c r="A43" s="120"/>
      <c r="B43" s="119"/>
      <c r="C43" s="268" t="s">
        <v>107</v>
      </c>
      <c r="D43" s="182"/>
      <c r="E43" s="113">
        <v>58.658346333853352</v>
      </c>
      <c r="F43" s="115">
        <v>376</v>
      </c>
      <c r="G43" s="114">
        <v>383</v>
      </c>
      <c r="H43" s="114">
        <v>388</v>
      </c>
      <c r="I43" s="114">
        <v>387</v>
      </c>
      <c r="J43" s="140">
        <v>358</v>
      </c>
      <c r="K43" s="114">
        <v>18</v>
      </c>
      <c r="L43" s="116">
        <v>5.027932960893855</v>
      </c>
    </row>
    <row r="44" spans="1:12" s="110" customFormat="1" ht="15" customHeight="1" x14ac:dyDescent="0.2">
      <c r="A44" s="120"/>
      <c r="B44" s="119" t="s">
        <v>205</v>
      </c>
      <c r="C44" s="268"/>
      <c r="D44" s="182"/>
      <c r="E44" s="113">
        <v>14.929398699032207</v>
      </c>
      <c r="F44" s="115">
        <v>1882</v>
      </c>
      <c r="G44" s="114">
        <v>1906</v>
      </c>
      <c r="H44" s="114">
        <v>1922</v>
      </c>
      <c r="I44" s="114">
        <v>1920</v>
      </c>
      <c r="J44" s="140">
        <v>1944</v>
      </c>
      <c r="K44" s="114">
        <v>-62</v>
      </c>
      <c r="L44" s="116">
        <v>-3.1893004115226335</v>
      </c>
    </row>
    <row r="45" spans="1:12" s="110" customFormat="1" ht="15" customHeight="1" x14ac:dyDescent="0.2">
      <c r="A45" s="120"/>
      <c r="B45" s="119"/>
      <c r="C45" s="268" t="s">
        <v>106</v>
      </c>
      <c r="D45" s="182"/>
      <c r="E45" s="113">
        <v>32.890541976620618</v>
      </c>
      <c r="F45" s="115">
        <v>619</v>
      </c>
      <c r="G45" s="114">
        <v>615</v>
      </c>
      <c r="H45" s="114">
        <v>621</v>
      </c>
      <c r="I45" s="114">
        <v>598</v>
      </c>
      <c r="J45" s="140">
        <v>618</v>
      </c>
      <c r="K45" s="114">
        <v>1</v>
      </c>
      <c r="L45" s="116">
        <v>0.16181229773462782</v>
      </c>
    </row>
    <row r="46" spans="1:12" s="110" customFormat="1" ht="15" customHeight="1" x14ac:dyDescent="0.2">
      <c r="A46" s="123"/>
      <c r="B46" s="124"/>
      <c r="C46" s="260" t="s">
        <v>107</v>
      </c>
      <c r="D46" s="261"/>
      <c r="E46" s="125">
        <v>67.109458023379389</v>
      </c>
      <c r="F46" s="143">
        <v>1263</v>
      </c>
      <c r="G46" s="144">
        <v>1291</v>
      </c>
      <c r="H46" s="144">
        <v>1301</v>
      </c>
      <c r="I46" s="144">
        <v>1322</v>
      </c>
      <c r="J46" s="145">
        <v>1326</v>
      </c>
      <c r="K46" s="144">
        <v>-63</v>
      </c>
      <c r="L46" s="146">
        <v>-4.751131221719457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12606</v>
      </c>
      <c r="E11" s="114">
        <v>12920</v>
      </c>
      <c r="F11" s="114">
        <v>12909</v>
      </c>
      <c r="G11" s="114">
        <v>12826</v>
      </c>
      <c r="H11" s="140">
        <v>12718</v>
      </c>
      <c r="I11" s="115">
        <v>-112</v>
      </c>
      <c r="J11" s="116">
        <v>-0.88064161031608745</v>
      </c>
    </row>
    <row r="12" spans="1:15" s="110" customFormat="1" ht="24.95" customHeight="1" x14ac:dyDescent="0.2">
      <c r="A12" s="193" t="s">
        <v>132</v>
      </c>
      <c r="B12" s="194" t="s">
        <v>133</v>
      </c>
      <c r="C12" s="113">
        <v>3.514199587498017</v>
      </c>
      <c r="D12" s="115">
        <v>443</v>
      </c>
      <c r="E12" s="114">
        <v>435</v>
      </c>
      <c r="F12" s="114">
        <v>442</v>
      </c>
      <c r="G12" s="114">
        <v>451</v>
      </c>
      <c r="H12" s="140">
        <v>414</v>
      </c>
      <c r="I12" s="115">
        <v>29</v>
      </c>
      <c r="J12" s="116">
        <v>7.0048309178743962</v>
      </c>
    </row>
    <row r="13" spans="1:15" s="110" customFormat="1" ht="24.95" customHeight="1" x14ac:dyDescent="0.2">
      <c r="A13" s="193" t="s">
        <v>134</v>
      </c>
      <c r="B13" s="199" t="s">
        <v>214</v>
      </c>
      <c r="C13" s="113">
        <v>1.5072187847056957</v>
      </c>
      <c r="D13" s="115">
        <v>190</v>
      </c>
      <c r="E13" s="114">
        <v>185</v>
      </c>
      <c r="F13" s="114">
        <v>185</v>
      </c>
      <c r="G13" s="114">
        <v>182</v>
      </c>
      <c r="H13" s="140">
        <v>187</v>
      </c>
      <c r="I13" s="115">
        <v>3</v>
      </c>
      <c r="J13" s="116">
        <v>1.6042780748663101</v>
      </c>
    </row>
    <row r="14" spans="1:15" s="287" customFormat="1" ht="24.95" customHeight="1" x14ac:dyDescent="0.2">
      <c r="A14" s="193" t="s">
        <v>215</v>
      </c>
      <c r="B14" s="199" t="s">
        <v>137</v>
      </c>
      <c r="C14" s="113">
        <v>12.99381247025226</v>
      </c>
      <c r="D14" s="115">
        <v>1638</v>
      </c>
      <c r="E14" s="114">
        <v>1704</v>
      </c>
      <c r="F14" s="114">
        <v>1720</v>
      </c>
      <c r="G14" s="114">
        <v>1696</v>
      </c>
      <c r="H14" s="140">
        <v>1688</v>
      </c>
      <c r="I14" s="115">
        <v>-50</v>
      </c>
      <c r="J14" s="116">
        <v>-2.9620853080568721</v>
      </c>
      <c r="K14" s="110"/>
      <c r="L14" s="110"/>
      <c r="M14" s="110"/>
      <c r="N14" s="110"/>
      <c r="O14" s="110"/>
    </row>
    <row r="15" spans="1:15" s="110" customFormat="1" ht="24.95" customHeight="1" x14ac:dyDescent="0.2">
      <c r="A15" s="193" t="s">
        <v>216</v>
      </c>
      <c r="B15" s="199" t="s">
        <v>217</v>
      </c>
      <c r="C15" s="113">
        <v>6.3541170871013799</v>
      </c>
      <c r="D15" s="115">
        <v>801</v>
      </c>
      <c r="E15" s="114">
        <v>825</v>
      </c>
      <c r="F15" s="114">
        <v>841</v>
      </c>
      <c r="G15" s="114">
        <v>833</v>
      </c>
      <c r="H15" s="140">
        <v>826</v>
      </c>
      <c r="I15" s="115">
        <v>-25</v>
      </c>
      <c r="J15" s="116">
        <v>-3.026634382566586</v>
      </c>
    </row>
    <row r="16" spans="1:15" s="287" customFormat="1" ht="24.95" customHeight="1" x14ac:dyDescent="0.2">
      <c r="A16" s="193" t="s">
        <v>218</v>
      </c>
      <c r="B16" s="199" t="s">
        <v>141</v>
      </c>
      <c r="C16" s="113">
        <v>4.3154053625257811</v>
      </c>
      <c r="D16" s="115">
        <v>544</v>
      </c>
      <c r="E16" s="114">
        <v>563</v>
      </c>
      <c r="F16" s="114">
        <v>580</v>
      </c>
      <c r="G16" s="114">
        <v>575</v>
      </c>
      <c r="H16" s="140">
        <v>573</v>
      </c>
      <c r="I16" s="115">
        <v>-29</v>
      </c>
      <c r="J16" s="116">
        <v>-5.0610820244328094</v>
      </c>
      <c r="K16" s="110"/>
      <c r="L16" s="110"/>
      <c r="M16" s="110"/>
      <c r="N16" s="110"/>
      <c r="O16" s="110"/>
    </row>
    <row r="17" spans="1:15" s="110" customFormat="1" ht="24.95" customHeight="1" x14ac:dyDescent="0.2">
      <c r="A17" s="193" t="s">
        <v>142</v>
      </c>
      <c r="B17" s="199" t="s">
        <v>220</v>
      </c>
      <c r="C17" s="113">
        <v>2.3242900206250994</v>
      </c>
      <c r="D17" s="115">
        <v>293</v>
      </c>
      <c r="E17" s="114">
        <v>316</v>
      </c>
      <c r="F17" s="114">
        <v>299</v>
      </c>
      <c r="G17" s="114">
        <v>288</v>
      </c>
      <c r="H17" s="140">
        <v>289</v>
      </c>
      <c r="I17" s="115">
        <v>4</v>
      </c>
      <c r="J17" s="116">
        <v>1.3840830449826989</v>
      </c>
    </row>
    <row r="18" spans="1:15" s="287" customFormat="1" ht="24.95" customHeight="1" x14ac:dyDescent="0.2">
      <c r="A18" s="201" t="s">
        <v>144</v>
      </c>
      <c r="B18" s="202" t="s">
        <v>145</v>
      </c>
      <c r="C18" s="113">
        <v>7.4964302712993813</v>
      </c>
      <c r="D18" s="115">
        <v>945</v>
      </c>
      <c r="E18" s="114">
        <v>905</v>
      </c>
      <c r="F18" s="114">
        <v>921</v>
      </c>
      <c r="G18" s="114">
        <v>909</v>
      </c>
      <c r="H18" s="140">
        <v>886</v>
      </c>
      <c r="I18" s="115">
        <v>59</v>
      </c>
      <c r="J18" s="116">
        <v>6.6591422121896162</v>
      </c>
      <c r="K18" s="110"/>
      <c r="L18" s="110"/>
      <c r="M18" s="110"/>
      <c r="N18" s="110"/>
      <c r="O18" s="110"/>
    </row>
    <row r="19" spans="1:15" s="110" customFormat="1" ht="24.95" customHeight="1" x14ac:dyDescent="0.2">
      <c r="A19" s="193" t="s">
        <v>146</v>
      </c>
      <c r="B19" s="199" t="s">
        <v>147</v>
      </c>
      <c r="C19" s="113">
        <v>17.531334285260986</v>
      </c>
      <c r="D19" s="115">
        <v>2210</v>
      </c>
      <c r="E19" s="114">
        <v>2232</v>
      </c>
      <c r="F19" s="114">
        <v>2184</v>
      </c>
      <c r="G19" s="114">
        <v>2185</v>
      </c>
      <c r="H19" s="140">
        <v>2186</v>
      </c>
      <c r="I19" s="115">
        <v>24</v>
      </c>
      <c r="J19" s="116">
        <v>1.0978956999085088</v>
      </c>
    </row>
    <row r="20" spans="1:15" s="287" customFormat="1" ht="24.95" customHeight="1" x14ac:dyDescent="0.2">
      <c r="A20" s="193" t="s">
        <v>148</v>
      </c>
      <c r="B20" s="199" t="s">
        <v>149</v>
      </c>
      <c r="C20" s="113">
        <v>3.8473742662224337</v>
      </c>
      <c r="D20" s="115">
        <v>485</v>
      </c>
      <c r="E20" s="114">
        <v>488</v>
      </c>
      <c r="F20" s="114">
        <v>505</v>
      </c>
      <c r="G20" s="114">
        <v>488</v>
      </c>
      <c r="H20" s="140">
        <v>476</v>
      </c>
      <c r="I20" s="115">
        <v>9</v>
      </c>
      <c r="J20" s="116">
        <v>1.8907563025210083</v>
      </c>
      <c r="K20" s="110"/>
      <c r="L20" s="110"/>
      <c r="M20" s="110"/>
      <c r="N20" s="110"/>
      <c r="O20" s="110"/>
    </row>
    <row r="21" spans="1:15" s="110" customFormat="1" ht="24.95" customHeight="1" x14ac:dyDescent="0.2">
      <c r="A21" s="201" t="s">
        <v>150</v>
      </c>
      <c r="B21" s="202" t="s">
        <v>151</v>
      </c>
      <c r="C21" s="113">
        <v>14.326511185149929</v>
      </c>
      <c r="D21" s="115">
        <v>1806</v>
      </c>
      <c r="E21" s="114">
        <v>1993</v>
      </c>
      <c r="F21" s="114">
        <v>1960</v>
      </c>
      <c r="G21" s="114">
        <v>1968</v>
      </c>
      <c r="H21" s="140">
        <v>1984</v>
      </c>
      <c r="I21" s="115">
        <v>-178</v>
      </c>
      <c r="J21" s="116">
        <v>-8.9717741935483879</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1.5627478978264318</v>
      </c>
      <c r="D23" s="115">
        <v>197</v>
      </c>
      <c r="E23" s="114">
        <v>190</v>
      </c>
      <c r="F23" s="114">
        <v>187</v>
      </c>
      <c r="G23" s="114">
        <v>182</v>
      </c>
      <c r="H23" s="140">
        <v>191</v>
      </c>
      <c r="I23" s="115">
        <v>6</v>
      </c>
      <c r="J23" s="116">
        <v>3.1413612565445028</v>
      </c>
    </row>
    <row r="24" spans="1:15" s="110" customFormat="1" ht="24.95" customHeight="1" x14ac:dyDescent="0.2">
      <c r="A24" s="193" t="s">
        <v>156</v>
      </c>
      <c r="B24" s="199" t="s">
        <v>221</v>
      </c>
      <c r="C24" s="113">
        <v>8.1945105505314935</v>
      </c>
      <c r="D24" s="115">
        <v>1033</v>
      </c>
      <c r="E24" s="114">
        <v>1036</v>
      </c>
      <c r="F24" s="114">
        <v>1029</v>
      </c>
      <c r="G24" s="114">
        <v>1028</v>
      </c>
      <c r="H24" s="140">
        <v>1014</v>
      </c>
      <c r="I24" s="115">
        <v>19</v>
      </c>
      <c r="J24" s="116">
        <v>1.873767258382643</v>
      </c>
    </row>
    <row r="25" spans="1:15" s="110" customFormat="1" ht="24.95" customHeight="1" x14ac:dyDescent="0.2">
      <c r="A25" s="193" t="s">
        <v>222</v>
      </c>
      <c r="B25" s="204" t="s">
        <v>159</v>
      </c>
      <c r="C25" s="113">
        <v>3.7045851181976834</v>
      </c>
      <c r="D25" s="115">
        <v>467</v>
      </c>
      <c r="E25" s="114">
        <v>472</v>
      </c>
      <c r="F25" s="114">
        <v>490</v>
      </c>
      <c r="G25" s="114">
        <v>465</v>
      </c>
      <c r="H25" s="140">
        <v>459</v>
      </c>
      <c r="I25" s="115">
        <v>8</v>
      </c>
      <c r="J25" s="116">
        <v>1.7429193899782136</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2.1021735681421547</v>
      </c>
      <c r="D27" s="115">
        <v>265</v>
      </c>
      <c r="E27" s="114">
        <v>266</v>
      </c>
      <c r="F27" s="114">
        <v>290</v>
      </c>
      <c r="G27" s="114">
        <v>268</v>
      </c>
      <c r="H27" s="140">
        <v>263</v>
      </c>
      <c r="I27" s="115">
        <v>2</v>
      </c>
      <c r="J27" s="116">
        <v>0.76045627376425851</v>
      </c>
    </row>
    <row r="28" spans="1:15" s="110" customFormat="1" ht="24.95" customHeight="1" x14ac:dyDescent="0.2">
      <c r="A28" s="193" t="s">
        <v>163</v>
      </c>
      <c r="B28" s="199" t="s">
        <v>164</v>
      </c>
      <c r="C28" s="113">
        <v>2.0228462636839599</v>
      </c>
      <c r="D28" s="115">
        <v>255</v>
      </c>
      <c r="E28" s="114">
        <v>253</v>
      </c>
      <c r="F28" s="114">
        <v>230</v>
      </c>
      <c r="G28" s="114">
        <v>250</v>
      </c>
      <c r="H28" s="140">
        <v>244</v>
      </c>
      <c r="I28" s="115">
        <v>11</v>
      </c>
      <c r="J28" s="116">
        <v>4.5081967213114753</v>
      </c>
    </row>
    <row r="29" spans="1:15" s="110" customFormat="1" ht="24.95" customHeight="1" x14ac:dyDescent="0.2">
      <c r="A29" s="193">
        <v>86</v>
      </c>
      <c r="B29" s="199" t="s">
        <v>165</v>
      </c>
      <c r="C29" s="113">
        <v>5.5767095034110739</v>
      </c>
      <c r="D29" s="115">
        <v>703</v>
      </c>
      <c r="E29" s="114">
        <v>708</v>
      </c>
      <c r="F29" s="114">
        <v>695</v>
      </c>
      <c r="G29" s="114">
        <v>695</v>
      </c>
      <c r="H29" s="140">
        <v>698</v>
      </c>
      <c r="I29" s="115">
        <v>5</v>
      </c>
      <c r="J29" s="116">
        <v>0.71633237822349571</v>
      </c>
    </row>
    <row r="30" spans="1:15" s="110" customFormat="1" ht="24.95" customHeight="1" x14ac:dyDescent="0.2">
      <c r="A30" s="193">
        <v>87.88</v>
      </c>
      <c r="B30" s="204" t="s">
        <v>166</v>
      </c>
      <c r="C30" s="113">
        <v>5.0055529113120736</v>
      </c>
      <c r="D30" s="115">
        <v>631</v>
      </c>
      <c r="E30" s="114">
        <v>670</v>
      </c>
      <c r="F30" s="114">
        <v>677</v>
      </c>
      <c r="G30" s="114">
        <v>691</v>
      </c>
      <c r="H30" s="140">
        <v>679</v>
      </c>
      <c r="I30" s="115">
        <v>-48</v>
      </c>
      <c r="J30" s="116">
        <v>-7.0692194403534607</v>
      </c>
    </row>
    <row r="31" spans="1:15" s="110" customFormat="1" ht="24.95" customHeight="1" x14ac:dyDescent="0.2">
      <c r="A31" s="193" t="s">
        <v>167</v>
      </c>
      <c r="B31" s="199" t="s">
        <v>168</v>
      </c>
      <c r="C31" s="113">
        <v>9.9952403617325078</v>
      </c>
      <c r="D31" s="115">
        <v>1260</v>
      </c>
      <c r="E31" s="114">
        <v>1283</v>
      </c>
      <c r="F31" s="114">
        <v>1303</v>
      </c>
      <c r="G31" s="114">
        <v>1279</v>
      </c>
      <c r="H31" s="140">
        <v>1257</v>
      </c>
      <c r="I31" s="115">
        <v>3</v>
      </c>
      <c r="J31" s="116">
        <v>0.2386634844868735</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3.514199587498017</v>
      </c>
      <c r="D34" s="115">
        <v>443</v>
      </c>
      <c r="E34" s="114">
        <v>435</v>
      </c>
      <c r="F34" s="114">
        <v>442</v>
      </c>
      <c r="G34" s="114">
        <v>451</v>
      </c>
      <c r="H34" s="140">
        <v>414</v>
      </c>
      <c r="I34" s="115">
        <v>29</v>
      </c>
      <c r="J34" s="116">
        <v>7.0048309178743962</v>
      </c>
    </row>
    <row r="35" spans="1:10" s="110" customFormat="1" ht="24.95" customHeight="1" x14ac:dyDescent="0.2">
      <c r="A35" s="292" t="s">
        <v>171</v>
      </c>
      <c r="B35" s="293" t="s">
        <v>172</v>
      </c>
      <c r="C35" s="113">
        <v>21.997461526257339</v>
      </c>
      <c r="D35" s="115">
        <v>2773</v>
      </c>
      <c r="E35" s="114">
        <v>2794</v>
      </c>
      <c r="F35" s="114">
        <v>2826</v>
      </c>
      <c r="G35" s="114">
        <v>2787</v>
      </c>
      <c r="H35" s="140">
        <v>2761</v>
      </c>
      <c r="I35" s="115">
        <v>12</v>
      </c>
      <c r="J35" s="116">
        <v>0.43462513582035495</v>
      </c>
    </row>
    <row r="36" spans="1:10" s="110" customFormat="1" ht="24.95" customHeight="1" x14ac:dyDescent="0.2">
      <c r="A36" s="294" t="s">
        <v>173</v>
      </c>
      <c r="B36" s="295" t="s">
        <v>174</v>
      </c>
      <c r="C36" s="125">
        <v>74.488338886244648</v>
      </c>
      <c r="D36" s="143">
        <v>9390</v>
      </c>
      <c r="E36" s="144">
        <v>9691</v>
      </c>
      <c r="F36" s="144">
        <v>9641</v>
      </c>
      <c r="G36" s="144">
        <v>9588</v>
      </c>
      <c r="H36" s="145">
        <v>9543</v>
      </c>
      <c r="I36" s="143">
        <v>-153</v>
      </c>
      <c r="J36" s="146">
        <v>-1.603269412134549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12606</v>
      </c>
      <c r="F11" s="264">
        <v>12920</v>
      </c>
      <c r="G11" s="264">
        <v>12909</v>
      </c>
      <c r="H11" s="264">
        <v>12826</v>
      </c>
      <c r="I11" s="265">
        <v>12718</v>
      </c>
      <c r="J11" s="263">
        <v>-112</v>
      </c>
      <c r="K11" s="266">
        <v>-0.88064161031608745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42.138664128192922</v>
      </c>
      <c r="E13" s="115">
        <v>5312</v>
      </c>
      <c r="F13" s="114">
        <v>5392</v>
      </c>
      <c r="G13" s="114">
        <v>5450</v>
      </c>
      <c r="H13" s="114">
        <v>5405</v>
      </c>
      <c r="I13" s="140">
        <v>5369</v>
      </c>
      <c r="J13" s="115">
        <v>-57</v>
      </c>
      <c r="K13" s="116">
        <v>-1.061650214192587</v>
      </c>
    </row>
    <row r="14" spans="1:15" ht="15.95" customHeight="1" x14ac:dyDescent="0.2">
      <c r="A14" s="306" t="s">
        <v>230</v>
      </c>
      <c r="B14" s="307"/>
      <c r="C14" s="308"/>
      <c r="D14" s="113">
        <v>47.017293352371887</v>
      </c>
      <c r="E14" s="115">
        <v>5927</v>
      </c>
      <c r="F14" s="114">
        <v>6137</v>
      </c>
      <c r="G14" s="114">
        <v>6077</v>
      </c>
      <c r="H14" s="114">
        <v>6000</v>
      </c>
      <c r="I14" s="140">
        <v>5971</v>
      </c>
      <c r="J14" s="115">
        <v>-44</v>
      </c>
      <c r="K14" s="116">
        <v>-0.73689499246357393</v>
      </c>
    </row>
    <row r="15" spans="1:15" ht="15.95" customHeight="1" x14ac:dyDescent="0.2">
      <c r="A15" s="306" t="s">
        <v>231</v>
      </c>
      <c r="B15" s="307"/>
      <c r="C15" s="308"/>
      <c r="D15" s="113">
        <v>4.4026653974297956</v>
      </c>
      <c r="E15" s="115">
        <v>555</v>
      </c>
      <c r="F15" s="114">
        <v>566</v>
      </c>
      <c r="G15" s="114">
        <v>558</v>
      </c>
      <c r="H15" s="114">
        <v>580</v>
      </c>
      <c r="I15" s="140">
        <v>582</v>
      </c>
      <c r="J15" s="115">
        <v>-27</v>
      </c>
      <c r="K15" s="116">
        <v>-4.6391752577319592</v>
      </c>
    </row>
    <row r="16" spans="1:15" ht="15.95" customHeight="1" x14ac:dyDescent="0.2">
      <c r="A16" s="306" t="s">
        <v>232</v>
      </c>
      <c r="B16" s="307"/>
      <c r="C16" s="308"/>
      <c r="D16" s="113">
        <v>2.5940028557829606</v>
      </c>
      <c r="E16" s="115">
        <v>327</v>
      </c>
      <c r="F16" s="114">
        <v>329</v>
      </c>
      <c r="G16" s="114">
        <v>321</v>
      </c>
      <c r="H16" s="114">
        <v>334</v>
      </c>
      <c r="I16" s="140">
        <v>326</v>
      </c>
      <c r="J16" s="115">
        <v>1</v>
      </c>
      <c r="K16" s="116">
        <v>0.30674846625766872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2.8716484213866411</v>
      </c>
      <c r="E18" s="115">
        <v>362</v>
      </c>
      <c r="F18" s="114">
        <v>352</v>
      </c>
      <c r="G18" s="114">
        <v>370</v>
      </c>
      <c r="H18" s="114">
        <v>370</v>
      </c>
      <c r="I18" s="140">
        <v>348</v>
      </c>
      <c r="J18" s="115">
        <v>14</v>
      </c>
      <c r="K18" s="116">
        <v>4.0229885057471266</v>
      </c>
    </row>
    <row r="19" spans="1:11" ht="14.1" customHeight="1" x14ac:dyDescent="0.2">
      <c r="A19" s="306" t="s">
        <v>235</v>
      </c>
      <c r="B19" s="307" t="s">
        <v>236</v>
      </c>
      <c r="C19" s="308"/>
      <c r="D19" s="113">
        <v>2.5305410122164047</v>
      </c>
      <c r="E19" s="115">
        <v>319</v>
      </c>
      <c r="F19" s="114">
        <v>307</v>
      </c>
      <c r="G19" s="114">
        <v>325</v>
      </c>
      <c r="H19" s="114">
        <v>323</v>
      </c>
      <c r="I19" s="140">
        <v>295</v>
      </c>
      <c r="J19" s="115">
        <v>24</v>
      </c>
      <c r="K19" s="116">
        <v>8.1355932203389827</v>
      </c>
    </row>
    <row r="20" spans="1:11" ht="14.1" customHeight="1" x14ac:dyDescent="0.2">
      <c r="A20" s="306">
        <v>12</v>
      </c>
      <c r="B20" s="307" t="s">
        <v>237</v>
      </c>
      <c r="C20" s="308"/>
      <c r="D20" s="113">
        <v>1.0629858797398064</v>
      </c>
      <c r="E20" s="115">
        <v>134</v>
      </c>
      <c r="F20" s="114">
        <v>131</v>
      </c>
      <c r="G20" s="114">
        <v>147</v>
      </c>
      <c r="H20" s="114">
        <v>155</v>
      </c>
      <c r="I20" s="140">
        <v>137</v>
      </c>
      <c r="J20" s="115">
        <v>-3</v>
      </c>
      <c r="K20" s="116">
        <v>-2.1897810218978102</v>
      </c>
    </row>
    <row r="21" spans="1:11" ht="14.1" customHeight="1" x14ac:dyDescent="0.2">
      <c r="A21" s="306">
        <v>21</v>
      </c>
      <c r="B21" s="307" t="s">
        <v>238</v>
      </c>
      <c r="C21" s="308"/>
      <c r="D21" s="113">
        <v>0.29351102649531968</v>
      </c>
      <c r="E21" s="115">
        <v>37</v>
      </c>
      <c r="F21" s="114">
        <v>39</v>
      </c>
      <c r="G21" s="114">
        <v>27</v>
      </c>
      <c r="H21" s="114">
        <v>31</v>
      </c>
      <c r="I21" s="140">
        <v>33</v>
      </c>
      <c r="J21" s="115">
        <v>4</v>
      </c>
      <c r="K21" s="116">
        <v>12.121212121212121</v>
      </c>
    </row>
    <row r="22" spans="1:11" ht="14.1" customHeight="1" x14ac:dyDescent="0.2">
      <c r="A22" s="306">
        <v>22</v>
      </c>
      <c r="B22" s="307" t="s">
        <v>239</v>
      </c>
      <c r="C22" s="308"/>
      <c r="D22" s="113">
        <v>1.3089005235602094</v>
      </c>
      <c r="E22" s="115">
        <v>165</v>
      </c>
      <c r="F22" s="114">
        <v>159</v>
      </c>
      <c r="G22" s="114">
        <v>158</v>
      </c>
      <c r="H22" s="114">
        <v>166</v>
      </c>
      <c r="I22" s="140">
        <v>166</v>
      </c>
      <c r="J22" s="115">
        <v>-1</v>
      </c>
      <c r="K22" s="116">
        <v>-0.60240963855421692</v>
      </c>
    </row>
    <row r="23" spans="1:11" ht="14.1" customHeight="1" x14ac:dyDescent="0.2">
      <c r="A23" s="306">
        <v>23</v>
      </c>
      <c r="B23" s="307" t="s">
        <v>240</v>
      </c>
      <c r="C23" s="308"/>
      <c r="D23" s="113">
        <v>0.45216563541170873</v>
      </c>
      <c r="E23" s="115">
        <v>57</v>
      </c>
      <c r="F23" s="114">
        <v>54</v>
      </c>
      <c r="G23" s="114">
        <v>61</v>
      </c>
      <c r="H23" s="114">
        <v>61</v>
      </c>
      <c r="I23" s="140">
        <v>62</v>
      </c>
      <c r="J23" s="115">
        <v>-5</v>
      </c>
      <c r="K23" s="116">
        <v>-8.064516129032258</v>
      </c>
    </row>
    <row r="24" spans="1:11" ht="14.1" customHeight="1" x14ac:dyDescent="0.2">
      <c r="A24" s="306">
        <v>24</v>
      </c>
      <c r="B24" s="307" t="s">
        <v>241</v>
      </c>
      <c r="C24" s="308"/>
      <c r="D24" s="113">
        <v>1.2375059495478344</v>
      </c>
      <c r="E24" s="115">
        <v>156</v>
      </c>
      <c r="F24" s="114">
        <v>156</v>
      </c>
      <c r="G24" s="114">
        <v>169</v>
      </c>
      <c r="H24" s="114">
        <v>172</v>
      </c>
      <c r="I24" s="140">
        <v>168</v>
      </c>
      <c r="J24" s="115">
        <v>-12</v>
      </c>
      <c r="K24" s="116">
        <v>-7.1428571428571432</v>
      </c>
    </row>
    <row r="25" spans="1:11" ht="14.1" customHeight="1" x14ac:dyDescent="0.2">
      <c r="A25" s="306">
        <v>25</v>
      </c>
      <c r="B25" s="307" t="s">
        <v>242</v>
      </c>
      <c r="C25" s="308"/>
      <c r="D25" s="113">
        <v>2.2052990639378076</v>
      </c>
      <c r="E25" s="115">
        <v>278</v>
      </c>
      <c r="F25" s="114">
        <v>293</v>
      </c>
      <c r="G25" s="114">
        <v>285</v>
      </c>
      <c r="H25" s="114">
        <v>280</v>
      </c>
      <c r="I25" s="140">
        <v>281</v>
      </c>
      <c r="J25" s="115">
        <v>-3</v>
      </c>
      <c r="K25" s="116">
        <v>-1.0676156583629892</v>
      </c>
    </row>
    <row r="26" spans="1:11" ht="14.1" customHeight="1" x14ac:dyDescent="0.2">
      <c r="A26" s="306">
        <v>26</v>
      </c>
      <c r="B26" s="307" t="s">
        <v>243</v>
      </c>
      <c r="C26" s="308"/>
      <c r="D26" s="113">
        <v>1.6658733936220846</v>
      </c>
      <c r="E26" s="115">
        <v>210</v>
      </c>
      <c r="F26" s="114">
        <v>204</v>
      </c>
      <c r="G26" s="114">
        <v>204</v>
      </c>
      <c r="H26" s="114">
        <v>202</v>
      </c>
      <c r="I26" s="140">
        <v>199</v>
      </c>
      <c r="J26" s="115">
        <v>11</v>
      </c>
      <c r="K26" s="116">
        <v>5.5276381909547743</v>
      </c>
    </row>
    <row r="27" spans="1:11" ht="14.1" customHeight="1" x14ac:dyDescent="0.2">
      <c r="A27" s="306">
        <v>27</v>
      </c>
      <c r="B27" s="307" t="s">
        <v>244</v>
      </c>
      <c r="C27" s="308"/>
      <c r="D27" s="113">
        <v>0.42043471362843088</v>
      </c>
      <c r="E27" s="115">
        <v>53</v>
      </c>
      <c r="F27" s="114">
        <v>53</v>
      </c>
      <c r="G27" s="114">
        <v>50</v>
      </c>
      <c r="H27" s="114">
        <v>49</v>
      </c>
      <c r="I27" s="140">
        <v>47</v>
      </c>
      <c r="J27" s="115">
        <v>6</v>
      </c>
      <c r="K27" s="116">
        <v>12.76595744680851</v>
      </c>
    </row>
    <row r="28" spans="1:11" ht="14.1" customHeight="1" x14ac:dyDescent="0.2">
      <c r="A28" s="306">
        <v>28</v>
      </c>
      <c r="B28" s="307" t="s">
        <v>245</v>
      </c>
      <c r="C28" s="308"/>
      <c r="D28" s="113">
        <v>0.5949547834364588</v>
      </c>
      <c r="E28" s="115">
        <v>75</v>
      </c>
      <c r="F28" s="114">
        <v>78</v>
      </c>
      <c r="G28" s="114">
        <v>80</v>
      </c>
      <c r="H28" s="114">
        <v>77</v>
      </c>
      <c r="I28" s="140">
        <v>76</v>
      </c>
      <c r="J28" s="115">
        <v>-1</v>
      </c>
      <c r="K28" s="116">
        <v>-1.3157894736842106</v>
      </c>
    </row>
    <row r="29" spans="1:11" ht="14.1" customHeight="1" x14ac:dyDescent="0.2">
      <c r="A29" s="306">
        <v>29</v>
      </c>
      <c r="B29" s="307" t="s">
        <v>246</v>
      </c>
      <c r="C29" s="308"/>
      <c r="D29" s="113">
        <v>4.4899254323338091</v>
      </c>
      <c r="E29" s="115">
        <v>566</v>
      </c>
      <c r="F29" s="114">
        <v>604</v>
      </c>
      <c r="G29" s="114">
        <v>599</v>
      </c>
      <c r="H29" s="114">
        <v>603</v>
      </c>
      <c r="I29" s="140">
        <v>597</v>
      </c>
      <c r="J29" s="115">
        <v>-31</v>
      </c>
      <c r="K29" s="116">
        <v>-5.1926298157453941</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3.5617959701729336</v>
      </c>
      <c r="E31" s="115">
        <v>449</v>
      </c>
      <c r="F31" s="114">
        <v>489</v>
      </c>
      <c r="G31" s="114">
        <v>483</v>
      </c>
      <c r="H31" s="114">
        <v>474</v>
      </c>
      <c r="I31" s="140">
        <v>476</v>
      </c>
      <c r="J31" s="115">
        <v>-27</v>
      </c>
      <c r="K31" s="116">
        <v>-5.6722689075630255</v>
      </c>
    </row>
    <row r="32" spans="1:11" ht="14.1" customHeight="1" x14ac:dyDescent="0.2">
      <c r="A32" s="306">
        <v>31</v>
      </c>
      <c r="B32" s="307" t="s">
        <v>251</v>
      </c>
      <c r="C32" s="308"/>
      <c r="D32" s="113">
        <v>0.24591464382040298</v>
      </c>
      <c r="E32" s="115">
        <v>31</v>
      </c>
      <c r="F32" s="114">
        <v>32</v>
      </c>
      <c r="G32" s="114">
        <v>32</v>
      </c>
      <c r="H32" s="114">
        <v>32</v>
      </c>
      <c r="I32" s="140">
        <v>28</v>
      </c>
      <c r="J32" s="115">
        <v>3</v>
      </c>
      <c r="K32" s="116">
        <v>10.714285714285714</v>
      </c>
    </row>
    <row r="33" spans="1:11" ht="14.1" customHeight="1" x14ac:dyDescent="0.2">
      <c r="A33" s="306">
        <v>32</v>
      </c>
      <c r="B33" s="307" t="s">
        <v>252</v>
      </c>
      <c r="C33" s="308"/>
      <c r="D33" s="113">
        <v>1.3485641757893068</v>
      </c>
      <c r="E33" s="115">
        <v>170</v>
      </c>
      <c r="F33" s="114">
        <v>160</v>
      </c>
      <c r="G33" s="114">
        <v>166</v>
      </c>
      <c r="H33" s="114">
        <v>167</v>
      </c>
      <c r="I33" s="140">
        <v>162</v>
      </c>
      <c r="J33" s="115">
        <v>8</v>
      </c>
      <c r="K33" s="116">
        <v>4.9382716049382713</v>
      </c>
    </row>
    <row r="34" spans="1:11" ht="14.1" customHeight="1" x14ac:dyDescent="0.2">
      <c r="A34" s="306">
        <v>33</v>
      </c>
      <c r="B34" s="307" t="s">
        <v>253</v>
      </c>
      <c r="C34" s="308"/>
      <c r="D34" s="113">
        <v>0.82500396636522288</v>
      </c>
      <c r="E34" s="115">
        <v>104</v>
      </c>
      <c r="F34" s="114">
        <v>104</v>
      </c>
      <c r="G34" s="114">
        <v>105</v>
      </c>
      <c r="H34" s="114">
        <v>103</v>
      </c>
      <c r="I34" s="140">
        <v>100</v>
      </c>
      <c r="J34" s="115">
        <v>4</v>
      </c>
      <c r="K34" s="116">
        <v>4</v>
      </c>
    </row>
    <row r="35" spans="1:11" ht="14.1" customHeight="1" x14ac:dyDescent="0.2">
      <c r="A35" s="306">
        <v>34</v>
      </c>
      <c r="B35" s="307" t="s">
        <v>254</v>
      </c>
      <c r="C35" s="308"/>
      <c r="D35" s="113">
        <v>5.0848802157702684</v>
      </c>
      <c r="E35" s="115">
        <v>641</v>
      </c>
      <c r="F35" s="114">
        <v>652</v>
      </c>
      <c r="G35" s="114">
        <v>652</v>
      </c>
      <c r="H35" s="114">
        <v>632</v>
      </c>
      <c r="I35" s="140">
        <v>623</v>
      </c>
      <c r="J35" s="115">
        <v>18</v>
      </c>
      <c r="K35" s="116">
        <v>2.8892455858747992</v>
      </c>
    </row>
    <row r="36" spans="1:11" ht="14.1" customHeight="1" x14ac:dyDescent="0.2">
      <c r="A36" s="306">
        <v>41</v>
      </c>
      <c r="B36" s="307" t="s">
        <v>255</v>
      </c>
      <c r="C36" s="308"/>
      <c r="D36" s="113">
        <v>8.7260034904013961E-2</v>
      </c>
      <c r="E36" s="115">
        <v>11</v>
      </c>
      <c r="F36" s="114">
        <v>9</v>
      </c>
      <c r="G36" s="114">
        <v>7</v>
      </c>
      <c r="H36" s="114">
        <v>7</v>
      </c>
      <c r="I36" s="140">
        <v>7</v>
      </c>
      <c r="J36" s="115">
        <v>4</v>
      </c>
      <c r="K36" s="116">
        <v>57.142857142857146</v>
      </c>
    </row>
    <row r="37" spans="1:11" ht="14.1" customHeight="1" x14ac:dyDescent="0.2">
      <c r="A37" s="306">
        <v>42</v>
      </c>
      <c r="B37" s="307" t="s">
        <v>256</v>
      </c>
      <c r="C37" s="308"/>
      <c r="D37" s="113">
        <v>3.9663652229097256E-2</v>
      </c>
      <c r="E37" s="115">
        <v>5</v>
      </c>
      <c r="F37" s="114">
        <v>6</v>
      </c>
      <c r="G37" s="114">
        <v>6</v>
      </c>
      <c r="H37" s="114">
        <v>5</v>
      </c>
      <c r="I37" s="140">
        <v>5</v>
      </c>
      <c r="J37" s="115">
        <v>0</v>
      </c>
      <c r="K37" s="116">
        <v>0</v>
      </c>
    </row>
    <row r="38" spans="1:11" ht="14.1" customHeight="1" x14ac:dyDescent="0.2">
      <c r="A38" s="306">
        <v>43</v>
      </c>
      <c r="B38" s="307" t="s">
        <v>257</v>
      </c>
      <c r="C38" s="308"/>
      <c r="D38" s="113">
        <v>0.30144375694113912</v>
      </c>
      <c r="E38" s="115">
        <v>38</v>
      </c>
      <c r="F38" s="114">
        <v>41</v>
      </c>
      <c r="G38" s="114">
        <v>41</v>
      </c>
      <c r="H38" s="114">
        <v>40</v>
      </c>
      <c r="I38" s="140">
        <v>39</v>
      </c>
      <c r="J38" s="115">
        <v>-1</v>
      </c>
      <c r="K38" s="116">
        <v>-2.5641025641025643</v>
      </c>
    </row>
    <row r="39" spans="1:11" ht="14.1" customHeight="1" x14ac:dyDescent="0.2">
      <c r="A39" s="306">
        <v>51</v>
      </c>
      <c r="B39" s="307" t="s">
        <v>258</v>
      </c>
      <c r="C39" s="308"/>
      <c r="D39" s="113">
        <v>3.0699666825321277</v>
      </c>
      <c r="E39" s="115">
        <v>387</v>
      </c>
      <c r="F39" s="114">
        <v>398</v>
      </c>
      <c r="G39" s="114">
        <v>391</v>
      </c>
      <c r="H39" s="114">
        <v>363</v>
      </c>
      <c r="I39" s="140">
        <v>367</v>
      </c>
      <c r="J39" s="115">
        <v>20</v>
      </c>
      <c r="K39" s="116">
        <v>5.4495912806539506</v>
      </c>
    </row>
    <row r="40" spans="1:11" ht="14.1" customHeight="1" x14ac:dyDescent="0.2">
      <c r="A40" s="306" t="s">
        <v>259</v>
      </c>
      <c r="B40" s="307" t="s">
        <v>260</v>
      </c>
      <c r="C40" s="308"/>
      <c r="D40" s="113">
        <v>2.9985721085197525</v>
      </c>
      <c r="E40" s="115">
        <v>378</v>
      </c>
      <c r="F40" s="114">
        <v>384</v>
      </c>
      <c r="G40" s="114">
        <v>379</v>
      </c>
      <c r="H40" s="114">
        <v>352</v>
      </c>
      <c r="I40" s="140">
        <v>355</v>
      </c>
      <c r="J40" s="115">
        <v>23</v>
      </c>
      <c r="K40" s="116">
        <v>6.47887323943662</v>
      </c>
    </row>
    <row r="41" spans="1:11" ht="14.1" customHeight="1" x14ac:dyDescent="0.2">
      <c r="A41" s="306"/>
      <c r="B41" s="307" t="s">
        <v>261</v>
      </c>
      <c r="C41" s="308"/>
      <c r="D41" s="113">
        <v>2.3322227510709186</v>
      </c>
      <c r="E41" s="115">
        <v>294</v>
      </c>
      <c r="F41" s="114">
        <v>299</v>
      </c>
      <c r="G41" s="114">
        <v>292</v>
      </c>
      <c r="H41" s="114">
        <v>269</v>
      </c>
      <c r="I41" s="140">
        <v>274</v>
      </c>
      <c r="J41" s="115">
        <v>20</v>
      </c>
      <c r="K41" s="116">
        <v>7.2992700729927007</v>
      </c>
    </row>
    <row r="42" spans="1:11" ht="14.1" customHeight="1" x14ac:dyDescent="0.2">
      <c r="A42" s="306">
        <v>52</v>
      </c>
      <c r="B42" s="307" t="s">
        <v>262</v>
      </c>
      <c r="C42" s="308"/>
      <c r="D42" s="113">
        <v>5.5132476598445184</v>
      </c>
      <c r="E42" s="115">
        <v>695</v>
      </c>
      <c r="F42" s="114">
        <v>699</v>
      </c>
      <c r="G42" s="114">
        <v>694</v>
      </c>
      <c r="H42" s="114">
        <v>671</v>
      </c>
      <c r="I42" s="140">
        <v>668</v>
      </c>
      <c r="J42" s="115">
        <v>27</v>
      </c>
      <c r="K42" s="116">
        <v>4.0419161676646711</v>
      </c>
    </row>
    <row r="43" spans="1:11" ht="14.1" customHeight="1" x14ac:dyDescent="0.2">
      <c r="A43" s="306" t="s">
        <v>263</v>
      </c>
      <c r="B43" s="307" t="s">
        <v>264</v>
      </c>
      <c r="C43" s="308"/>
      <c r="D43" s="113">
        <v>5.0372838330953513</v>
      </c>
      <c r="E43" s="115">
        <v>635</v>
      </c>
      <c r="F43" s="114">
        <v>632</v>
      </c>
      <c r="G43" s="114">
        <v>620</v>
      </c>
      <c r="H43" s="114">
        <v>603</v>
      </c>
      <c r="I43" s="140">
        <v>603</v>
      </c>
      <c r="J43" s="115">
        <v>32</v>
      </c>
      <c r="K43" s="116">
        <v>5.3067993366500827</v>
      </c>
    </row>
    <row r="44" spans="1:11" ht="14.1" customHeight="1" x14ac:dyDescent="0.2">
      <c r="A44" s="306">
        <v>53</v>
      </c>
      <c r="B44" s="307" t="s">
        <v>265</v>
      </c>
      <c r="C44" s="308"/>
      <c r="D44" s="113">
        <v>0.77740758369030616</v>
      </c>
      <c r="E44" s="115">
        <v>98</v>
      </c>
      <c r="F44" s="114">
        <v>102</v>
      </c>
      <c r="G44" s="114">
        <v>100</v>
      </c>
      <c r="H44" s="114">
        <v>105</v>
      </c>
      <c r="I44" s="140">
        <v>111</v>
      </c>
      <c r="J44" s="115">
        <v>-13</v>
      </c>
      <c r="K44" s="116">
        <v>-11.711711711711711</v>
      </c>
    </row>
    <row r="45" spans="1:11" ht="14.1" customHeight="1" x14ac:dyDescent="0.2">
      <c r="A45" s="306" t="s">
        <v>266</v>
      </c>
      <c r="B45" s="307" t="s">
        <v>267</v>
      </c>
      <c r="C45" s="308"/>
      <c r="D45" s="113">
        <v>0.73774393146120898</v>
      </c>
      <c r="E45" s="115">
        <v>93</v>
      </c>
      <c r="F45" s="114">
        <v>97</v>
      </c>
      <c r="G45" s="114">
        <v>95</v>
      </c>
      <c r="H45" s="114">
        <v>99</v>
      </c>
      <c r="I45" s="140">
        <v>105</v>
      </c>
      <c r="J45" s="115">
        <v>-12</v>
      </c>
      <c r="K45" s="116">
        <v>-11.428571428571429</v>
      </c>
    </row>
    <row r="46" spans="1:11" ht="14.1" customHeight="1" x14ac:dyDescent="0.2">
      <c r="A46" s="306">
        <v>54</v>
      </c>
      <c r="B46" s="307" t="s">
        <v>268</v>
      </c>
      <c r="C46" s="308"/>
      <c r="D46" s="113">
        <v>13.509439949230526</v>
      </c>
      <c r="E46" s="115">
        <v>1703</v>
      </c>
      <c r="F46" s="114">
        <v>1706</v>
      </c>
      <c r="G46" s="114">
        <v>1702</v>
      </c>
      <c r="H46" s="114">
        <v>1657</v>
      </c>
      <c r="I46" s="140">
        <v>1688</v>
      </c>
      <c r="J46" s="115">
        <v>15</v>
      </c>
      <c r="K46" s="116">
        <v>0.88862559241706163</v>
      </c>
    </row>
    <row r="47" spans="1:11" ht="14.1" customHeight="1" x14ac:dyDescent="0.2">
      <c r="A47" s="306">
        <v>61</v>
      </c>
      <c r="B47" s="307" t="s">
        <v>269</v>
      </c>
      <c r="C47" s="308"/>
      <c r="D47" s="113">
        <v>0.56322386165318106</v>
      </c>
      <c r="E47" s="115">
        <v>71</v>
      </c>
      <c r="F47" s="114">
        <v>71</v>
      </c>
      <c r="G47" s="114">
        <v>71</v>
      </c>
      <c r="H47" s="114">
        <v>69</v>
      </c>
      <c r="I47" s="140">
        <v>65</v>
      </c>
      <c r="J47" s="115">
        <v>6</v>
      </c>
      <c r="K47" s="116">
        <v>9.2307692307692299</v>
      </c>
    </row>
    <row r="48" spans="1:11" ht="14.1" customHeight="1" x14ac:dyDescent="0.2">
      <c r="A48" s="306">
        <v>62</v>
      </c>
      <c r="B48" s="307" t="s">
        <v>270</v>
      </c>
      <c r="C48" s="308"/>
      <c r="D48" s="113">
        <v>10.122164048865619</v>
      </c>
      <c r="E48" s="115">
        <v>1276</v>
      </c>
      <c r="F48" s="114">
        <v>1325</v>
      </c>
      <c r="G48" s="114">
        <v>1314</v>
      </c>
      <c r="H48" s="114">
        <v>1306</v>
      </c>
      <c r="I48" s="140">
        <v>1277</v>
      </c>
      <c r="J48" s="115">
        <v>-1</v>
      </c>
      <c r="K48" s="116">
        <v>-7.8308535630383716E-2</v>
      </c>
    </row>
    <row r="49" spans="1:11" ht="14.1" customHeight="1" x14ac:dyDescent="0.2">
      <c r="A49" s="306">
        <v>63</v>
      </c>
      <c r="B49" s="307" t="s">
        <v>271</v>
      </c>
      <c r="C49" s="308"/>
      <c r="D49" s="113">
        <v>11.653181024908774</v>
      </c>
      <c r="E49" s="115">
        <v>1469</v>
      </c>
      <c r="F49" s="114">
        <v>1623</v>
      </c>
      <c r="G49" s="114">
        <v>1606</v>
      </c>
      <c r="H49" s="114">
        <v>1613</v>
      </c>
      <c r="I49" s="140">
        <v>1635</v>
      </c>
      <c r="J49" s="115">
        <v>-166</v>
      </c>
      <c r="K49" s="116">
        <v>-10.152905198776759</v>
      </c>
    </row>
    <row r="50" spans="1:11" ht="14.1" customHeight="1" x14ac:dyDescent="0.2">
      <c r="A50" s="306" t="s">
        <v>272</v>
      </c>
      <c r="B50" s="307" t="s">
        <v>273</v>
      </c>
      <c r="C50" s="308"/>
      <c r="D50" s="113">
        <v>1.1264477233063621</v>
      </c>
      <c r="E50" s="115">
        <v>142</v>
      </c>
      <c r="F50" s="114">
        <v>154</v>
      </c>
      <c r="G50" s="114">
        <v>156</v>
      </c>
      <c r="H50" s="114">
        <v>155</v>
      </c>
      <c r="I50" s="140">
        <v>161</v>
      </c>
      <c r="J50" s="115">
        <v>-19</v>
      </c>
      <c r="K50" s="116">
        <v>-11.801242236024844</v>
      </c>
    </row>
    <row r="51" spans="1:11" ht="14.1" customHeight="1" x14ac:dyDescent="0.2">
      <c r="A51" s="306" t="s">
        <v>274</v>
      </c>
      <c r="B51" s="307" t="s">
        <v>275</v>
      </c>
      <c r="C51" s="308"/>
      <c r="D51" s="113">
        <v>10.312549579565287</v>
      </c>
      <c r="E51" s="115">
        <v>1300</v>
      </c>
      <c r="F51" s="114">
        <v>1433</v>
      </c>
      <c r="G51" s="114">
        <v>1421</v>
      </c>
      <c r="H51" s="114">
        <v>1429</v>
      </c>
      <c r="I51" s="140">
        <v>1444</v>
      </c>
      <c r="J51" s="115">
        <v>-144</v>
      </c>
      <c r="K51" s="116">
        <v>-9.97229916897507</v>
      </c>
    </row>
    <row r="52" spans="1:11" ht="14.1" customHeight="1" x14ac:dyDescent="0.2">
      <c r="A52" s="306">
        <v>71</v>
      </c>
      <c r="B52" s="307" t="s">
        <v>276</v>
      </c>
      <c r="C52" s="308"/>
      <c r="D52" s="113">
        <v>13.0096779311439</v>
      </c>
      <c r="E52" s="115">
        <v>1640</v>
      </c>
      <c r="F52" s="114">
        <v>1648</v>
      </c>
      <c r="G52" s="114">
        <v>1660</v>
      </c>
      <c r="H52" s="114">
        <v>1641</v>
      </c>
      <c r="I52" s="140">
        <v>1624</v>
      </c>
      <c r="J52" s="115">
        <v>16</v>
      </c>
      <c r="K52" s="116">
        <v>0.98522167487684731</v>
      </c>
    </row>
    <row r="53" spans="1:11" ht="14.1" customHeight="1" x14ac:dyDescent="0.2">
      <c r="A53" s="306" t="s">
        <v>277</v>
      </c>
      <c r="B53" s="307" t="s">
        <v>278</v>
      </c>
      <c r="C53" s="308"/>
      <c r="D53" s="113">
        <v>0.89639854037759792</v>
      </c>
      <c r="E53" s="115">
        <v>113</v>
      </c>
      <c r="F53" s="114">
        <v>115</v>
      </c>
      <c r="G53" s="114">
        <v>123</v>
      </c>
      <c r="H53" s="114">
        <v>119</v>
      </c>
      <c r="I53" s="140">
        <v>108</v>
      </c>
      <c r="J53" s="115">
        <v>5</v>
      </c>
      <c r="K53" s="116">
        <v>4.6296296296296298</v>
      </c>
    </row>
    <row r="54" spans="1:11" ht="14.1" customHeight="1" x14ac:dyDescent="0.2">
      <c r="A54" s="306" t="s">
        <v>279</v>
      </c>
      <c r="B54" s="307" t="s">
        <v>280</v>
      </c>
      <c r="C54" s="308"/>
      <c r="D54" s="113">
        <v>11.462795494209107</v>
      </c>
      <c r="E54" s="115">
        <v>1445</v>
      </c>
      <c r="F54" s="114">
        <v>1452</v>
      </c>
      <c r="G54" s="114">
        <v>1459</v>
      </c>
      <c r="H54" s="114">
        <v>1446</v>
      </c>
      <c r="I54" s="140">
        <v>1435</v>
      </c>
      <c r="J54" s="115">
        <v>10</v>
      </c>
      <c r="K54" s="116">
        <v>0.69686411149825789</v>
      </c>
    </row>
    <row r="55" spans="1:11" ht="14.1" customHeight="1" x14ac:dyDescent="0.2">
      <c r="A55" s="306">
        <v>72</v>
      </c>
      <c r="B55" s="307" t="s">
        <v>281</v>
      </c>
      <c r="C55" s="308"/>
      <c r="D55" s="113">
        <v>1.6500079327304458</v>
      </c>
      <c r="E55" s="115">
        <v>208</v>
      </c>
      <c r="F55" s="114">
        <v>215</v>
      </c>
      <c r="G55" s="114">
        <v>209</v>
      </c>
      <c r="H55" s="114">
        <v>218</v>
      </c>
      <c r="I55" s="140">
        <v>218</v>
      </c>
      <c r="J55" s="115">
        <v>-10</v>
      </c>
      <c r="K55" s="116">
        <v>-4.5871559633027523</v>
      </c>
    </row>
    <row r="56" spans="1:11" ht="14.1" customHeight="1" x14ac:dyDescent="0.2">
      <c r="A56" s="306" t="s">
        <v>282</v>
      </c>
      <c r="B56" s="307" t="s">
        <v>283</v>
      </c>
      <c r="C56" s="308"/>
      <c r="D56" s="113">
        <v>0.30144375694113912</v>
      </c>
      <c r="E56" s="115">
        <v>38</v>
      </c>
      <c r="F56" s="114">
        <v>37</v>
      </c>
      <c r="G56" s="114">
        <v>31</v>
      </c>
      <c r="H56" s="114">
        <v>35</v>
      </c>
      <c r="I56" s="140">
        <v>36</v>
      </c>
      <c r="J56" s="115">
        <v>2</v>
      </c>
      <c r="K56" s="116">
        <v>5.5555555555555554</v>
      </c>
    </row>
    <row r="57" spans="1:11" ht="14.1" customHeight="1" x14ac:dyDescent="0.2">
      <c r="A57" s="306" t="s">
        <v>284</v>
      </c>
      <c r="B57" s="307" t="s">
        <v>285</v>
      </c>
      <c r="C57" s="308"/>
      <c r="D57" s="113">
        <v>0.9122640012692369</v>
      </c>
      <c r="E57" s="115">
        <v>115</v>
      </c>
      <c r="F57" s="114">
        <v>119</v>
      </c>
      <c r="G57" s="114">
        <v>119</v>
      </c>
      <c r="H57" s="114">
        <v>122</v>
      </c>
      <c r="I57" s="140">
        <v>120</v>
      </c>
      <c r="J57" s="115">
        <v>-5</v>
      </c>
      <c r="K57" s="116">
        <v>-4.166666666666667</v>
      </c>
    </row>
    <row r="58" spans="1:11" ht="14.1" customHeight="1" x14ac:dyDescent="0.2">
      <c r="A58" s="306">
        <v>73</v>
      </c>
      <c r="B58" s="307" t="s">
        <v>286</v>
      </c>
      <c r="C58" s="308"/>
      <c r="D58" s="113">
        <v>0.9122640012692369</v>
      </c>
      <c r="E58" s="115">
        <v>115</v>
      </c>
      <c r="F58" s="114">
        <v>119</v>
      </c>
      <c r="G58" s="114">
        <v>114</v>
      </c>
      <c r="H58" s="114">
        <v>104</v>
      </c>
      <c r="I58" s="140">
        <v>100</v>
      </c>
      <c r="J58" s="115">
        <v>15</v>
      </c>
      <c r="K58" s="116">
        <v>15</v>
      </c>
    </row>
    <row r="59" spans="1:11" ht="14.1" customHeight="1" x14ac:dyDescent="0.2">
      <c r="A59" s="306" t="s">
        <v>287</v>
      </c>
      <c r="B59" s="307" t="s">
        <v>288</v>
      </c>
      <c r="C59" s="308"/>
      <c r="D59" s="113">
        <v>0.72187847056957</v>
      </c>
      <c r="E59" s="115">
        <v>91</v>
      </c>
      <c r="F59" s="114">
        <v>95</v>
      </c>
      <c r="G59" s="114">
        <v>89</v>
      </c>
      <c r="H59" s="114">
        <v>82</v>
      </c>
      <c r="I59" s="140">
        <v>76</v>
      </c>
      <c r="J59" s="115">
        <v>15</v>
      </c>
      <c r="K59" s="116">
        <v>19.736842105263158</v>
      </c>
    </row>
    <row r="60" spans="1:11" ht="14.1" customHeight="1" x14ac:dyDescent="0.2">
      <c r="A60" s="306">
        <v>81</v>
      </c>
      <c r="B60" s="307" t="s">
        <v>289</v>
      </c>
      <c r="C60" s="308"/>
      <c r="D60" s="113">
        <v>4.0536252578137395</v>
      </c>
      <c r="E60" s="115">
        <v>511</v>
      </c>
      <c r="F60" s="114">
        <v>539</v>
      </c>
      <c r="G60" s="114">
        <v>547</v>
      </c>
      <c r="H60" s="114">
        <v>553</v>
      </c>
      <c r="I60" s="140">
        <v>558</v>
      </c>
      <c r="J60" s="115">
        <v>-47</v>
      </c>
      <c r="K60" s="116">
        <v>-8.4229390681003586</v>
      </c>
    </row>
    <row r="61" spans="1:11" ht="14.1" customHeight="1" x14ac:dyDescent="0.2">
      <c r="A61" s="306" t="s">
        <v>290</v>
      </c>
      <c r="B61" s="307" t="s">
        <v>291</v>
      </c>
      <c r="C61" s="308"/>
      <c r="D61" s="113">
        <v>1.5944788196097097</v>
      </c>
      <c r="E61" s="115">
        <v>201</v>
      </c>
      <c r="F61" s="114">
        <v>208</v>
      </c>
      <c r="G61" s="114">
        <v>209</v>
      </c>
      <c r="H61" s="114">
        <v>195</v>
      </c>
      <c r="I61" s="140">
        <v>195</v>
      </c>
      <c r="J61" s="115">
        <v>6</v>
      </c>
      <c r="K61" s="116">
        <v>3.0769230769230771</v>
      </c>
    </row>
    <row r="62" spans="1:11" ht="14.1" customHeight="1" x14ac:dyDescent="0.2">
      <c r="A62" s="306" t="s">
        <v>292</v>
      </c>
      <c r="B62" s="307" t="s">
        <v>293</v>
      </c>
      <c r="C62" s="308"/>
      <c r="D62" s="113">
        <v>1.3009677931143899</v>
      </c>
      <c r="E62" s="115">
        <v>164</v>
      </c>
      <c r="F62" s="114">
        <v>185</v>
      </c>
      <c r="G62" s="114">
        <v>195</v>
      </c>
      <c r="H62" s="114">
        <v>202</v>
      </c>
      <c r="I62" s="140">
        <v>206</v>
      </c>
      <c r="J62" s="115">
        <v>-42</v>
      </c>
      <c r="K62" s="116">
        <v>-20.388349514563107</v>
      </c>
    </row>
    <row r="63" spans="1:11" ht="14.1" customHeight="1" x14ac:dyDescent="0.2">
      <c r="A63" s="306"/>
      <c r="B63" s="307" t="s">
        <v>294</v>
      </c>
      <c r="C63" s="308"/>
      <c r="D63" s="113">
        <v>1.2771696017769316</v>
      </c>
      <c r="E63" s="115">
        <v>161</v>
      </c>
      <c r="F63" s="114">
        <v>182</v>
      </c>
      <c r="G63" s="114">
        <v>191</v>
      </c>
      <c r="H63" s="114">
        <v>198</v>
      </c>
      <c r="I63" s="140">
        <v>201</v>
      </c>
      <c r="J63" s="115">
        <v>-40</v>
      </c>
      <c r="K63" s="116">
        <v>-19.900497512437809</v>
      </c>
    </row>
    <row r="64" spans="1:11" ht="14.1" customHeight="1" x14ac:dyDescent="0.2">
      <c r="A64" s="306" t="s">
        <v>295</v>
      </c>
      <c r="B64" s="307" t="s">
        <v>296</v>
      </c>
      <c r="C64" s="308"/>
      <c r="D64" s="113">
        <v>7.1394574012375062E-2</v>
      </c>
      <c r="E64" s="115">
        <v>9</v>
      </c>
      <c r="F64" s="114">
        <v>9</v>
      </c>
      <c r="G64" s="114">
        <v>7</v>
      </c>
      <c r="H64" s="114">
        <v>7</v>
      </c>
      <c r="I64" s="140">
        <v>6</v>
      </c>
      <c r="J64" s="115">
        <v>3</v>
      </c>
      <c r="K64" s="116">
        <v>50</v>
      </c>
    </row>
    <row r="65" spans="1:11" ht="14.1" customHeight="1" x14ac:dyDescent="0.2">
      <c r="A65" s="306" t="s">
        <v>297</v>
      </c>
      <c r="B65" s="307" t="s">
        <v>298</v>
      </c>
      <c r="C65" s="308"/>
      <c r="D65" s="113">
        <v>0.69808027923211169</v>
      </c>
      <c r="E65" s="115">
        <v>88</v>
      </c>
      <c r="F65" s="114">
        <v>88</v>
      </c>
      <c r="G65" s="114">
        <v>87</v>
      </c>
      <c r="H65" s="114">
        <v>95</v>
      </c>
      <c r="I65" s="140">
        <v>96</v>
      </c>
      <c r="J65" s="115">
        <v>-8</v>
      </c>
      <c r="K65" s="116">
        <v>-8.3333333333333339</v>
      </c>
    </row>
    <row r="66" spans="1:11" ht="14.1" customHeight="1" x14ac:dyDescent="0.2">
      <c r="A66" s="306">
        <v>82</v>
      </c>
      <c r="B66" s="307" t="s">
        <v>299</v>
      </c>
      <c r="C66" s="308"/>
      <c r="D66" s="113">
        <v>2.0069808027923211</v>
      </c>
      <c r="E66" s="115">
        <v>253</v>
      </c>
      <c r="F66" s="114">
        <v>262</v>
      </c>
      <c r="G66" s="114">
        <v>257</v>
      </c>
      <c r="H66" s="114">
        <v>252</v>
      </c>
      <c r="I66" s="140">
        <v>255</v>
      </c>
      <c r="J66" s="115">
        <v>-2</v>
      </c>
      <c r="K66" s="116">
        <v>-0.78431372549019607</v>
      </c>
    </row>
    <row r="67" spans="1:11" ht="14.1" customHeight="1" x14ac:dyDescent="0.2">
      <c r="A67" s="306" t="s">
        <v>300</v>
      </c>
      <c r="B67" s="307" t="s">
        <v>301</v>
      </c>
      <c r="C67" s="308"/>
      <c r="D67" s="113">
        <v>0.93606219260669521</v>
      </c>
      <c r="E67" s="115">
        <v>118</v>
      </c>
      <c r="F67" s="114">
        <v>126</v>
      </c>
      <c r="G67" s="114">
        <v>129</v>
      </c>
      <c r="H67" s="114">
        <v>128</v>
      </c>
      <c r="I67" s="140">
        <v>126</v>
      </c>
      <c r="J67" s="115">
        <v>-8</v>
      </c>
      <c r="K67" s="116">
        <v>-6.3492063492063489</v>
      </c>
    </row>
    <row r="68" spans="1:11" ht="14.1" customHeight="1" x14ac:dyDescent="0.2">
      <c r="A68" s="306" t="s">
        <v>302</v>
      </c>
      <c r="B68" s="307" t="s">
        <v>303</v>
      </c>
      <c r="C68" s="308"/>
      <c r="D68" s="113">
        <v>0.74567666190702842</v>
      </c>
      <c r="E68" s="115">
        <v>94</v>
      </c>
      <c r="F68" s="114">
        <v>97</v>
      </c>
      <c r="G68" s="114">
        <v>92</v>
      </c>
      <c r="H68" s="114">
        <v>87</v>
      </c>
      <c r="I68" s="140">
        <v>92</v>
      </c>
      <c r="J68" s="115">
        <v>2</v>
      </c>
      <c r="K68" s="116">
        <v>2.1739130434782608</v>
      </c>
    </row>
    <row r="69" spans="1:11" ht="14.1" customHeight="1" x14ac:dyDescent="0.2">
      <c r="A69" s="306">
        <v>83</v>
      </c>
      <c r="B69" s="307" t="s">
        <v>304</v>
      </c>
      <c r="C69" s="308"/>
      <c r="D69" s="113">
        <v>2.7050610820244327</v>
      </c>
      <c r="E69" s="115">
        <v>341</v>
      </c>
      <c r="F69" s="114">
        <v>333</v>
      </c>
      <c r="G69" s="114">
        <v>329</v>
      </c>
      <c r="H69" s="114">
        <v>342</v>
      </c>
      <c r="I69" s="140">
        <v>335</v>
      </c>
      <c r="J69" s="115">
        <v>6</v>
      </c>
      <c r="K69" s="116">
        <v>1.791044776119403</v>
      </c>
    </row>
    <row r="70" spans="1:11" ht="14.1" customHeight="1" x14ac:dyDescent="0.2">
      <c r="A70" s="306" t="s">
        <v>305</v>
      </c>
      <c r="B70" s="307" t="s">
        <v>306</v>
      </c>
      <c r="C70" s="308"/>
      <c r="D70" s="113">
        <v>1.1026495319689038</v>
      </c>
      <c r="E70" s="115">
        <v>139</v>
      </c>
      <c r="F70" s="114">
        <v>136</v>
      </c>
      <c r="G70" s="114">
        <v>132</v>
      </c>
      <c r="H70" s="114">
        <v>136</v>
      </c>
      <c r="I70" s="140">
        <v>135</v>
      </c>
      <c r="J70" s="115">
        <v>4</v>
      </c>
      <c r="K70" s="116">
        <v>2.9629629629629628</v>
      </c>
    </row>
    <row r="71" spans="1:11" ht="14.1" customHeight="1" x14ac:dyDescent="0.2">
      <c r="A71" s="306"/>
      <c r="B71" s="307" t="s">
        <v>307</v>
      </c>
      <c r="C71" s="308"/>
      <c r="D71" s="113">
        <v>0.82500396636522288</v>
      </c>
      <c r="E71" s="115">
        <v>104</v>
      </c>
      <c r="F71" s="114">
        <v>103</v>
      </c>
      <c r="G71" s="114">
        <v>101</v>
      </c>
      <c r="H71" s="114">
        <v>107</v>
      </c>
      <c r="I71" s="140">
        <v>106</v>
      </c>
      <c r="J71" s="115">
        <v>-2</v>
      </c>
      <c r="K71" s="116">
        <v>-1.8867924528301887</v>
      </c>
    </row>
    <row r="72" spans="1:11" ht="14.1" customHeight="1" x14ac:dyDescent="0.2">
      <c r="A72" s="306">
        <v>84</v>
      </c>
      <c r="B72" s="307" t="s">
        <v>308</v>
      </c>
      <c r="C72" s="308"/>
      <c r="D72" s="113">
        <v>1.5706806282722514</v>
      </c>
      <c r="E72" s="115">
        <v>198</v>
      </c>
      <c r="F72" s="114">
        <v>193</v>
      </c>
      <c r="G72" s="114">
        <v>183</v>
      </c>
      <c r="H72" s="114">
        <v>199</v>
      </c>
      <c r="I72" s="140">
        <v>202</v>
      </c>
      <c r="J72" s="115">
        <v>-4</v>
      </c>
      <c r="K72" s="116">
        <v>-1.9801980198019802</v>
      </c>
    </row>
    <row r="73" spans="1:11" ht="14.1" customHeight="1" x14ac:dyDescent="0.2">
      <c r="A73" s="306" t="s">
        <v>309</v>
      </c>
      <c r="B73" s="307" t="s">
        <v>310</v>
      </c>
      <c r="C73" s="308"/>
      <c r="D73" s="113">
        <v>0.39663652229097257</v>
      </c>
      <c r="E73" s="115">
        <v>50</v>
      </c>
      <c r="F73" s="114">
        <v>46</v>
      </c>
      <c r="G73" s="114">
        <v>43</v>
      </c>
      <c r="H73" s="114">
        <v>52</v>
      </c>
      <c r="I73" s="140">
        <v>51</v>
      </c>
      <c r="J73" s="115">
        <v>-1</v>
      </c>
      <c r="K73" s="116">
        <v>-1.9607843137254901</v>
      </c>
    </row>
    <row r="74" spans="1:11" ht="14.1" customHeight="1" x14ac:dyDescent="0.2">
      <c r="A74" s="306" t="s">
        <v>311</v>
      </c>
      <c r="B74" s="307" t="s">
        <v>312</v>
      </c>
      <c r="C74" s="308"/>
      <c r="D74" s="113">
        <v>0.34904013961605584</v>
      </c>
      <c r="E74" s="115">
        <v>44</v>
      </c>
      <c r="F74" s="114">
        <v>43</v>
      </c>
      <c r="G74" s="114">
        <v>40</v>
      </c>
      <c r="H74" s="114">
        <v>41</v>
      </c>
      <c r="I74" s="140">
        <v>40</v>
      </c>
      <c r="J74" s="115">
        <v>4</v>
      </c>
      <c r="K74" s="116">
        <v>10</v>
      </c>
    </row>
    <row r="75" spans="1:11" ht="14.1" customHeight="1" x14ac:dyDescent="0.2">
      <c r="A75" s="306" t="s">
        <v>313</v>
      </c>
      <c r="B75" s="307" t="s">
        <v>314</v>
      </c>
      <c r="C75" s="308"/>
      <c r="D75" s="113">
        <v>3.9663652229097256E-2</v>
      </c>
      <c r="E75" s="115">
        <v>5</v>
      </c>
      <c r="F75" s="114">
        <v>5</v>
      </c>
      <c r="G75" s="114" t="s">
        <v>513</v>
      </c>
      <c r="H75" s="114">
        <v>4</v>
      </c>
      <c r="I75" s="140">
        <v>4</v>
      </c>
      <c r="J75" s="115">
        <v>1</v>
      </c>
      <c r="K75" s="116">
        <v>25</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0.15072187847056956</v>
      </c>
      <c r="E77" s="115">
        <v>19</v>
      </c>
      <c r="F77" s="114">
        <v>18</v>
      </c>
      <c r="G77" s="114">
        <v>17</v>
      </c>
      <c r="H77" s="114">
        <v>17</v>
      </c>
      <c r="I77" s="140">
        <v>15</v>
      </c>
      <c r="J77" s="115">
        <v>4</v>
      </c>
      <c r="K77" s="116">
        <v>26.666666666666668</v>
      </c>
    </row>
    <row r="78" spans="1:11" ht="14.1" customHeight="1" x14ac:dyDescent="0.2">
      <c r="A78" s="306">
        <v>93</v>
      </c>
      <c r="B78" s="307" t="s">
        <v>317</v>
      </c>
      <c r="C78" s="308"/>
      <c r="D78" s="113">
        <v>7.9327304458194511E-2</v>
      </c>
      <c r="E78" s="115">
        <v>10</v>
      </c>
      <c r="F78" s="114">
        <v>10</v>
      </c>
      <c r="G78" s="114">
        <v>9</v>
      </c>
      <c r="H78" s="114">
        <v>10</v>
      </c>
      <c r="I78" s="140">
        <v>8</v>
      </c>
      <c r="J78" s="115">
        <v>2</v>
      </c>
      <c r="K78" s="116">
        <v>25</v>
      </c>
    </row>
    <row r="79" spans="1:11" ht="14.1" customHeight="1" x14ac:dyDescent="0.2">
      <c r="A79" s="306">
        <v>94</v>
      </c>
      <c r="B79" s="307" t="s">
        <v>318</v>
      </c>
      <c r="C79" s="308"/>
      <c r="D79" s="113">
        <v>0.22211645248294462</v>
      </c>
      <c r="E79" s="115">
        <v>28</v>
      </c>
      <c r="F79" s="114">
        <v>30</v>
      </c>
      <c r="G79" s="114">
        <v>37</v>
      </c>
      <c r="H79" s="114">
        <v>41</v>
      </c>
      <c r="I79" s="140">
        <v>38</v>
      </c>
      <c r="J79" s="115">
        <v>-10</v>
      </c>
      <c r="K79" s="116">
        <v>-26.315789473684209</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3.8473742662224337</v>
      </c>
      <c r="E81" s="143">
        <v>485</v>
      </c>
      <c r="F81" s="144">
        <v>496</v>
      </c>
      <c r="G81" s="144">
        <v>503</v>
      </c>
      <c r="H81" s="144">
        <v>507</v>
      </c>
      <c r="I81" s="145">
        <v>470</v>
      </c>
      <c r="J81" s="143">
        <v>15</v>
      </c>
      <c r="K81" s="146">
        <v>3.1914893617021276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3202</v>
      </c>
      <c r="G12" s="536">
        <v>2146</v>
      </c>
      <c r="H12" s="536">
        <v>3763</v>
      </c>
      <c r="I12" s="536">
        <v>2576</v>
      </c>
      <c r="J12" s="537">
        <v>3455</v>
      </c>
      <c r="K12" s="538">
        <v>-253</v>
      </c>
      <c r="L12" s="349">
        <v>-7.3227206946454411</v>
      </c>
    </row>
    <row r="13" spans="1:17" s="110" customFormat="1" ht="15" customHeight="1" x14ac:dyDescent="0.2">
      <c r="A13" s="350" t="s">
        <v>344</v>
      </c>
      <c r="B13" s="351" t="s">
        <v>345</v>
      </c>
      <c r="C13" s="347"/>
      <c r="D13" s="347"/>
      <c r="E13" s="348"/>
      <c r="F13" s="536">
        <v>1901</v>
      </c>
      <c r="G13" s="536">
        <v>994</v>
      </c>
      <c r="H13" s="536">
        <v>1982</v>
      </c>
      <c r="I13" s="536">
        <v>1484</v>
      </c>
      <c r="J13" s="537">
        <v>2084</v>
      </c>
      <c r="K13" s="538">
        <v>-183</v>
      </c>
      <c r="L13" s="349">
        <v>-8.7811900191938577</v>
      </c>
    </row>
    <row r="14" spans="1:17" s="110" customFormat="1" ht="22.5" customHeight="1" x14ac:dyDescent="0.2">
      <c r="A14" s="350"/>
      <c r="B14" s="351" t="s">
        <v>346</v>
      </c>
      <c r="C14" s="347"/>
      <c r="D14" s="347"/>
      <c r="E14" s="348"/>
      <c r="F14" s="536">
        <v>1301</v>
      </c>
      <c r="G14" s="536">
        <v>1152</v>
      </c>
      <c r="H14" s="536">
        <v>1781</v>
      </c>
      <c r="I14" s="536">
        <v>1092</v>
      </c>
      <c r="J14" s="537">
        <v>1371</v>
      </c>
      <c r="K14" s="538">
        <v>-70</v>
      </c>
      <c r="L14" s="349">
        <v>-5.1057622173595911</v>
      </c>
    </row>
    <row r="15" spans="1:17" s="110" customFormat="1" ht="15" customHeight="1" x14ac:dyDescent="0.2">
      <c r="A15" s="350" t="s">
        <v>347</v>
      </c>
      <c r="B15" s="351" t="s">
        <v>108</v>
      </c>
      <c r="C15" s="347"/>
      <c r="D15" s="347"/>
      <c r="E15" s="348"/>
      <c r="F15" s="536">
        <v>796</v>
      </c>
      <c r="G15" s="536">
        <v>549</v>
      </c>
      <c r="H15" s="536">
        <v>1814</v>
      </c>
      <c r="I15" s="536">
        <v>510</v>
      </c>
      <c r="J15" s="537">
        <v>838</v>
      </c>
      <c r="K15" s="538">
        <v>-42</v>
      </c>
      <c r="L15" s="349">
        <v>-5.0119331742243434</v>
      </c>
    </row>
    <row r="16" spans="1:17" s="110" customFormat="1" ht="15" customHeight="1" x14ac:dyDescent="0.2">
      <c r="A16" s="350"/>
      <c r="B16" s="351" t="s">
        <v>109</v>
      </c>
      <c r="C16" s="347"/>
      <c r="D16" s="347"/>
      <c r="E16" s="348"/>
      <c r="F16" s="536">
        <v>2049</v>
      </c>
      <c r="G16" s="536">
        <v>1388</v>
      </c>
      <c r="H16" s="536">
        <v>1735</v>
      </c>
      <c r="I16" s="536">
        <v>1768</v>
      </c>
      <c r="J16" s="537">
        <v>2236</v>
      </c>
      <c r="K16" s="538">
        <v>-187</v>
      </c>
      <c r="L16" s="349">
        <v>-8.363148479427549</v>
      </c>
    </row>
    <row r="17" spans="1:12" s="110" customFormat="1" ht="15" customHeight="1" x14ac:dyDescent="0.2">
      <c r="A17" s="350"/>
      <c r="B17" s="351" t="s">
        <v>110</v>
      </c>
      <c r="C17" s="347"/>
      <c r="D17" s="347"/>
      <c r="E17" s="348"/>
      <c r="F17" s="536">
        <v>328</v>
      </c>
      <c r="G17" s="536">
        <v>194</v>
      </c>
      <c r="H17" s="536">
        <v>176</v>
      </c>
      <c r="I17" s="536">
        <v>279</v>
      </c>
      <c r="J17" s="537">
        <v>353</v>
      </c>
      <c r="K17" s="538">
        <v>-25</v>
      </c>
      <c r="L17" s="349">
        <v>-7.0821529745042495</v>
      </c>
    </row>
    <row r="18" spans="1:12" s="110" customFormat="1" ht="15" customHeight="1" x14ac:dyDescent="0.2">
      <c r="A18" s="350"/>
      <c r="B18" s="351" t="s">
        <v>111</v>
      </c>
      <c r="C18" s="347"/>
      <c r="D18" s="347"/>
      <c r="E18" s="348"/>
      <c r="F18" s="536">
        <v>29</v>
      </c>
      <c r="G18" s="536">
        <v>15</v>
      </c>
      <c r="H18" s="536">
        <v>38</v>
      </c>
      <c r="I18" s="536">
        <v>19</v>
      </c>
      <c r="J18" s="537">
        <v>28</v>
      </c>
      <c r="K18" s="538">
        <v>1</v>
      </c>
      <c r="L18" s="349">
        <v>3.5714285714285716</v>
      </c>
    </row>
    <row r="19" spans="1:12" s="110" customFormat="1" ht="15" customHeight="1" x14ac:dyDescent="0.2">
      <c r="A19" s="118" t="s">
        <v>113</v>
      </c>
      <c r="B19" s="119" t="s">
        <v>181</v>
      </c>
      <c r="C19" s="347"/>
      <c r="D19" s="347"/>
      <c r="E19" s="348"/>
      <c r="F19" s="536">
        <v>2320</v>
      </c>
      <c r="G19" s="536">
        <v>1330</v>
      </c>
      <c r="H19" s="536">
        <v>2819</v>
      </c>
      <c r="I19" s="536">
        <v>1763</v>
      </c>
      <c r="J19" s="537">
        <v>2520</v>
      </c>
      <c r="K19" s="538">
        <v>-200</v>
      </c>
      <c r="L19" s="349">
        <v>-7.9365079365079367</v>
      </c>
    </row>
    <row r="20" spans="1:12" s="110" customFormat="1" ht="15" customHeight="1" x14ac:dyDescent="0.2">
      <c r="A20" s="118"/>
      <c r="B20" s="119" t="s">
        <v>182</v>
      </c>
      <c r="C20" s="347"/>
      <c r="D20" s="347"/>
      <c r="E20" s="348"/>
      <c r="F20" s="536">
        <v>882</v>
      </c>
      <c r="G20" s="536">
        <v>816</v>
      </c>
      <c r="H20" s="536">
        <v>944</v>
      </c>
      <c r="I20" s="536">
        <v>813</v>
      </c>
      <c r="J20" s="537">
        <v>935</v>
      </c>
      <c r="K20" s="538">
        <v>-53</v>
      </c>
      <c r="L20" s="349">
        <v>-5.6684491978609621</v>
      </c>
    </row>
    <row r="21" spans="1:12" s="110" customFormat="1" ht="15" customHeight="1" x14ac:dyDescent="0.2">
      <c r="A21" s="118" t="s">
        <v>113</v>
      </c>
      <c r="B21" s="119" t="s">
        <v>116</v>
      </c>
      <c r="C21" s="347"/>
      <c r="D21" s="347"/>
      <c r="E21" s="348"/>
      <c r="F21" s="536">
        <v>2443</v>
      </c>
      <c r="G21" s="536">
        <v>1587</v>
      </c>
      <c r="H21" s="536">
        <v>2942</v>
      </c>
      <c r="I21" s="536">
        <v>1832</v>
      </c>
      <c r="J21" s="537">
        <v>2655</v>
      </c>
      <c r="K21" s="538">
        <v>-212</v>
      </c>
      <c r="L21" s="349">
        <v>-7.9849340866290017</v>
      </c>
    </row>
    <row r="22" spans="1:12" s="110" customFormat="1" ht="15" customHeight="1" x14ac:dyDescent="0.2">
      <c r="A22" s="118"/>
      <c r="B22" s="119" t="s">
        <v>117</v>
      </c>
      <c r="C22" s="347"/>
      <c r="D22" s="347"/>
      <c r="E22" s="348"/>
      <c r="F22" s="536">
        <v>757</v>
      </c>
      <c r="G22" s="536">
        <v>558</v>
      </c>
      <c r="H22" s="536">
        <v>819</v>
      </c>
      <c r="I22" s="536">
        <v>744</v>
      </c>
      <c r="J22" s="537">
        <v>799</v>
      </c>
      <c r="K22" s="538">
        <v>-42</v>
      </c>
      <c r="L22" s="349">
        <v>-5.2565707133917394</v>
      </c>
    </row>
    <row r="23" spans="1:12" s="110" customFormat="1" ht="15" customHeight="1" x14ac:dyDescent="0.2">
      <c r="A23" s="352" t="s">
        <v>347</v>
      </c>
      <c r="B23" s="353" t="s">
        <v>193</v>
      </c>
      <c r="C23" s="354"/>
      <c r="D23" s="354"/>
      <c r="E23" s="355"/>
      <c r="F23" s="539">
        <v>59</v>
      </c>
      <c r="G23" s="539">
        <v>116</v>
      </c>
      <c r="H23" s="539">
        <v>845</v>
      </c>
      <c r="I23" s="539">
        <v>38</v>
      </c>
      <c r="J23" s="540">
        <v>68</v>
      </c>
      <c r="K23" s="541">
        <v>-9</v>
      </c>
      <c r="L23" s="356">
        <v>-13.235294117647058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22.8</v>
      </c>
      <c r="G25" s="542">
        <v>29.6</v>
      </c>
      <c r="H25" s="542">
        <v>33.4</v>
      </c>
      <c r="I25" s="542">
        <v>28.5</v>
      </c>
      <c r="J25" s="542">
        <v>23.8</v>
      </c>
      <c r="K25" s="543" t="s">
        <v>349</v>
      </c>
      <c r="L25" s="364">
        <v>-1</v>
      </c>
    </row>
    <row r="26" spans="1:12" s="110" customFormat="1" ht="15" customHeight="1" x14ac:dyDescent="0.2">
      <c r="A26" s="365" t="s">
        <v>105</v>
      </c>
      <c r="B26" s="366" t="s">
        <v>345</v>
      </c>
      <c r="C26" s="362"/>
      <c r="D26" s="362"/>
      <c r="E26" s="363"/>
      <c r="F26" s="542">
        <v>19</v>
      </c>
      <c r="G26" s="542">
        <v>25.5</v>
      </c>
      <c r="H26" s="542">
        <v>27.3</v>
      </c>
      <c r="I26" s="542">
        <v>25</v>
      </c>
      <c r="J26" s="544">
        <v>19.3</v>
      </c>
      <c r="K26" s="543" t="s">
        <v>349</v>
      </c>
      <c r="L26" s="364">
        <v>-0.30000000000000071</v>
      </c>
    </row>
    <row r="27" spans="1:12" s="110" customFormat="1" ht="15" customHeight="1" x14ac:dyDescent="0.2">
      <c r="A27" s="365"/>
      <c r="B27" s="366" t="s">
        <v>346</v>
      </c>
      <c r="C27" s="362"/>
      <c r="D27" s="362"/>
      <c r="E27" s="363"/>
      <c r="F27" s="542">
        <v>28.4</v>
      </c>
      <c r="G27" s="542">
        <v>33.1</v>
      </c>
      <c r="H27" s="542">
        <v>40.200000000000003</v>
      </c>
      <c r="I27" s="542">
        <v>33.299999999999997</v>
      </c>
      <c r="J27" s="542">
        <v>30.6</v>
      </c>
      <c r="K27" s="543" t="s">
        <v>349</v>
      </c>
      <c r="L27" s="364">
        <v>-2.2000000000000028</v>
      </c>
    </row>
    <row r="28" spans="1:12" s="110" customFormat="1" ht="15" customHeight="1" x14ac:dyDescent="0.2">
      <c r="A28" s="365" t="s">
        <v>113</v>
      </c>
      <c r="B28" s="366" t="s">
        <v>108</v>
      </c>
      <c r="C28" s="362"/>
      <c r="D28" s="362"/>
      <c r="E28" s="363"/>
      <c r="F28" s="542">
        <v>30.7</v>
      </c>
      <c r="G28" s="542">
        <v>40.299999999999997</v>
      </c>
      <c r="H28" s="542">
        <v>36.5</v>
      </c>
      <c r="I28" s="542">
        <v>35.299999999999997</v>
      </c>
      <c r="J28" s="542">
        <v>31</v>
      </c>
      <c r="K28" s="543" t="s">
        <v>349</v>
      </c>
      <c r="L28" s="364">
        <v>-0.30000000000000071</v>
      </c>
    </row>
    <row r="29" spans="1:12" s="110" customFormat="1" ht="11.25" x14ac:dyDescent="0.2">
      <c r="A29" s="365"/>
      <c r="B29" s="366" t="s">
        <v>109</v>
      </c>
      <c r="C29" s="362"/>
      <c r="D29" s="362"/>
      <c r="E29" s="363"/>
      <c r="F29" s="542">
        <v>20.9</v>
      </c>
      <c r="G29" s="542">
        <v>27.2</v>
      </c>
      <c r="H29" s="542">
        <v>31.7</v>
      </c>
      <c r="I29" s="542">
        <v>28.2</v>
      </c>
      <c r="J29" s="544">
        <v>22.4</v>
      </c>
      <c r="K29" s="543" t="s">
        <v>349</v>
      </c>
      <c r="L29" s="364">
        <v>-1.5</v>
      </c>
    </row>
    <row r="30" spans="1:12" s="110" customFormat="1" ht="15" customHeight="1" x14ac:dyDescent="0.2">
      <c r="A30" s="365"/>
      <c r="B30" s="366" t="s">
        <v>110</v>
      </c>
      <c r="C30" s="362"/>
      <c r="D30" s="362"/>
      <c r="E30" s="363"/>
      <c r="F30" s="542">
        <v>16.5</v>
      </c>
      <c r="G30" s="542">
        <v>22.2</v>
      </c>
      <c r="H30" s="542">
        <v>33.5</v>
      </c>
      <c r="I30" s="542">
        <v>19.399999999999999</v>
      </c>
      <c r="J30" s="542">
        <v>16.7</v>
      </c>
      <c r="K30" s="543" t="s">
        <v>349</v>
      </c>
      <c r="L30" s="364">
        <v>-0.19999999999999929</v>
      </c>
    </row>
    <row r="31" spans="1:12" s="110" customFormat="1" ht="15" customHeight="1" x14ac:dyDescent="0.2">
      <c r="A31" s="365"/>
      <c r="B31" s="366" t="s">
        <v>111</v>
      </c>
      <c r="C31" s="362"/>
      <c r="D31" s="362"/>
      <c r="E31" s="363"/>
      <c r="F31" s="542">
        <v>27.6</v>
      </c>
      <c r="G31" s="542">
        <v>26.7</v>
      </c>
      <c r="H31" s="542">
        <v>34.200000000000003</v>
      </c>
      <c r="I31" s="542">
        <v>21.1</v>
      </c>
      <c r="J31" s="542">
        <v>25</v>
      </c>
      <c r="K31" s="543" t="s">
        <v>349</v>
      </c>
      <c r="L31" s="364">
        <v>2.6000000000000014</v>
      </c>
    </row>
    <row r="32" spans="1:12" s="110" customFormat="1" ht="15" customHeight="1" x14ac:dyDescent="0.2">
      <c r="A32" s="367" t="s">
        <v>113</v>
      </c>
      <c r="B32" s="368" t="s">
        <v>181</v>
      </c>
      <c r="C32" s="362"/>
      <c r="D32" s="362"/>
      <c r="E32" s="363"/>
      <c r="F32" s="542">
        <v>20.7</v>
      </c>
      <c r="G32" s="542">
        <v>27.7</v>
      </c>
      <c r="H32" s="542">
        <v>30.1</v>
      </c>
      <c r="I32" s="542">
        <v>25.7</v>
      </c>
      <c r="J32" s="544">
        <v>21.2</v>
      </c>
      <c r="K32" s="543" t="s">
        <v>349</v>
      </c>
      <c r="L32" s="364">
        <v>-0.5</v>
      </c>
    </row>
    <row r="33" spans="1:12" s="110" customFormat="1" ht="15" customHeight="1" x14ac:dyDescent="0.2">
      <c r="A33" s="367"/>
      <c r="B33" s="368" t="s">
        <v>182</v>
      </c>
      <c r="C33" s="362"/>
      <c r="D33" s="362"/>
      <c r="E33" s="363"/>
      <c r="F33" s="542">
        <v>28.1</v>
      </c>
      <c r="G33" s="542">
        <v>32.4</v>
      </c>
      <c r="H33" s="542">
        <v>40.700000000000003</v>
      </c>
      <c r="I33" s="542">
        <v>34.299999999999997</v>
      </c>
      <c r="J33" s="542">
        <v>30.5</v>
      </c>
      <c r="K33" s="543" t="s">
        <v>349</v>
      </c>
      <c r="L33" s="364">
        <v>-2.3999999999999986</v>
      </c>
    </row>
    <row r="34" spans="1:12" s="369" customFormat="1" ht="15" customHeight="1" x14ac:dyDescent="0.2">
      <c r="A34" s="367" t="s">
        <v>113</v>
      </c>
      <c r="B34" s="368" t="s">
        <v>116</v>
      </c>
      <c r="C34" s="362"/>
      <c r="D34" s="362"/>
      <c r="E34" s="363"/>
      <c r="F34" s="542">
        <v>19.899999999999999</v>
      </c>
      <c r="G34" s="542">
        <v>25.1</v>
      </c>
      <c r="H34" s="542">
        <v>29.9</v>
      </c>
      <c r="I34" s="542">
        <v>23.6</v>
      </c>
      <c r="J34" s="542">
        <v>20.6</v>
      </c>
      <c r="K34" s="543" t="s">
        <v>349</v>
      </c>
      <c r="L34" s="364">
        <v>-0.70000000000000284</v>
      </c>
    </row>
    <row r="35" spans="1:12" s="369" customFormat="1" ht="11.25" x14ac:dyDescent="0.2">
      <c r="A35" s="370"/>
      <c r="B35" s="371" t="s">
        <v>117</v>
      </c>
      <c r="C35" s="372"/>
      <c r="D35" s="372"/>
      <c r="E35" s="373"/>
      <c r="F35" s="545">
        <v>31.8</v>
      </c>
      <c r="G35" s="545">
        <v>42</v>
      </c>
      <c r="H35" s="545">
        <v>43.5</v>
      </c>
      <c r="I35" s="545">
        <v>40.4</v>
      </c>
      <c r="J35" s="546">
        <v>34.5</v>
      </c>
      <c r="K35" s="547" t="s">
        <v>349</v>
      </c>
      <c r="L35" s="374">
        <v>-2.6999999999999993</v>
      </c>
    </row>
    <row r="36" spans="1:12" s="369" customFormat="1" ht="15.95" customHeight="1" x14ac:dyDescent="0.2">
      <c r="A36" s="375" t="s">
        <v>350</v>
      </c>
      <c r="B36" s="376"/>
      <c r="C36" s="377"/>
      <c r="D36" s="376"/>
      <c r="E36" s="378"/>
      <c r="F36" s="548">
        <v>3129</v>
      </c>
      <c r="G36" s="548">
        <v>2019</v>
      </c>
      <c r="H36" s="548">
        <v>2826</v>
      </c>
      <c r="I36" s="548">
        <v>2525</v>
      </c>
      <c r="J36" s="548">
        <v>3378</v>
      </c>
      <c r="K36" s="549">
        <v>-249</v>
      </c>
      <c r="L36" s="380">
        <v>-7.3712255772646538</v>
      </c>
    </row>
    <row r="37" spans="1:12" s="369" customFormat="1" ht="15.95" customHeight="1" x14ac:dyDescent="0.2">
      <c r="A37" s="381"/>
      <c r="B37" s="382" t="s">
        <v>113</v>
      </c>
      <c r="C37" s="382" t="s">
        <v>351</v>
      </c>
      <c r="D37" s="382"/>
      <c r="E37" s="383"/>
      <c r="F37" s="548">
        <v>713</v>
      </c>
      <c r="G37" s="548">
        <v>597</v>
      </c>
      <c r="H37" s="548">
        <v>945</v>
      </c>
      <c r="I37" s="548">
        <v>719</v>
      </c>
      <c r="J37" s="548">
        <v>804</v>
      </c>
      <c r="K37" s="549">
        <v>-91</v>
      </c>
      <c r="L37" s="380">
        <v>-11.318407960199005</v>
      </c>
    </row>
    <row r="38" spans="1:12" s="369" customFormat="1" ht="15.95" customHeight="1" x14ac:dyDescent="0.2">
      <c r="A38" s="381"/>
      <c r="B38" s="384" t="s">
        <v>105</v>
      </c>
      <c r="C38" s="384" t="s">
        <v>106</v>
      </c>
      <c r="D38" s="385"/>
      <c r="E38" s="383"/>
      <c r="F38" s="548">
        <v>1873</v>
      </c>
      <c r="G38" s="548">
        <v>948</v>
      </c>
      <c r="H38" s="548">
        <v>1485</v>
      </c>
      <c r="I38" s="548">
        <v>1461</v>
      </c>
      <c r="J38" s="550">
        <v>2035</v>
      </c>
      <c r="K38" s="549">
        <v>-162</v>
      </c>
      <c r="L38" s="380">
        <v>-7.9606879606879604</v>
      </c>
    </row>
    <row r="39" spans="1:12" s="369" customFormat="1" ht="15.95" customHeight="1" x14ac:dyDescent="0.2">
      <c r="A39" s="381"/>
      <c r="B39" s="385"/>
      <c r="C39" s="382" t="s">
        <v>352</v>
      </c>
      <c r="D39" s="385"/>
      <c r="E39" s="383"/>
      <c r="F39" s="548">
        <v>356</v>
      </c>
      <c r="G39" s="548">
        <v>242</v>
      </c>
      <c r="H39" s="548">
        <v>406</v>
      </c>
      <c r="I39" s="548">
        <v>365</v>
      </c>
      <c r="J39" s="548">
        <v>393</v>
      </c>
      <c r="K39" s="549">
        <v>-37</v>
      </c>
      <c r="L39" s="380">
        <v>-9.4147582697201013</v>
      </c>
    </row>
    <row r="40" spans="1:12" s="369" customFormat="1" ht="15.95" customHeight="1" x14ac:dyDescent="0.2">
      <c r="A40" s="381"/>
      <c r="B40" s="384"/>
      <c r="C40" s="384" t="s">
        <v>107</v>
      </c>
      <c r="D40" s="385"/>
      <c r="E40" s="383"/>
      <c r="F40" s="548">
        <v>1256</v>
      </c>
      <c r="G40" s="548">
        <v>1071</v>
      </c>
      <c r="H40" s="548">
        <v>1341</v>
      </c>
      <c r="I40" s="548">
        <v>1064</v>
      </c>
      <c r="J40" s="548">
        <v>1343</v>
      </c>
      <c r="K40" s="549">
        <v>-87</v>
      </c>
      <c r="L40" s="380">
        <v>-6.4780342516753535</v>
      </c>
    </row>
    <row r="41" spans="1:12" s="369" customFormat="1" ht="24" customHeight="1" x14ac:dyDescent="0.2">
      <c r="A41" s="381"/>
      <c r="B41" s="385"/>
      <c r="C41" s="382" t="s">
        <v>352</v>
      </c>
      <c r="D41" s="385"/>
      <c r="E41" s="383"/>
      <c r="F41" s="548">
        <v>357</v>
      </c>
      <c r="G41" s="548">
        <v>355</v>
      </c>
      <c r="H41" s="548">
        <v>539</v>
      </c>
      <c r="I41" s="548">
        <v>354</v>
      </c>
      <c r="J41" s="550">
        <v>411</v>
      </c>
      <c r="K41" s="549">
        <v>-54</v>
      </c>
      <c r="L41" s="380">
        <v>-13.138686131386862</v>
      </c>
    </row>
    <row r="42" spans="1:12" s="110" customFormat="1" ht="15" customHeight="1" x14ac:dyDescent="0.2">
      <c r="A42" s="381"/>
      <c r="B42" s="384" t="s">
        <v>113</v>
      </c>
      <c r="C42" s="384" t="s">
        <v>353</v>
      </c>
      <c r="D42" s="385"/>
      <c r="E42" s="383"/>
      <c r="F42" s="548">
        <v>735</v>
      </c>
      <c r="G42" s="548">
        <v>439</v>
      </c>
      <c r="H42" s="548">
        <v>923</v>
      </c>
      <c r="I42" s="548">
        <v>468</v>
      </c>
      <c r="J42" s="548">
        <v>768</v>
      </c>
      <c r="K42" s="549">
        <v>-33</v>
      </c>
      <c r="L42" s="380">
        <v>-4.296875</v>
      </c>
    </row>
    <row r="43" spans="1:12" s="110" customFormat="1" ht="15" customHeight="1" x14ac:dyDescent="0.2">
      <c r="A43" s="381"/>
      <c r="B43" s="385"/>
      <c r="C43" s="382" t="s">
        <v>352</v>
      </c>
      <c r="D43" s="385"/>
      <c r="E43" s="383"/>
      <c r="F43" s="548">
        <v>226</v>
      </c>
      <c r="G43" s="548">
        <v>177</v>
      </c>
      <c r="H43" s="548">
        <v>337</v>
      </c>
      <c r="I43" s="548">
        <v>165</v>
      </c>
      <c r="J43" s="548">
        <v>238</v>
      </c>
      <c r="K43" s="549">
        <v>-12</v>
      </c>
      <c r="L43" s="380">
        <v>-5.0420168067226889</v>
      </c>
    </row>
    <row r="44" spans="1:12" s="110" customFormat="1" ht="15" customHeight="1" x14ac:dyDescent="0.2">
      <c r="A44" s="381"/>
      <c r="B44" s="384"/>
      <c r="C44" s="366" t="s">
        <v>109</v>
      </c>
      <c r="D44" s="385"/>
      <c r="E44" s="383"/>
      <c r="F44" s="548">
        <v>2037</v>
      </c>
      <c r="G44" s="548">
        <v>1371</v>
      </c>
      <c r="H44" s="548">
        <v>1689</v>
      </c>
      <c r="I44" s="548">
        <v>1759</v>
      </c>
      <c r="J44" s="550">
        <v>2229</v>
      </c>
      <c r="K44" s="549">
        <v>-192</v>
      </c>
      <c r="L44" s="380">
        <v>-8.6137281292059225</v>
      </c>
    </row>
    <row r="45" spans="1:12" s="110" customFormat="1" ht="15" customHeight="1" x14ac:dyDescent="0.2">
      <c r="A45" s="381"/>
      <c r="B45" s="385"/>
      <c r="C45" s="382" t="s">
        <v>352</v>
      </c>
      <c r="D45" s="385"/>
      <c r="E45" s="383"/>
      <c r="F45" s="548">
        <v>425</v>
      </c>
      <c r="G45" s="548">
        <v>373</v>
      </c>
      <c r="H45" s="548">
        <v>536</v>
      </c>
      <c r="I45" s="548">
        <v>496</v>
      </c>
      <c r="J45" s="548">
        <v>500</v>
      </c>
      <c r="K45" s="549">
        <v>-75</v>
      </c>
      <c r="L45" s="380">
        <v>-15</v>
      </c>
    </row>
    <row r="46" spans="1:12" s="110" customFormat="1" ht="15" customHeight="1" x14ac:dyDescent="0.2">
      <c r="A46" s="381"/>
      <c r="B46" s="384"/>
      <c r="C46" s="366" t="s">
        <v>110</v>
      </c>
      <c r="D46" s="385"/>
      <c r="E46" s="383"/>
      <c r="F46" s="548">
        <v>328</v>
      </c>
      <c r="G46" s="548">
        <v>194</v>
      </c>
      <c r="H46" s="548">
        <v>176</v>
      </c>
      <c r="I46" s="548">
        <v>279</v>
      </c>
      <c r="J46" s="548">
        <v>353</v>
      </c>
      <c r="K46" s="549">
        <v>-25</v>
      </c>
      <c r="L46" s="380">
        <v>-7.0821529745042495</v>
      </c>
    </row>
    <row r="47" spans="1:12" s="110" customFormat="1" ht="15" customHeight="1" x14ac:dyDescent="0.2">
      <c r="A47" s="381"/>
      <c r="B47" s="385"/>
      <c r="C47" s="382" t="s">
        <v>352</v>
      </c>
      <c r="D47" s="385"/>
      <c r="E47" s="383"/>
      <c r="F47" s="548">
        <v>54</v>
      </c>
      <c r="G47" s="548">
        <v>43</v>
      </c>
      <c r="H47" s="548">
        <v>59</v>
      </c>
      <c r="I47" s="548">
        <v>54</v>
      </c>
      <c r="J47" s="550">
        <v>59</v>
      </c>
      <c r="K47" s="549">
        <v>-5</v>
      </c>
      <c r="L47" s="380">
        <v>-8.4745762711864412</v>
      </c>
    </row>
    <row r="48" spans="1:12" s="110" customFormat="1" ht="15" customHeight="1" x14ac:dyDescent="0.2">
      <c r="A48" s="381"/>
      <c r="B48" s="385"/>
      <c r="C48" s="366" t="s">
        <v>111</v>
      </c>
      <c r="D48" s="386"/>
      <c r="E48" s="387"/>
      <c r="F48" s="548">
        <v>29</v>
      </c>
      <c r="G48" s="548">
        <v>15</v>
      </c>
      <c r="H48" s="548">
        <v>38</v>
      </c>
      <c r="I48" s="548">
        <v>19</v>
      </c>
      <c r="J48" s="548">
        <v>28</v>
      </c>
      <c r="K48" s="549">
        <v>1</v>
      </c>
      <c r="L48" s="380">
        <v>3.5714285714285716</v>
      </c>
    </row>
    <row r="49" spans="1:12" s="110" customFormat="1" ht="15" customHeight="1" x14ac:dyDescent="0.2">
      <c r="A49" s="381"/>
      <c r="B49" s="385"/>
      <c r="C49" s="382" t="s">
        <v>352</v>
      </c>
      <c r="D49" s="385"/>
      <c r="E49" s="383"/>
      <c r="F49" s="548">
        <v>8</v>
      </c>
      <c r="G49" s="548">
        <v>4</v>
      </c>
      <c r="H49" s="548">
        <v>13</v>
      </c>
      <c r="I49" s="548">
        <v>4</v>
      </c>
      <c r="J49" s="548">
        <v>7</v>
      </c>
      <c r="K49" s="549">
        <v>1</v>
      </c>
      <c r="L49" s="380">
        <v>14.285714285714286</v>
      </c>
    </row>
    <row r="50" spans="1:12" s="110" customFormat="1" ht="15" customHeight="1" x14ac:dyDescent="0.2">
      <c r="A50" s="381"/>
      <c r="B50" s="384" t="s">
        <v>113</v>
      </c>
      <c r="C50" s="382" t="s">
        <v>181</v>
      </c>
      <c r="D50" s="385"/>
      <c r="E50" s="383"/>
      <c r="F50" s="548">
        <v>2250</v>
      </c>
      <c r="G50" s="548">
        <v>1213</v>
      </c>
      <c r="H50" s="548">
        <v>1930</v>
      </c>
      <c r="I50" s="548">
        <v>1718</v>
      </c>
      <c r="J50" s="550">
        <v>2444</v>
      </c>
      <c r="K50" s="549">
        <v>-194</v>
      </c>
      <c r="L50" s="380">
        <v>-7.9378068739770864</v>
      </c>
    </row>
    <row r="51" spans="1:12" s="110" customFormat="1" ht="15" customHeight="1" x14ac:dyDescent="0.2">
      <c r="A51" s="381"/>
      <c r="B51" s="385"/>
      <c r="C51" s="382" t="s">
        <v>352</v>
      </c>
      <c r="D51" s="385"/>
      <c r="E51" s="383"/>
      <c r="F51" s="548">
        <v>466</v>
      </c>
      <c r="G51" s="548">
        <v>336</v>
      </c>
      <c r="H51" s="548">
        <v>580</v>
      </c>
      <c r="I51" s="548">
        <v>442</v>
      </c>
      <c r="J51" s="548">
        <v>519</v>
      </c>
      <c r="K51" s="549">
        <v>-53</v>
      </c>
      <c r="L51" s="380">
        <v>-10.211946050096339</v>
      </c>
    </row>
    <row r="52" spans="1:12" s="110" customFormat="1" ht="15" customHeight="1" x14ac:dyDescent="0.2">
      <c r="A52" s="381"/>
      <c r="B52" s="384"/>
      <c r="C52" s="382" t="s">
        <v>182</v>
      </c>
      <c r="D52" s="385"/>
      <c r="E52" s="383"/>
      <c r="F52" s="548">
        <v>879</v>
      </c>
      <c r="G52" s="548">
        <v>806</v>
      </c>
      <c r="H52" s="548">
        <v>896</v>
      </c>
      <c r="I52" s="548">
        <v>807</v>
      </c>
      <c r="J52" s="548">
        <v>934</v>
      </c>
      <c r="K52" s="549">
        <v>-55</v>
      </c>
      <c r="L52" s="380">
        <v>-5.8886509635974305</v>
      </c>
    </row>
    <row r="53" spans="1:12" s="269" customFormat="1" ht="11.25" customHeight="1" x14ac:dyDescent="0.2">
      <c r="A53" s="381"/>
      <c r="B53" s="385"/>
      <c r="C53" s="382" t="s">
        <v>352</v>
      </c>
      <c r="D53" s="385"/>
      <c r="E53" s="383"/>
      <c r="F53" s="548">
        <v>247</v>
      </c>
      <c r="G53" s="548">
        <v>261</v>
      </c>
      <c r="H53" s="548">
        <v>365</v>
      </c>
      <c r="I53" s="548">
        <v>277</v>
      </c>
      <c r="J53" s="550">
        <v>285</v>
      </c>
      <c r="K53" s="549">
        <v>-38</v>
      </c>
      <c r="L53" s="380">
        <v>-13.333333333333334</v>
      </c>
    </row>
    <row r="54" spans="1:12" s="151" customFormat="1" ht="12.75" customHeight="1" x14ac:dyDescent="0.2">
      <c r="A54" s="381"/>
      <c r="B54" s="384" t="s">
        <v>113</v>
      </c>
      <c r="C54" s="384" t="s">
        <v>116</v>
      </c>
      <c r="D54" s="385"/>
      <c r="E54" s="383"/>
      <c r="F54" s="548">
        <v>2382</v>
      </c>
      <c r="G54" s="548">
        <v>1482</v>
      </c>
      <c r="H54" s="548">
        <v>2091</v>
      </c>
      <c r="I54" s="548">
        <v>1790</v>
      </c>
      <c r="J54" s="548">
        <v>2591</v>
      </c>
      <c r="K54" s="549">
        <v>-209</v>
      </c>
      <c r="L54" s="380">
        <v>-8.0663836356619072</v>
      </c>
    </row>
    <row r="55" spans="1:12" ht="11.25" x14ac:dyDescent="0.2">
      <c r="A55" s="381"/>
      <c r="B55" s="385"/>
      <c r="C55" s="382" t="s">
        <v>352</v>
      </c>
      <c r="D55" s="385"/>
      <c r="E55" s="383"/>
      <c r="F55" s="548">
        <v>475</v>
      </c>
      <c r="G55" s="548">
        <v>372</v>
      </c>
      <c r="H55" s="548">
        <v>626</v>
      </c>
      <c r="I55" s="548">
        <v>422</v>
      </c>
      <c r="J55" s="548">
        <v>533</v>
      </c>
      <c r="K55" s="549">
        <v>-58</v>
      </c>
      <c r="L55" s="380">
        <v>-10.881801125703564</v>
      </c>
    </row>
    <row r="56" spans="1:12" ht="14.25" customHeight="1" x14ac:dyDescent="0.2">
      <c r="A56" s="381"/>
      <c r="B56" s="385"/>
      <c r="C56" s="384" t="s">
        <v>117</v>
      </c>
      <c r="D56" s="385"/>
      <c r="E56" s="383"/>
      <c r="F56" s="548">
        <v>745</v>
      </c>
      <c r="G56" s="548">
        <v>536</v>
      </c>
      <c r="H56" s="548">
        <v>733</v>
      </c>
      <c r="I56" s="548">
        <v>735</v>
      </c>
      <c r="J56" s="548">
        <v>786</v>
      </c>
      <c r="K56" s="549">
        <v>-41</v>
      </c>
      <c r="L56" s="380">
        <v>-5.216284987277354</v>
      </c>
    </row>
    <row r="57" spans="1:12" ht="18.75" customHeight="1" x14ac:dyDescent="0.2">
      <c r="A57" s="388"/>
      <c r="B57" s="389"/>
      <c r="C57" s="390" t="s">
        <v>352</v>
      </c>
      <c r="D57" s="389"/>
      <c r="E57" s="391"/>
      <c r="F57" s="551">
        <v>237</v>
      </c>
      <c r="G57" s="552">
        <v>225</v>
      </c>
      <c r="H57" s="552">
        <v>319</v>
      </c>
      <c r="I57" s="552">
        <v>297</v>
      </c>
      <c r="J57" s="552">
        <v>271</v>
      </c>
      <c r="K57" s="553">
        <f t="shared" ref="K57" si="0">IF(OR(F57=".",J57=".")=TRUE,".",IF(OR(F57="*",J57="*")=TRUE,"*",IF(AND(F57="-",J57="-")=TRUE,"-",IF(AND(ISNUMBER(J57),ISNUMBER(F57))=TRUE,IF(F57-J57=0,0,F57-J57),IF(ISNUMBER(F57)=TRUE,F57,-J57)))))</f>
        <v>-34</v>
      </c>
      <c r="L57" s="392">
        <f t="shared" ref="L57" si="1">IF(K57 =".",".",IF(K57 ="*","*",IF(K57="-","-",IF(K57=0,0,IF(OR(J57="-",J57=".",F57="-",F57=".")=TRUE,"X",IF(J57=0,"0,0",IF(ABS(K57*100/J57)&gt;250,".X",(K57*100/J57))))))))</f>
        <v>-12.546125461254613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3202</v>
      </c>
      <c r="E11" s="114">
        <v>2146</v>
      </c>
      <c r="F11" s="114">
        <v>3763</v>
      </c>
      <c r="G11" s="114">
        <v>2576</v>
      </c>
      <c r="H11" s="140">
        <v>3455</v>
      </c>
      <c r="I11" s="115">
        <v>-253</v>
      </c>
      <c r="J11" s="116">
        <v>-7.3227206946454411</v>
      </c>
    </row>
    <row r="12" spans="1:15" s="110" customFormat="1" ht="24.95" customHeight="1" x14ac:dyDescent="0.2">
      <c r="A12" s="193" t="s">
        <v>132</v>
      </c>
      <c r="B12" s="194" t="s">
        <v>133</v>
      </c>
      <c r="C12" s="113">
        <v>1.5615240474703311</v>
      </c>
      <c r="D12" s="115">
        <v>50</v>
      </c>
      <c r="E12" s="114">
        <v>27</v>
      </c>
      <c r="F12" s="114">
        <v>102</v>
      </c>
      <c r="G12" s="114">
        <v>59</v>
      </c>
      <c r="H12" s="140">
        <v>46</v>
      </c>
      <c r="I12" s="115">
        <v>4</v>
      </c>
      <c r="J12" s="116">
        <v>8.695652173913043</v>
      </c>
    </row>
    <row r="13" spans="1:15" s="110" customFormat="1" ht="24.95" customHeight="1" x14ac:dyDescent="0.2">
      <c r="A13" s="193" t="s">
        <v>134</v>
      </c>
      <c r="B13" s="199" t="s">
        <v>214</v>
      </c>
      <c r="C13" s="113">
        <v>0.46845721424109932</v>
      </c>
      <c r="D13" s="115">
        <v>15</v>
      </c>
      <c r="E13" s="114">
        <v>10</v>
      </c>
      <c r="F13" s="114">
        <v>24</v>
      </c>
      <c r="G13" s="114">
        <v>23</v>
      </c>
      <c r="H13" s="140">
        <v>31</v>
      </c>
      <c r="I13" s="115">
        <v>-16</v>
      </c>
      <c r="J13" s="116">
        <v>-51.612903225806448</v>
      </c>
    </row>
    <row r="14" spans="1:15" s="287" customFormat="1" ht="24.95" customHeight="1" x14ac:dyDescent="0.2">
      <c r="A14" s="193" t="s">
        <v>215</v>
      </c>
      <c r="B14" s="199" t="s">
        <v>137</v>
      </c>
      <c r="C14" s="113">
        <v>24.921923797626484</v>
      </c>
      <c r="D14" s="115">
        <v>798</v>
      </c>
      <c r="E14" s="114">
        <v>437</v>
      </c>
      <c r="F14" s="114">
        <v>850</v>
      </c>
      <c r="G14" s="114">
        <v>679</v>
      </c>
      <c r="H14" s="140">
        <v>809</v>
      </c>
      <c r="I14" s="115">
        <v>-11</v>
      </c>
      <c r="J14" s="116">
        <v>-1.3597033374536465</v>
      </c>
      <c r="K14" s="110"/>
      <c r="L14" s="110"/>
      <c r="M14" s="110"/>
      <c r="N14" s="110"/>
      <c r="O14" s="110"/>
    </row>
    <row r="15" spans="1:15" s="110" customFormat="1" ht="24.95" customHeight="1" x14ac:dyDescent="0.2">
      <c r="A15" s="193" t="s">
        <v>216</v>
      </c>
      <c r="B15" s="199" t="s">
        <v>217</v>
      </c>
      <c r="C15" s="113">
        <v>6.8394753279200495</v>
      </c>
      <c r="D15" s="115">
        <v>219</v>
      </c>
      <c r="E15" s="114">
        <v>170</v>
      </c>
      <c r="F15" s="114">
        <v>295</v>
      </c>
      <c r="G15" s="114">
        <v>234</v>
      </c>
      <c r="H15" s="140">
        <v>235</v>
      </c>
      <c r="I15" s="115">
        <v>-16</v>
      </c>
      <c r="J15" s="116">
        <v>-6.8085106382978724</v>
      </c>
    </row>
    <row r="16" spans="1:15" s="287" customFormat="1" ht="24.95" customHeight="1" x14ac:dyDescent="0.2">
      <c r="A16" s="193" t="s">
        <v>218</v>
      </c>
      <c r="B16" s="199" t="s">
        <v>141</v>
      </c>
      <c r="C16" s="113">
        <v>6.9019362898188632</v>
      </c>
      <c r="D16" s="115">
        <v>221</v>
      </c>
      <c r="E16" s="114">
        <v>173</v>
      </c>
      <c r="F16" s="114">
        <v>329</v>
      </c>
      <c r="G16" s="114">
        <v>193</v>
      </c>
      <c r="H16" s="140">
        <v>208</v>
      </c>
      <c r="I16" s="115">
        <v>13</v>
      </c>
      <c r="J16" s="116">
        <v>6.25</v>
      </c>
      <c r="K16" s="110"/>
      <c r="L16" s="110"/>
      <c r="M16" s="110"/>
      <c r="N16" s="110"/>
      <c r="O16" s="110"/>
    </row>
    <row r="17" spans="1:15" s="110" customFormat="1" ht="24.95" customHeight="1" x14ac:dyDescent="0.2">
      <c r="A17" s="193" t="s">
        <v>142</v>
      </c>
      <c r="B17" s="199" t="s">
        <v>220</v>
      </c>
      <c r="C17" s="113">
        <v>11.18051217988757</v>
      </c>
      <c r="D17" s="115">
        <v>358</v>
      </c>
      <c r="E17" s="114">
        <v>94</v>
      </c>
      <c r="F17" s="114">
        <v>226</v>
      </c>
      <c r="G17" s="114">
        <v>252</v>
      </c>
      <c r="H17" s="140">
        <v>366</v>
      </c>
      <c r="I17" s="115">
        <v>-8</v>
      </c>
      <c r="J17" s="116">
        <v>-2.1857923497267762</v>
      </c>
    </row>
    <row r="18" spans="1:15" s="287" customFormat="1" ht="24.95" customHeight="1" x14ac:dyDescent="0.2">
      <c r="A18" s="201" t="s">
        <v>144</v>
      </c>
      <c r="B18" s="202" t="s">
        <v>145</v>
      </c>
      <c r="C18" s="113">
        <v>15.552779512804497</v>
      </c>
      <c r="D18" s="115">
        <v>498</v>
      </c>
      <c r="E18" s="114">
        <v>214</v>
      </c>
      <c r="F18" s="114">
        <v>444</v>
      </c>
      <c r="G18" s="114">
        <v>344</v>
      </c>
      <c r="H18" s="140">
        <v>715</v>
      </c>
      <c r="I18" s="115">
        <v>-217</v>
      </c>
      <c r="J18" s="116">
        <v>-30.34965034965035</v>
      </c>
      <c r="K18" s="110"/>
      <c r="L18" s="110"/>
      <c r="M18" s="110"/>
      <c r="N18" s="110"/>
      <c r="O18" s="110"/>
    </row>
    <row r="19" spans="1:15" s="110" customFormat="1" ht="24.95" customHeight="1" x14ac:dyDescent="0.2">
      <c r="A19" s="193" t="s">
        <v>146</v>
      </c>
      <c r="B19" s="199" t="s">
        <v>147</v>
      </c>
      <c r="C19" s="113">
        <v>15.490318550905684</v>
      </c>
      <c r="D19" s="115">
        <v>496</v>
      </c>
      <c r="E19" s="114">
        <v>401</v>
      </c>
      <c r="F19" s="114">
        <v>672</v>
      </c>
      <c r="G19" s="114">
        <v>328</v>
      </c>
      <c r="H19" s="140">
        <v>482</v>
      </c>
      <c r="I19" s="115">
        <v>14</v>
      </c>
      <c r="J19" s="116">
        <v>2.904564315352697</v>
      </c>
    </row>
    <row r="20" spans="1:15" s="287" customFormat="1" ht="24.95" customHeight="1" x14ac:dyDescent="0.2">
      <c r="A20" s="193" t="s">
        <v>148</v>
      </c>
      <c r="B20" s="199" t="s">
        <v>149</v>
      </c>
      <c r="C20" s="113">
        <v>5.3091817613991257</v>
      </c>
      <c r="D20" s="115">
        <v>170</v>
      </c>
      <c r="E20" s="114">
        <v>92</v>
      </c>
      <c r="F20" s="114">
        <v>130</v>
      </c>
      <c r="G20" s="114">
        <v>135</v>
      </c>
      <c r="H20" s="140">
        <v>146</v>
      </c>
      <c r="I20" s="115">
        <v>24</v>
      </c>
      <c r="J20" s="116">
        <v>16.438356164383563</v>
      </c>
      <c r="K20" s="110"/>
      <c r="L20" s="110"/>
      <c r="M20" s="110"/>
      <c r="N20" s="110"/>
      <c r="O20" s="110"/>
    </row>
    <row r="21" spans="1:15" s="110" customFormat="1" ht="24.95" customHeight="1" x14ac:dyDescent="0.2">
      <c r="A21" s="201" t="s">
        <v>150</v>
      </c>
      <c r="B21" s="202" t="s">
        <v>151</v>
      </c>
      <c r="C21" s="113">
        <v>7.6202373516552155</v>
      </c>
      <c r="D21" s="115">
        <v>244</v>
      </c>
      <c r="E21" s="114">
        <v>172</v>
      </c>
      <c r="F21" s="114">
        <v>211</v>
      </c>
      <c r="G21" s="114">
        <v>228</v>
      </c>
      <c r="H21" s="140">
        <v>233</v>
      </c>
      <c r="I21" s="115">
        <v>11</v>
      </c>
      <c r="J21" s="116">
        <v>4.7210300429184553</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1.0930668332292317</v>
      </c>
      <c r="D23" s="115">
        <v>35</v>
      </c>
      <c r="E23" s="114">
        <v>11</v>
      </c>
      <c r="F23" s="114">
        <v>62</v>
      </c>
      <c r="G23" s="114">
        <v>16</v>
      </c>
      <c r="H23" s="140">
        <v>49</v>
      </c>
      <c r="I23" s="115">
        <v>-14</v>
      </c>
      <c r="J23" s="116">
        <v>-28.571428571428573</v>
      </c>
    </row>
    <row r="24" spans="1:15" s="110" customFormat="1" ht="24.95" customHeight="1" x14ac:dyDescent="0.2">
      <c r="A24" s="193" t="s">
        <v>156</v>
      </c>
      <c r="B24" s="199" t="s">
        <v>221</v>
      </c>
      <c r="C24" s="113">
        <v>7.2142410993129298</v>
      </c>
      <c r="D24" s="115">
        <v>231</v>
      </c>
      <c r="E24" s="114">
        <v>135</v>
      </c>
      <c r="F24" s="114">
        <v>271</v>
      </c>
      <c r="G24" s="114">
        <v>124</v>
      </c>
      <c r="H24" s="140">
        <v>146</v>
      </c>
      <c r="I24" s="115">
        <v>85</v>
      </c>
      <c r="J24" s="116">
        <v>58.219178082191782</v>
      </c>
    </row>
    <row r="25" spans="1:15" s="110" customFormat="1" ht="24.95" customHeight="1" x14ac:dyDescent="0.2">
      <c r="A25" s="193" t="s">
        <v>222</v>
      </c>
      <c r="B25" s="204" t="s">
        <v>159</v>
      </c>
      <c r="C25" s="113">
        <v>1.7489069331667708</v>
      </c>
      <c r="D25" s="115">
        <v>56</v>
      </c>
      <c r="E25" s="114">
        <v>43</v>
      </c>
      <c r="F25" s="114">
        <v>60</v>
      </c>
      <c r="G25" s="114">
        <v>62</v>
      </c>
      <c r="H25" s="140">
        <v>121</v>
      </c>
      <c r="I25" s="115">
        <v>-65</v>
      </c>
      <c r="J25" s="116">
        <v>-53.719008264462808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1.811367895065584</v>
      </c>
      <c r="D27" s="115">
        <v>58</v>
      </c>
      <c r="E27" s="114">
        <v>71</v>
      </c>
      <c r="F27" s="114">
        <v>101</v>
      </c>
      <c r="G27" s="114">
        <v>65</v>
      </c>
      <c r="H27" s="140">
        <v>58</v>
      </c>
      <c r="I27" s="115">
        <v>0</v>
      </c>
      <c r="J27" s="116">
        <v>0</v>
      </c>
    </row>
    <row r="28" spans="1:15" s="110" customFormat="1" ht="24.95" customHeight="1" x14ac:dyDescent="0.2">
      <c r="A28" s="193" t="s">
        <v>163</v>
      </c>
      <c r="B28" s="199" t="s">
        <v>164</v>
      </c>
      <c r="C28" s="113">
        <v>1.9362898188632105</v>
      </c>
      <c r="D28" s="115">
        <v>62</v>
      </c>
      <c r="E28" s="114">
        <v>49</v>
      </c>
      <c r="F28" s="114">
        <v>188</v>
      </c>
      <c r="G28" s="114">
        <v>55</v>
      </c>
      <c r="H28" s="140">
        <v>67</v>
      </c>
      <c r="I28" s="115">
        <v>-5</v>
      </c>
      <c r="J28" s="116">
        <v>-7.4626865671641793</v>
      </c>
    </row>
    <row r="29" spans="1:15" s="110" customFormat="1" ht="24.95" customHeight="1" x14ac:dyDescent="0.2">
      <c r="A29" s="193">
        <v>86</v>
      </c>
      <c r="B29" s="199" t="s">
        <v>165</v>
      </c>
      <c r="C29" s="113">
        <v>4.9344159900062463</v>
      </c>
      <c r="D29" s="115">
        <v>158</v>
      </c>
      <c r="E29" s="114">
        <v>200</v>
      </c>
      <c r="F29" s="114">
        <v>168</v>
      </c>
      <c r="G29" s="114">
        <v>146</v>
      </c>
      <c r="H29" s="140">
        <v>188</v>
      </c>
      <c r="I29" s="115">
        <v>-30</v>
      </c>
      <c r="J29" s="116">
        <v>-15.957446808510639</v>
      </c>
    </row>
    <row r="30" spans="1:15" s="110" customFormat="1" ht="24.95" customHeight="1" x14ac:dyDescent="0.2">
      <c r="A30" s="193">
        <v>87.88</v>
      </c>
      <c r="B30" s="204" t="s">
        <v>166</v>
      </c>
      <c r="C30" s="113">
        <v>5.6214865708931914</v>
      </c>
      <c r="D30" s="115">
        <v>180</v>
      </c>
      <c r="E30" s="114">
        <v>167</v>
      </c>
      <c r="F30" s="114">
        <v>318</v>
      </c>
      <c r="G30" s="114">
        <v>155</v>
      </c>
      <c r="H30" s="140">
        <v>191</v>
      </c>
      <c r="I30" s="115">
        <v>-11</v>
      </c>
      <c r="J30" s="116">
        <v>-5.7591623036649215</v>
      </c>
    </row>
    <row r="31" spans="1:15" s="110" customFormat="1" ht="24.95" customHeight="1" x14ac:dyDescent="0.2">
      <c r="A31" s="193" t="s">
        <v>167</v>
      </c>
      <c r="B31" s="199" t="s">
        <v>168</v>
      </c>
      <c r="C31" s="113">
        <v>2.4359775140537163</v>
      </c>
      <c r="D31" s="115">
        <v>78</v>
      </c>
      <c r="E31" s="114">
        <v>72</v>
      </c>
      <c r="F31" s="114">
        <v>85</v>
      </c>
      <c r="G31" s="114">
        <v>96</v>
      </c>
      <c r="H31" s="140">
        <v>99</v>
      </c>
      <c r="I31" s="115">
        <v>-21</v>
      </c>
      <c r="J31" s="116">
        <v>-21.212121212121211</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1.5615240474703311</v>
      </c>
      <c r="D34" s="115">
        <v>50</v>
      </c>
      <c r="E34" s="114">
        <v>27</v>
      </c>
      <c r="F34" s="114">
        <v>102</v>
      </c>
      <c r="G34" s="114">
        <v>59</v>
      </c>
      <c r="H34" s="140">
        <v>46</v>
      </c>
      <c r="I34" s="115">
        <v>4</v>
      </c>
      <c r="J34" s="116">
        <v>8.695652173913043</v>
      </c>
    </row>
    <row r="35" spans="1:10" s="110" customFormat="1" ht="24.95" customHeight="1" x14ac:dyDescent="0.2">
      <c r="A35" s="292" t="s">
        <v>171</v>
      </c>
      <c r="B35" s="293" t="s">
        <v>172</v>
      </c>
      <c r="C35" s="113">
        <v>40.943160524672081</v>
      </c>
      <c r="D35" s="115">
        <v>1311</v>
      </c>
      <c r="E35" s="114">
        <v>661</v>
      </c>
      <c r="F35" s="114">
        <v>1318</v>
      </c>
      <c r="G35" s="114">
        <v>1046</v>
      </c>
      <c r="H35" s="140">
        <v>1555</v>
      </c>
      <c r="I35" s="115">
        <v>-244</v>
      </c>
      <c r="J35" s="116">
        <v>-15.691318327974276</v>
      </c>
    </row>
    <row r="36" spans="1:10" s="110" customFormat="1" ht="24.95" customHeight="1" x14ac:dyDescent="0.2">
      <c r="A36" s="294" t="s">
        <v>173</v>
      </c>
      <c r="B36" s="295" t="s">
        <v>174</v>
      </c>
      <c r="C36" s="125">
        <v>57.46408494690818</v>
      </c>
      <c r="D36" s="143">
        <v>1840</v>
      </c>
      <c r="E36" s="144">
        <v>1458</v>
      </c>
      <c r="F36" s="144">
        <v>2343</v>
      </c>
      <c r="G36" s="144">
        <v>1471</v>
      </c>
      <c r="H36" s="145">
        <v>1854</v>
      </c>
      <c r="I36" s="143">
        <v>-14</v>
      </c>
      <c r="J36" s="146">
        <v>-0.75512405609492983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3202</v>
      </c>
      <c r="F11" s="264">
        <v>2146</v>
      </c>
      <c r="G11" s="264">
        <v>3763</v>
      </c>
      <c r="H11" s="264">
        <v>2576</v>
      </c>
      <c r="I11" s="265">
        <v>3455</v>
      </c>
      <c r="J11" s="263">
        <v>-253</v>
      </c>
      <c r="K11" s="266">
        <v>-7.3227206946454411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24.921923797626484</v>
      </c>
      <c r="E13" s="115">
        <v>798</v>
      </c>
      <c r="F13" s="114">
        <v>561</v>
      </c>
      <c r="G13" s="114">
        <v>892</v>
      </c>
      <c r="H13" s="114">
        <v>846</v>
      </c>
      <c r="I13" s="140">
        <v>854</v>
      </c>
      <c r="J13" s="115">
        <v>-56</v>
      </c>
      <c r="K13" s="116">
        <v>-6.557377049180328</v>
      </c>
    </row>
    <row r="14" spans="1:15" ht="15.95" customHeight="1" x14ac:dyDescent="0.2">
      <c r="A14" s="306" t="s">
        <v>230</v>
      </c>
      <c r="B14" s="307"/>
      <c r="C14" s="308"/>
      <c r="D14" s="113">
        <v>61.492816989381637</v>
      </c>
      <c r="E14" s="115">
        <v>1969</v>
      </c>
      <c r="F14" s="114">
        <v>1259</v>
      </c>
      <c r="G14" s="114">
        <v>2475</v>
      </c>
      <c r="H14" s="114">
        <v>1389</v>
      </c>
      <c r="I14" s="140">
        <v>2134</v>
      </c>
      <c r="J14" s="115">
        <v>-165</v>
      </c>
      <c r="K14" s="116">
        <v>-7.731958762886598</v>
      </c>
    </row>
    <row r="15" spans="1:15" ht="15.95" customHeight="1" x14ac:dyDescent="0.2">
      <c r="A15" s="306" t="s">
        <v>231</v>
      </c>
      <c r="B15" s="307"/>
      <c r="C15" s="308"/>
      <c r="D15" s="113">
        <v>7.2454715802623362</v>
      </c>
      <c r="E15" s="115">
        <v>232</v>
      </c>
      <c r="F15" s="114">
        <v>178</v>
      </c>
      <c r="G15" s="114">
        <v>222</v>
      </c>
      <c r="H15" s="114">
        <v>174</v>
      </c>
      <c r="I15" s="140">
        <v>253</v>
      </c>
      <c r="J15" s="115">
        <v>-21</v>
      </c>
      <c r="K15" s="116">
        <v>-8.3003952569169961</v>
      </c>
    </row>
    <row r="16" spans="1:15" ht="15.95" customHeight="1" x14ac:dyDescent="0.2">
      <c r="A16" s="306" t="s">
        <v>232</v>
      </c>
      <c r="B16" s="307"/>
      <c r="C16" s="308"/>
      <c r="D16" s="113">
        <v>6.3397876327295437</v>
      </c>
      <c r="E16" s="115">
        <v>203</v>
      </c>
      <c r="F16" s="114">
        <v>148</v>
      </c>
      <c r="G16" s="114">
        <v>174</v>
      </c>
      <c r="H16" s="114">
        <v>167</v>
      </c>
      <c r="I16" s="140">
        <v>214</v>
      </c>
      <c r="J16" s="115">
        <v>-11</v>
      </c>
      <c r="K16" s="116">
        <v>-5.1401869158878508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1.0930668332292317</v>
      </c>
      <c r="E18" s="115">
        <v>35</v>
      </c>
      <c r="F18" s="114">
        <v>30</v>
      </c>
      <c r="G18" s="114">
        <v>91</v>
      </c>
      <c r="H18" s="114">
        <v>60</v>
      </c>
      <c r="I18" s="140">
        <v>31</v>
      </c>
      <c r="J18" s="115">
        <v>4</v>
      </c>
      <c r="K18" s="116">
        <v>12.903225806451612</v>
      </c>
    </row>
    <row r="19" spans="1:11" ht="14.1" customHeight="1" x14ac:dyDescent="0.2">
      <c r="A19" s="306" t="s">
        <v>235</v>
      </c>
      <c r="B19" s="307" t="s">
        <v>236</v>
      </c>
      <c r="C19" s="308"/>
      <c r="D19" s="113">
        <v>0.71830106183635223</v>
      </c>
      <c r="E19" s="115">
        <v>23</v>
      </c>
      <c r="F19" s="114">
        <v>21</v>
      </c>
      <c r="G19" s="114">
        <v>81</v>
      </c>
      <c r="H19" s="114">
        <v>54</v>
      </c>
      <c r="I19" s="140">
        <v>23</v>
      </c>
      <c r="J19" s="115">
        <v>0</v>
      </c>
      <c r="K19" s="116">
        <v>0</v>
      </c>
    </row>
    <row r="20" spans="1:11" ht="14.1" customHeight="1" x14ac:dyDescent="0.2">
      <c r="A20" s="306">
        <v>12</v>
      </c>
      <c r="B20" s="307" t="s">
        <v>237</v>
      </c>
      <c r="C20" s="308"/>
      <c r="D20" s="113">
        <v>0.71830106183635223</v>
      </c>
      <c r="E20" s="115">
        <v>23</v>
      </c>
      <c r="F20" s="114">
        <v>15</v>
      </c>
      <c r="G20" s="114">
        <v>26</v>
      </c>
      <c r="H20" s="114">
        <v>17</v>
      </c>
      <c r="I20" s="140">
        <v>25</v>
      </c>
      <c r="J20" s="115">
        <v>-2</v>
      </c>
      <c r="K20" s="116">
        <v>-8</v>
      </c>
    </row>
    <row r="21" spans="1:11" ht="14.1" customHeight="1" x14ac:dyDescent="0.2">
      <c r="A21" s="306">
        <v>21</v>
      </c>
      <c r="B21" s="307" t="s">
        <v>238</v>
      </c>
      <c r="C21" s="308"/>
      <c r="D21" s="113">
        <v>3.4041224234853216</v>
      </c>
      <c r="E21" s="115">
        <v>109</v>
      </c>
      <c r="F21" s="114">
        <v>9</v>
      </c>
      <c r="G21" s="114">
        <v>28</v>
      </c>
      <c r="H21" s="114">
        <v>27</v>
      </c>
      <c r="I21" s="140">
        <v>87</v>
      </c>
      <c r="J21" s="115">
        <v>22</v>
      </c>
      <c r="K21" s="116">
        <v>25.287356321839081</v>
      </c>
    </row>
    <row r="22" spans="1:11" ht="14.1" customHeight="1" x14ac:dyDescent="0.2">
      <c r="A22" s="306">
        <v>22</v>
      </c>
      <c r="B22" s="307" t="s">
        <v>239</v>
      </c>
      <c r="C22" s="308"/>
      <c r="D22" s="113">
        <v>2.4984384759525295</v>
      </c>
      <c r="E22" s="115">
        <v>80</v>
      </c>
      <c r="F22" s="114">
        <v>70</v>
      </c>
      <c r="G22" s="114">
        <v>127</v>
      </c>
      <c r="H22" s="114">
        <v>113</v>
      </c>
      <c r="I22" s="140">
        <v>86</v>
      </c>
      <c r="J22" s="115">
        <v>-6</v>
      </c>
      <c r="K22" s="116">
        <v>-6.9767441860465116</v>
      </c>
    </row>
    <row r="23" spans="1:11" ht="14.1" customHeight="1" x14ac:dyDescent="0.2">
      <c r="A23" s="306">
        <v>23</v>
      </c>
      <c r="B23" s="307" t="s">
        <v>240</v>
      </c>
      <c r="C23" s="308"/>
      <c r="D23" s="113">
        <v>1.2179887570268582</v>
      </c>
      <c r="E23" s="115">
        <v>39</v>
      </c>
      <c r="F23" s="114">
        <v>30</v>
      </c>
      <c r="G23" s="114">
        <v>28</v>
      </c>
      <c r="H23" s="114">
        <v>32</v>
      </c>
      <c r="I23" s="140">
        <v>56</v>
      </c>
      <c r="J23" s="115">
        <v>-17</v>
      </c>
      <c r="K23" s="116">
        <v>-30.357142857142858</v>
      </c>
    </row>
    <row r="24" spans="1:11" ht="14.1" customHeight="1" x14ac:dyDescent="0.2">
      <c r="A24" s="306">
        <v>24</v>
      </c>
      <c r="B24" s="307" t="s">
        <v>241</v>
      </c>
      <c r="C24" s="308"/>
      <c r="D24" s="113">
        <v>3.1855090568394755</v>
      </c>
      <c r="E24" s="115">
        <v>102</v>
      </c>
      <c r="F24" s="114">
        <v>59</v>
      </c>
      <c r="G24" s="114">
        <v>148</v>
      </c>
      <c r="H24" s="114">
        <v>76</v>
      </c>
      <c r="I24" s="140">
        <v>92</v>
      </c>
      <c r="J24" s="115">
        <v>10</v>
      </c>
      <c r="K24" s="116">
        <v>10.869565217391305</v>
      </c>
    </row>
    <row r="25" spans="1:11" ht="14.1" customHeight="1" x14ac:dyDescent="0.2">
      <c r="A25" s="306">
        <v>25</v>
      </c>
      <c r="B25" s="307" t="s">
        <v>242</v>
      </c>
      <c r="C25" s="308"/>
      <c r="D25" s="113">
        <v>6.5896314803247966</v>
      </c>
      <c r="E25" s="115">
        <v>211</v>
      </c>
      <c r="F25" s="114">
        <v>82</v>
      </c>
      <c r="G25" s="114">
        <v>225</v>
      </c>
      <c r="H25" s="114">
        <v>126</v>
      </c>
      <c r="I25" s="140">
        <v>199</v>
      </c>
      <c r="J25" s="115">
        <v>12</v>
      </c>
      <c r="K25" s="116">
        <v>6.0301507537688446</v>
      </c>
    </row>
    <row r="26" spans="1:11" ht="14.1" customHeight="1" x14ac:dyDescent="0.2">
      <c r="A26" s="306">
        <v>26</v>
      </c>
      <c r="B26" s="307" t="s">
        <v>243</v>
      </c>
      <c r="C26" s="308"/>
      <c r="D26" s="113">
        <v>2.9044347282948157</v>
      </c>
      <c r="E26" s="115">
        <v>93</v>
      </c>
      <c r="F26" s="114">
        <v>42</v>
      </c>
      <c r="G26" s="114">
        <v>108</v>
      </c>
      <c r="H26" s="114">
        <v>52</v>
      </c>
      <c r="I26" s="140">
        <v>90</v>
      </c>
      <c r="J26" s="115">
        <v>3</v>
      </c>
      <c r="K26" s="116">
        <v>3.3333333333333335</v>
      </c>
    </row>
    <row r="27" spans="1:11" ht="14.1" customHeight="1" x14ac:dyDescent="0.2">
      <c r="A27" s="306">
        <v>27</v>
      </c>
      <c r="B27" s="307" t="s">
        <v>244</v>
      </c>
      <c r="C27" s="308"/>
      <c r="D27" s="113">
        <v>1.9050593379138039</v>
      </c>
      <c r="E27" s="115">
        <v>61</v>
      </c>
      <c r="F27" s="114">
        <v>36</v>
      </c>
      <c r="G27" s="114">
        <v>109</v>
      </c>
      <c r="H27" s="114">
        <v>31</v>
      </c>
      <c r="I27" s="140">
        <v>67</v>
      </c>
      <c r="J27" s="115">
        <v>-6</v>
      </c>
      <c r="K27" s="116">
        <v>-8.9552238805970141</v>
      </c>
    </row>
    <row r="28" spans="1:11" ht="14.1" customHeight="1" x14ac:dyDescent="0.2">
      <c r="A28" s="306">
        <v>28</v>
      </c>
      <c r="B28" s="307" t="s">
        <v>245</v>
      </c>
      <c r="C28" s="308"/>
      <c r="D28" s="113">
        <v>0.34353529044347281</v>
      </c>
      <c r="E28" s="115">
        <v>11</v>
      </c>
      <c r="F28" s="114">
        <v>5</v>
      </c>
      <c r="G28" s="114">
        <v>27</v>
      </c>
      <c r="H28" s="114">
        <v>11</v>
      </c>
      <c r="I28" s="140">
        <v>17</v>
      </c>
      <c r="J28" s="115">
        <v>-6</v>
      </c>
      <c r="K28" s="116">
        <v>-35.294117647058826</v>
      </c>
    </row>
    <row r="29" spans="1:11" ht="14.1" customHeight="1" x14ac:dyDescent="0.2">
      <c r="A29" s="306">
        <v>29</v>
      </c>
      <c r="B29" s="307" t="s">
        <v>246</v>
      </c>
      <c r="C29" s="308"/>
      <c r="D29" s="113">
        <v>5.4341036851967521</v>
      </c>
      <c r="E29" s="115">
        <v>174</v>
      </c>
      <c r="F29" s="114">
        <v>143</v>
      </c>
      <c r="G29" s="114">
        <v>222</v>
      </c>
      <c r="H29" s="114">
        <v>229</v>
      </c>
      <c r="I29" s="140">
        <v>167</v>
      </c>
      <c r="J29" s="115">
        <v>7</v>
      </c>
      <c r="K29" s="116">
        <v>4.1916167664670656</v>
      </c>
    </row>
    <row r="30" spans="1:11" ht="14.1" customHeight="1" x14ac:dyDescent="0.2">
      <c r="A30" s="306" t="s">
        <v>247</v>
      </c>
      <c r="B30" s="307" t="s">
        <v>248</v>
      </c>
      <c r="C30" s="308"/>
      <c r="D30" s="113">
        <v>2.154903185509057</v>
      </c>
      <c r="E30" s="115">
        <v>69</v>
      </c>
      <c r="F30" s="114" t="s">
        <v>513</v>
      </c>
      <c r="G30" s="114">
        <v>123</v>
      </c>
      <c r="H30" s="114">
        <v>122</v>
      </c>
      <c r="I30" s="140" t="s">
        <v>513</v>
      </c>
      <c r="J30" s="115" t="s">
        <v>513</v>
      </c>
      <c r="K30" s="116" t="s">
        <v>513</v>
      </c>
    </row>
    <row r="31" spans="1:11" ht="14.1" customHeight="1" x14ac:dyDescent="0.2">
      <c r="A31" s="306" t="s">
        <v>249</v>
      </c>
      <c r="B31" s="307" t="s">
        <v>250</v>
      </c>
      <c r="C31" s="308"/>
      <c r="D31" s="113">
        <v>3.2792004996876951</v>
      </c>
      <c r="E31" s="115">
        <v>105</v>
      </c>
      <c r="F31" s="114">
        <v>84</v>
      </c>
      <c r="G31" s="114">
        <v>96</v>
      </c>
      <c r="H31" s="114">
        <v>107</v>
      </c>
      <c r="I31" s="140">
        <v>91</v>
      </c>
      <c r="J31" s="115">
        <v>14</v>
      </c>
      <c r="K31" s="116">
        <v>15.384615384615385</v>
      </c>
    </row>
    <row r="32" spans="1:11" ht="14.1" customHeight="1" x14ac:dyDescent="0.2">
      <c r="A32" s="306">
        <v>31</v>
      </c>
      <c r="B32" s="307" t="s">
        <v>251</v>
      </c>
      <c r="C32" s="308"/>
      <c r="D32" s="113">
        <v>2.5608994378513428</v>
      </c>
      <c r="E32" s="115">
        <v>82</v>
      </c>
      <c r="F32" s="114">
        <v>26</v>
      </c>
      <c r="G32" s="114">
        <v>30</v>
      </c>
      <c r="H32" s="114">
        <v>37</v>
      </c>
      <c r="I32" s="140">
        <v>81</v>
      </c>
      <c r="J32" s="115">
        <v>1</v>
      </c>
      <c r="K32" s="116">
        <v>1.2345679012345678</v>
      </c>
    </row>
    <row r="33" spans="1:11" ht="14.1" customHeight="1" x14ac:dyDescent="0.2">
      <c r="A33" s="306">
        <v>32</v>
      </c>
      <c r="B33" s="307" t="s">
        <v>252</v>
      </c>
      <c r="C33" s="308"/>
      <c r="D33" s="113">
        <v>6.027482823235478</v>
      </c>
      <c r="E33" s="115">
        <v>193</v>
      </c>
      <c r="F33" s="114">
        <v>63</v>
      </c>
      <c r="G33" s="114">
        <v>122</v>
      </c>
      <c r="H33" s="114">
        <v>117</v>
      </c>
      <c r="I33" s="140">
        <v>258</v>
      </c>
      <c r="J33" s="115">
        <v>-65</v>
      </c>
      <c r="K33" s="116">
        <v>-25.193798449612402</v>
      </c>
    </row>
    <row r="34" spans="1:11" ht="14.1" customHeight="1" x14ac:dyDescent="0.2">
      <c r="A34" s="306">
        <v>33</v>
      </c>
      <c r="B34" s="307" t="s">
        <v>253</v>
      </c>
      <c r="C34" s="308"/>
      <c r="D34" s="113">
        <v>3.9662710805746411</v>
      </c>
      <c r="E34" s="115">
        <v>127</v>
      </c>
      <c r="F34" s="114">
        <v>42</v>
      </c>
      <c r="G34" s="114">
        <v>127</v>
      </c>
      <c r="H34" s="114">
        <v>100</v>
      </c>
      <c r="I34" s="140">
        <v>203</v>
      </c>
      <c r="J34" s="115">
        <v>-76</v>
      </c>
      <c r="K34" s="116">
        <v>-37.438423645320199</v>
      </c>
    </row>
    <row r="35" spans="1:11" ht="14.1" customHeight="1" x14ac:dyDescent="0.2">
      <c r="A35" s="306">
        <v>34</v>
      </c>
      <c r="B35" s="307" t="s">
        <v>254</v>
      </c>
      <c r="C35" s="308"/>
      <c r="D35" s="113">
        <v>2.4672079950031232</v>
      </c>
      <c r="E35" s="115">
        <v>79</v>
      </c>
      <c r="F35" s="114">
        <v>48</v>
      </c>
      <c r="G35" s="114">
        <v>90</v>
      </c>
      <c r="H35" s="114">
        <v>62</v>
      </c>
      <c r="I35" s="140">
        <v>100</v>
      </c>
      <c r="J35" s="115">
        <v>-21</v>
      </c>
      <c r="K35" s="116">
        <v>-21</v>
      </c>
    </row>
    <row r="36" spans="1:11" ht="14.1" customHeight="1" x14ac:dyDescent="0.2">
      <c r="A36" s="306">
        <v>41</v>
      </c>
      <c r="B36" s="307" t="s">
        <v>255</v>
      </c>
      <c r="C36" s="308"/>
      <c r="D36" s="113">
        <v>0.18738288569643974</v>
      </c>
      <c r="E36" s="115">
        <v>6</v>
      </c>
      <c r="F36" s="114" t="s">
        <v>513</v>
      </c>
      <c r="G36" s="114">
        <v>5</v>
      </c>
      <c r="H36" s="114" t="s">
        <v>513</v>
      </c>
      <c r="I36" s="140">
        <v>6</v>
      </c>
      <c r="J36" s="115">
        <v>0</v>
      </c>
      <c r="K36" s="116">
        <v>0</v>
      </c>
    </row>
    <row r="37" spans="1:11" ht="14.1" customHeight="1" x14ac:dyDescent="0.2">
      <c r="A37" s="306">
        <v>42</v>
      </c>
      <c r="B37" s="307" t="s">
        <v>256</v>
      </c>
      <c r="C37" s="308"/>
      <c r="D37" s="113">
        <v>0.18738288569643974</v>
      </c>
      <c r="E37" s="115">
        <v>6</v>
      </c>
      <c r="F37" s="114" t="s">
        <v>513</v>
      </c>
      <c r="G37" s="114">
        <v>0</v>
      </c>
      <c r="H37" s="114" t="s">
        <v>513</v>
      </c>
      <c r="I37" s="140" t="s">
        <v>513</v>
      </c>
      <c r="J37" s="115" t="s">
        <v>513</v>
      </c>
      <c r="K37" s="116" t="s">
        <v>513</v>
      </c>
    </row>
    <row r="38" spans="1:11" ht="14.1" customHeight="1" x14ac:dyDescent="0.2">
      <c r="A38" s="306">
        <v>43</v>
      </c>
      <c r="B38" s="307" t="s">
        <v>257</v>
      </c>
      <c r="C38" s="308"/>
      <c r="D38" s="113">
        <v>0.96814490943160525</v>
      </c>
      <c r="E38" s="115">
        <v>31</v>
      </c>
      <c r="F38" s="114">
        <v>24</v>
      </c>
      <c r="G38" s="114">
        <v>58</v>
      </c>
      <c r="H38" s="114">
        <v>25</v>
      </c>
      <c r="I38" s="140">
        <v>27</v>
      </c>
      <c r="J38" s="115">
        <v>4</v>
      </c>
      <c r="K38" s="116">
        <v>14.814814814814815</v>
      </c>
    </row>
    <row r="39" spans="1:11" ht="14.1" customHeight="1" x14ac:dyDescent="0.2">
      <c r="A39" s="306">
        <v>51</v>
      </c>
      <c r="B39" s="307" t="s">
        <v>258</v>
      </c>
      <c r="C39" s="308"/>
      <c r="D39" s="113">
        <v>4.6533416614615861</v>
      </c>
      <c r="E39" s="115">
        <v>149</v>
      </c>
      <c r="F39" s="114">
        <v>107</v>
      </c>
      <c r="G39" s="114">
        <v>191</v>
      </c>
      <c r="H39" s="114">
        <v>142</v>
      </c>
      <c r="I39" s="140">
        <v>166</v>
      </c>
      <c r="J39" s="115">
        <v>-17</v>
      </c>
      <c r="K39" s="116">
        <v>-10.240963855421686</v>
      </c>
    </row>
    <row r="40" spans="1:11" ht="14.1" customHeight="1" x14ac:dyDescent="0.2">
      <c r="A40" s="306" t="s">
        <v>259</v>
      </c>
      <c r="B40" s="307" t="s">
        <v>260</v>
      </c>
      <c r="C40" s="308"/>
      <c r="D40" s="113">
        <v>4.5596502186133669</v>
      </c>
      <c r="E40" s="115">
        <v>146</v>
      </c>
      <c r="F40" s="114">
        <v>101</v>
      </c>
      <c r="G40" s="114">
        <v>180</v>
      </c>
      <c r="H40" s="114">
        <v>131</v>
      </c>
      <c r="I40" s="140">
        <v>153</v>
      </c>
      <c r="J40" s="115">
        <v>-7</v>
      </c>
      <c r="K40" s="116">
        <v>-4.5751633986928102</v>
      </c>
    </row>
    <row r="41" spans="1:11" ht="14.1" customHeight="1" x14ac:dyDescent="0.2">
      <c r="A41" s="306"/>
      <c r="B41" s="307" t="s">
        <v>261</v>
      </c>
      <c r="C41" s="308"/>
      <c r="D41" s="113">
        <v>3.6851967520299813</v>
      </c>
      <c r="E41" s="115">
        <v>118</v>
      </c>
      <c r="F41" s="114">
        <v>69</v>
      </c>
      <c r="G41" s="114">
        <v>127</v>
      </c>
      <c r="H41" s="114">
        <v>95</v>
      </c>
      <c r="I41" s="140">
        <v>123</v>
      </c>
      <c r="J41" s="115">
        <v>-5</v>
      </c>
      <c r="K41" s="116">
        <v>-4.0650406504065044</v>
      </c>
    </row>
    <row r="42" spans="1:11" ht="14.1" customHeight="1" x14ac:dyDescent="0.2">
      <c r="A42" s="306">
        <v>52</v>
      </c>
      <c r="B42" s="307" t="s">
        <v>262</v>
      </c>
      <c r="C42" s="308"/>
      <c r="D42" s="113">
        <v>6.6833229231730167</v>
      </c>
      <c r="E42" s="115">
        <v>214</v>
      </c>
      <c r="F42" s="114">
        <v>85</v>
      </c>
      <c r="G42" s="114">
        <v>117</v>
      </c>
      <c r="H42" s="114">
        <v>143</v>
      </c>
      <c r="I42" s="140">
        <v>210</v>
      </c>
      <c r="J42" s="115">
        <v>4</v>
      </c>
      <c r="K42" s="116">
        <v>1.9047619047619047</v>
      </c>
    </row>
    <row r="43" spans="1:11" ht="14.1" customHeight="1" x14ac:dyDescent="0.2">
      <c r="A43" s="306" t="s">
        <v>263</v>
      </c>
      <c r="B43" s="307" t="s">
        <v>264</v>
      </c>
      <c r="C43" s="308"/>
      <c r="D43" s="113">
        <v>5.3716427232979385</v>
      </c>
      <c r="E43" s="115">
        <v>172</v>
      </c>
      <c r="F43" s="114">
        <v>82</v>
      </c>
      <c r="G43" s="114">
        <v>102</v>
      </c>
      <c r="H43" s="114">
        <v>121</v>
      </c>
      <c r="I43" s="140">
        <v>171</v>
      </c>
      <c r="J43" s="115">
        <v>1</v>
      </c>
      <c r="K43" s="116">
        <v>0.58479532163742687</v>
      </c>
    </row>
    <row r="44" spans="1:11" ht="14.1" customHeight="1" x14ac:dyDescent="0.2">
      <c r="A44" s="306">
        <v>53</v>
      </c>
      <c r="B44" s="307" t="s">
        <v>265</v>
      </c>
      <c r="C44" s="308"/>
      <c r="D44" s="113">
        <v>0.21861336664584635</v>
      </c>
      <c r="E44" s="115">
        <v>7</v>
      </c>
      <c r="F44" s="114">
        <v>8</v>
      </c>
      <c r="G44" s="114">
        <v>6</v>
      </c>
      <c r="H44" s="114">
        <v>9</v>
      </c>
      <c r="I44" s="140">
        <v>13</v>
      </c>
      <c r="J44" s="115">
        <v>-6</v>
      </c>
      <c r="K44" s="116">
        <v>-46.153846153846153</v>
      </c>
    </row>
    <row r="45" spans="1:11" ht="14.1" customHeight="1" x14ac:dyDescent="0.2">
      <c r="A45" s="306" t="s">
        <v>266</v>
      </c>
      <c r="B45" s="307" t="s">
        <v>267</v>
      </c>
      <c r="C45" s="308"/>
      <c r="D45" s="113">
        <v>0.21861336664584635</v>
      </c>
      <c r="E45" s="115">
        <v>7</v>
      </c>
      <c r="F45" s="114">
        <v>6</v>
      </c>
      <c r="G45" s="114">
        <v>6</v>
      </c>
      <c r="H45" s="114">
        <v>7</v>
      </c>
      <c r="I45" s="140">
        <v>13</v>
      </c>
      <c r="J45" s="115">
        <v>-6</v>
      </c>
      <c r="K45" s="116">
        <v>-46.153846153846153</v>
      </c>
    </row>
    <row r="46" spans="1:11" ht="14.1" customHeight="1" x14ac:dyDescent="0.2">
      <c r="A46" s="306">
        <v>54</v>
      </c>
      <c r="B46" s="307" t="s">
        <v>268</v>
      </c>
      <c r="C46" s="308"/>
      <c r="D46" s="113">
        <v>2.4984384759525295</v>
      </c>
      <c r="E46" s="115">
        <v>80</v>
      </c>
      <c r="F46" s="114">
        <v>64</v>
      </c>
      <c r="G46" s="114">
        <v>65</v>
      </c>
      <c r="H46" s="114">
        <v>72</v>
      </c>
      <c r="I46" s="140">
        <v>87</v>
      </c>
      <c r="J46" s="115">
        <v>-7</v>
      </c>
      <c r="K46" s="116">
        <v>-8.0459770114942533</v>
      </c>
    </row>
    <row r="47" spans="1:11" ht="14.1" customHeight="1" x14ac:dyDescent="0.2">
      <c r="A47" s="306">
        <v>61</v>
      </c>
      <c r="B47" s="307" t="s">
        <v>269</v>
      </c>
      <c r="C47" s="308"/>
      <c r="D47" s="113">
        <v>1.9987507807620237</v>
      </c>
      <c r="E47" s="115">
        <v>64</v>
      </c>
      <c r="F47" s="114">
        <v>38</v>
      </c>
      <c r="G47" s="114">
        <v>78</v>
      </c>
      <c r="H47" s="114">
        <v>54</v>
      </c>
      <c r="I47" s="140">
        <v>66</v>
      </c>
      <c r="J47" s="115">
        <v>-2</v>
      </c>
      <c r="K47" s="116">
        <v>-3.0303030303030303</v>
      </c>
    </row>
    <row r="48" spans="1:11" ht="14.1" customHeight="1" x14ac:dyDescent="0.2">
      <c r="A48" s="306">
        <v>62</v>
      </c>
      <c r="B48" s="307" t="s">
        <v>270</v>
      </c>
      <c r="C48" s="308"/>
      <c r="D48" s="113">
        <v>8.2448469706433478</v>
      </c>
      <c r="E48" s="115">
        <v>264</v>
      </c>
      <c r="F48" s="114">
        <v>294</v>
      </c>
      <c r="G48" s="114">
        <v>358</v>
      </c>
      <c r="H48" s="114">
        <v>227</v>
      </c>
      <c r="I48" s="140">
        <v>289</v>
      </c>
      <c r="J48" s="115">
        <v>-25</v>
      </c>
      <c r="K48" s="116">
        <v>-8.6505190311418687</v>
      </c>
    </row>
    <row r="49" spans="1:11" ht="14.1" customHeight="1" x14ac:dyDescent="0.2">
      <c r="A49" s="306">
        <v>63</v>
      </c>
      <c r="B49" s="307" t="s">
        <v>271</v>
      </c>
      <c r="C49" s="308"/>
      <c r="D49" s="113">
        <v>4.216114928169894</v>
      </c>
      <c r="E49" s="115">
        <v>135</v>
      </c>
      <c r="F49" s="114">
        <v>100</v>
      </c>
      <c r="G49" s="114">
        <v>136</v>
      </c>
      <c r="H49" s="114">
        <v>124</v>
      </c>
      <c r="I49" s="140">
        <v>128</v>
      </c>
      <c r="J49" s="115">
        <v>7</v>
      </c>
      <c r="K49" s="116">
        <v>5.46875</v>
      </c>
    </row>
    <row r="50" spans="1:11" ht="14.1" customHeight="1" x14ac:dyDescent="0.2">
      <c r="A50" s="306" t="s">
        <v>272</v>
      </c>
      <c r="B50" s="307" t="s">
        <v>273</v>
      </c>
      <c r="C50" s="308"/>
      <c r="D50" s="113">
        <v>1.2804497189256714</v>
      </c>
      <c r="E50" s="115">
        <v>41</v>
      </c>
      <c r="F50" s="114">
        <v>22</v>
      </c>
      <c r="G50" s="114">
        <v>28</v>
      </c>
      <c r="H50" s="114">
        <v>29</v>
      </c>
      <c r="I50" s="140">
        <v>33</v>
      </c>
      <c r="J50" s="115">
        <v>8</v>
      </c>
      <c r="K50" s="116">
        <v>24.242424242424242</v>
      </c>
    </row>
    <row r="51" spans="1:11" ht="14.1" customHeight="1" x14ac:dyDescent="0.2">
      <c r="A51" s="306" t="s">
        <v>274</v>
      </c>
      <c r="B51" s="307" t="s">
        <v>275</v>
      </c>
      <c r="C51" s="308"/>
      <c r="D51" s="113">
        <v>2.8419737663960025</v>
      </c>
      <c r="E51" s="115">
        <v>91</v>
      </c>
      <c r="F51" s="114">
        <v>77</v>
      </c>
      <c r="G51" s="114">
        <v>97</v>
      </c>
      <c r="H51" s="114">
        <v>92</v>
      </c>
      <c r="I51" s="140">
        <v>93</v>
      </c>
      <c r="J51" s="115">
        <v>-2</v>
      </c>
      <c r="K51" s="116">
        <v>-2.150537634408602</v>
      </c>
    </row>
    <row r="52" spans="1:11" ht="14.1" customHeight="1" x14ac:dyDescent="0.2">
      <c r="A52" s="306">
        <v>71</v>
      </c>
      <c r="B52" s="307" t="s">
        <v>276</v>
      </c>
      <c r="C52" s="308"/>
      <c r="D52" s="113">
        <v>8.6196127420362281</v>
      </c>
      <c r="E52" s="115">
        <v>276</v>
      </c>
      <c r="F52" s="114">
        <v>199</v>
      </c>
      <c r="G52" s="114">
        <v>322</v>
      </c>
      <c r="H52" s="114">
        <v>213</v>
      </c>
      <c r="I52" s="140">
        <v>294</v>
      </c>
      <c r="J52" s="115">
        <v>-18</v>
      </c>
      <c r="K52" s="116">
        <v>-6.1224489795918364</v>
      </c>
    </row>
    <row r="53" spans="1:11" ht="14.1" customHeight="1" x14ac:dyDescent="0.2">
      <c r="A53" s="306" t="s">
        <v>277</v>
      </c>
      <c r="B53" s="307" t="s">
        <v>278</v>
      </c>
      <c r="C53" s="308"/>
      <c r="D53" s="113">
        <v>2.4047470331043099</v>
      </c>
      <c r="E53" s="115">
        <v>77</v>
      </c>
      <c r="F53" s="114">
        <v>63</v>
      </c>
      <c r="G53" s="114">
        <v>98</v>
      </c>
      <c r="H53" s="114">
        <v>49</v>
      </c>
      <c r="I53" s="140">
        <v>92</v>
      </c>
      <c r="J53" s="115">
        <v>-15</v>
      </c>
      <c r="K53" s="116">
        <v>-16.304347826086957</v>
      </c>
    </row>
    <row r="54" spans="1:11" ht="14.1" customHeight="1" x14ac:dyDescent="0.2">
      <c r="A54" s="306" t="s">
        <v>279</v>
      </c>
      <c r="B54" s="307" t="s">
        <v>280</v>
      </c>
      <c r="C54" s="308"/>
      <c r="D54" s="113">
        <v>5.4028732042473457</v>
      </c>
      <c r="E54" s="115">
        <v>173</v>
      </c>
      <c r="F54" s="114">
        <v>126</v>
      </c>
      <c r="G54" s="114">
        <v>212</v>
      </c>
      <c r="H54" s="114">
        <v>142</v>
      </c>
      <c r="I54" s="140">
        <v>175</v>
      </c>
      <c r="J54" s="115">
        <v>-2</v>
      </c>
      <c r="K54" s="116">
        <v>-1.1428571428571428</v>
      </c>
    </row>
    <row r="55" spans="1:11" ht="14.1" customHeight="1" x14ac:dyDescent="0.2">
      <c r="A55" s="306">
        <v>72</v>
      </c>
      <c r="B55" s="307" t="s">
        <v>281</v>
      </c>
      <c r="C55" s="308"/>
      <c r="D55" s="113">
        <v>2.1236727045596502</v>
      </c>
      <c r="E55" s="115">
        <v>68</v>
      </c>
      <c r="F55" s="114">
        <v>39</v>
      </c>
      <c r="G55" s="114">
        <v>114</v>
      </c>
      <c r="H55" s="114">
        <v>50</v>
      </c>
      <c r="I55" s="140">
        <v>66</v>
      </c>
      <c r="J55" s="115">
        <v>2</v>
      </c>
      <c r="K55" s="116">
        <v>3.0303030303030303</v>
      </c>
    </row>
    <row r="56" spans="1:11" ht="14.1" customHeight="1" x14ac:dyDescent="0.2">
      <c r="A56" s="306" t="s">
        <v>282</v>
      </c>
      <c r="B56" s="307" t="s">
        <v>283</v>
      </c>
      <c r="C56" s="308"/>
      <c r="D56" s="113">
        <v>0.93691442848219864</v>
      </c>
      <c r="E56" s="115">
        <v>30</v>
      </c>
      <c r="F56" s="114">
        <v>8</v>
      </c>
      <c r="G56" s="114">
        <v>55</v>
      </c>
      <c r="H56" s="114">
        <v>16</v>
      </c>
      <c r="I56" s="140">
        <v>27</v>
      </c>
      <c r="J56" s="115">
        <v>3</v>
      </c>
      <c r="K56" s="116">
        <v>11.111111111111111</v>
      </c>
    </row>
    <row r="57" spans="1:11" ht="14.1" customHeight="1" x14ac:dyDescent="0.2">
      <c r="A57" s="306" t="s">
        <v>284</v>
      </c>
      <c r="B57" s="307" t="s">
        <v>285</v>
      </c>
      <c r="C57" s="308"/>
      <c r="D57" s="113">
        <v>0.53091817613991255</v>
      </c>
      <c r="E57" s="115">
        <v>17</v>
      </c>
      <c r="F57" s="114">
        <v>26</v>
      </c>
      <c r="G57" s="114">
        <v>24</v>
      </c>
      <c r="H57" s="114">
        <v>27</v>
      </c>
      <c r="I57" s="140">
        <v>27</v>
      </c>
      <c r="J57" s="115">
        <v>-10</v>
      </c>
      <c r="K57" s="116">
        <v>-37.037037037037038</v>
      </c>
    </row>
    <row r="58" spans="1:11" ht="14.1" customHeight="1" x14ac:dyDescent="0.2">
      <c r="A58" s="306">
        <v>73</v>
      </c>
      <c r="B58" s="307" t="s">
        <v>286</v>
      </c>
      <c r="C58" s="308"/>
      <c r="D58" s="113">
        <v>0.90568394753279202</v>
      </c>
      <c r="E58" s="115">
        <v>29</v>
      </c>
      <c r="F58" s="114">
        <v>41</v>
      </c>
      <c r="G58" s="114">
        <v>59</v>
      </c>
      <c r="H58" s="114">
        <v>15</v>
      </c>
      <c r="I58" s="140">
        <v>23</v>
      </c>
      <c r="J58" s="115">
        <v>6</v>
      </c>
      <c r="K58" s="116">
        <v>26.086956521739129</v>
      </c>
    </row>
    <row r="59" spans="1:11" ht="14.1" customHeight="1" x14ac:dyDescent="0.2">
      <c r="A59" s="306" t="s">
        <v>287</v>
      </c>
      <c r="B59" s="307" t="s">
        <v>288</v>
      </c>
      <c r="C59" s="308"/>
      <c r="D59" s="113">
        <v>0.81199250468457218</v>
      </c>
      <c r="E59" s="115">
        <v>26</v>
      </c>
      <c r="F59" s="114">
        <v>33</v>
      </c>
      <c r="G59" s="114">
        <v>51</v>
      </c>
      <c r="H59" s="114">
        <v>13</v>
      </c>
      <c r="I59" s="140">
        <v>19</v>
      </c>
      <c r="J59" s="115">
        <v>7</v>
      </c>
      <c r="K59" s="116">
        <v>36.842105263157897</v>
      </c>
    </row>
    <row r="60" spans="1:11" ht="14.1" customHeight="1" x14ac:dyDescent="0.2">
      <c r="A60" s="306">
        <v>81</v>
      </c>
      <c r="B60" s="307" t="s">
        <v>289</v>
      </c>
      <c r="C60" s="308"/>
      <c r="D60" s="113">
        <v>6.371018113678951</v>
      </c>
      <c r="E60" s="115">
        <v>204</v>
      </c>
      <c r="F60" s="114">
        <v>221</v>
      </c>
      <c r="G60" s="114">
        <v>211</v>
      </c>
      <c r="H60" s="114">
        <v>158</v>
      </c>
      <c r="I60" s="140">
        <v>212</v>
      </c>
      <c r="J60" s="115">
        <v>-8</v>
      </c>
      <c r="K60" s="116">
        <v>-3.7735849056603774</v>
      </c>
    </row>
    <row r="61" spans="1:11" ht="14.1" customHeight="1" x14ac:dyDescent="0.2">
      <c r="A61" s="306" t="s">
        <v>290</v>
      </c>
      <c r="B61" s="307" t="s">
        <v>291</v>
      </c>
      <c r="C61" s="308"/>
      <c r="D61" s="113">
        <v>1.7176764522173642</v>
      </c>
      <c r="E61" s="115">
        <v>55</v>
      </c>
      <c r="F61" s="114">
        <v>39</v>
      </c>
      <c r="G61" s="114">
        <v>86</v>
      </c>
      <c r="H61" s="114">
        <v>36</v>
      </c>
      <c r="I61" s="140">
        <v>63</v>
      </c>
      <c r="J61" s="115">
        <v>-8</v>
      </c>
      <c r="K61" s="116">
        <v>-12.698412698412698</v>
      </c>
    </row>
    <row r="62" spans="1:11" ht="14.1" customHeight="1" x14ac:dyDescent="0.2">
      <c r="A62" s="306" t="s">
        <v>292</v>
      </c>
      <c r="B62" s="307" t="s">
        <v>293</v>
      </c>
      <c r="C62" s="308"/>
      <c r="D62" s="113">
        <v>2.154903185509057</v>
      </c>
      <c r="E62" s="115">
        <v>69</v>
      </c>
      <c r="F62" s="114">
        <v>120</v>
      </c>
      <c r="G62" s="114">
        <v>74</v>
      </c>
      <c r="H62" s="114">
        <v>57</v>
      </c>
      <c r="I62" s="140">
        <v>68</v>
      </c>
      <c r="J62" s="115">
        <v>1</v>
      </c>
      <c r="K62" s="116">
        <v>1.4705882352941178</v>
      </c>
    </row>
    <row r="63" spans="1:11" ht="14.1" customHeight="1" x14ac:dyDescent="0.2">
      <c r="A63" s="306"/>
      <c r="B63" s="307" t="s">
        <v>294</v>
      </c>
      <c r="C63" s="308"/>
      <c r="D63" s="113">
        <v>1.9987507807620237</v>
      </c>
      <c r="E63" s="115">
        <v>64</v>
      </c>
      <c r="F63" s="114">
        <v>117</v>
      </c>
      <c r="G63" s="114">
        <v>63</v>
      </c>
      <c r="H63" s="114">
        <v>51</v>
      </c>
      <c r="I63" s="140">
        <v>63</v>
      </c>
      <c r="J63" s="115">
        <v>1</v>
      </c>
      <c r="K63" s="116">
        <v>1.5873015873015872</v>
      </c>
    </row>
    <row r="64" spans="1:11" ht="14.1" customHeight="1" x14ac:dyDescent="0.2">
      <c r="A64" s="306" t="s">
        <v>295</v>
      </c>
      <c r="B64" s="307" t="s">
        <v>296</v>
      </c>
      <c r="C64" s="308"/>
      <c r="D64" s="113">
        <v>0.68707058088694561</v>
      </c>
      <c r="E64" s="115">
        <v>22</v>
      </c>
      <c r="F64" s="114">
        <v>18</v>
      </c>
      <c r="G64" s="114">
        <v>11</v>
      </c>
      <c r="H64" s="114">
        <v>21</v>
      </c>
      <c r="I64" s="140">
        <v>21</v>
      </c>
      <c r="J64" s="115">
        <v>1</v>
      </c>
      <c r="K64" s="116">
        <v>4.7619047619047619</v>
      </c>
    </row>
    <row r="65" spans="1:11" ht="14.1" customHeight="1" x14ac:dyDescent="0.2">
      <c r="A65" s="306" t="s">
        <v>297</v>
      </c>
      <c r="B65" s="307" t="s">
        <v>298</v>
      </c>
      <c r="C65" s="308"/>
      <c r="D65" s="113">
        <v>1.0306058713304185</v>
      </c>
      <c r="E65" s="115">
        <v>33</v>
      </c>
      <c r="F65" s="114">
        <v>27</v>
      </c>
      <c r="G65" s="114">
        <v>15</v>
      </c>
      <c r="H65" s="114">
        <v>25</v>
      </c>
      <c r="I65" s="140">
        <v>41</v>
      </c>
      <c r="J65" s="115">
        <v>-8</v>
      </c>
      <c r="K65" s="116">
        <v>-19.512195121951219</v>
      </c>
    </row>
    <row r="66" spans="1:11" ht="14.1" customHeight="1" x14ac:dyDescent="0.2">
      <c r="A66" s="306">
        <v>82</v>
      </c>
      <c r="B66" s="307" t="s">
        <v>299</v>
      </c>
      <c r="C66" s="308"/>
      <c r="D66" s="113">
        <v>3.2167395377888819</v>
      </c>
      <c r="E66" s="115">
        <v>103</v>
      </c>
      <c r="F66" s="114">
        <v>94</v>
      </c>
      <c r="G66" s="114">
        <v>185</v>
      </c>
      <c r="H66" s="114">
        <v>104</v>
      </c>
      <c r="I66" s="140">
        <v>114</v>
      </c>
      <c r="J66" s="115">
        <v>-11</v>
      </c>
      <c r="K66" s="116">
        <v>-9.6491228070175445</v>
      </c>
    </row>
    <row r="67" spans="1:11" ht="14.1" customHeight="1" x14ac:dyDescent="0.2">
      <c r="A67" s="306" t="s">
        <v>300</v>
      </c>
      <c r="B67" s="307" t="s">
        <v>301</v>
      </c>
      <c r="C67" s="308"/>
      <c r="D67" s="113">
        <v>2.1861336664584634</v>
      </c>
      <c r="E67" s="115">
        <v>70</v>
      </c>
      <c r="F67" s="114">
        <v>76</v>
      </c>
      <c r="G67" s="114">
        <v>140</v>
      </c>
      <c r="H67" s="114">
        <v>72</v>
      </c>
      <c r="I67" s="140">
        <v>81</v>
      </c>
      <c r="J67" s="115">
        <v>-11</v>
      </c>
      <c r="K67" s="116">
        <v>-13.580246913580247</v>
      </c>
    </row>
    <row r="68" spans="1:11" ht="14.1" customHeight="1" x14ac:dyDescent="0.2">
      <c r="A68" s="306" t="s">
        <v>302</v>
      </c>
      <c r="B68" s="307" t="s">
        <v>303</v>
      </c>
      <c r="C68" s="308"/>
      <c r="D68" s="113">
        <v>0.49968769519050593</v>
      </c>
      <c r="E68" s="115">
        <v>16</v>
      </c>
      <c r="F68" s="114">
        <v>15</v>
      </c>
      <c r="G68" s="114">
        <v>22</v>
      </c>
      <c r="H68" s="114">
        <v>23</v>
      </c>
      <c r="I68" s="140">
        <v>23</v>
      </c>
      <c r="J68" s="115">
        <v>-7</v>
      </c>
      <c r="K68" s="116">
        <v>-30.434782608695652</v>
      </c>
    </row>
    <row r="69" spans="1:11" ht="14.1" customHeight="1" x14ac:dyDescent="0.2">
      <c r="A69" s="306">
        <v>83</v>
      </c>
      <c r="B69" s="307" t="s">
        <v>304</v>
      </c>
      <c r="C69" s="308"/>
      <c r="D69" s="113">
        <v>2.7795128044971893</v>
      </c>
      <c r="E69" s="115">
        <v>89</v>
      </c>
      <c r="F69" s="114">
        <v>79</v>
      </c>
      <c r="G69" s="114">
        <v>255</v>
      </c>
      <c r="H69" s="114">
        <v>81</v>
      </c>
      <c r="I69" s="140">
        <v>121</v>
      </c>
      <c r="J69" s="115">
        <v>-32</v>
      </c>
      <c r="K69" s="116">
        <v>-26.446280991735538</v>
      </c>
    </row>
    <row r="70" spans="1:11" ht="14.1" customHeight="1" x14ac:dyDescent="0.2">
      <c r="A70" s="306" t="s">
        <v>305</v>
      </c>
      <c r="B70" s="307" t="s">
        <v>306</v>
      </c>
      <c r="C70" s="308"/>
      <c r="D70" s="113">
        <v>1.9362898188632105</v>
      </c>
      <c r="E70" s="115">
        <v>62</v>
      </c>
      <c r="F70" s="114">
        <v>41</v>
      </c>
      <c r="G70" s="114">
        <v>202</v>
      </c>
      <c r="H70" s="114">
        <v>48</v>
      </c>
      <c r="I70" s="140">
        <v>84</v>
      </c>
      <c r="J70" s="115">
        <v>-22</v>
      </c>
      <c r="K70" s="116">
        <v>-26.19047619047619</v>
      </c>
    </row>
    <row r="71" spans="1:11" ht="14.1" customHeight="1" x14ac:dyDescent="0.2">
      <c r="A71" s="306"/>
      <c r="B71" s="307" t="s">
        <v>307</v>
      </c>
      <c r="C71" s="308"/>
      <c r="D71" s="113">
        <v>1.5302935665209245</v>
      </c>
      <c r="E71" s="115">
        <v>49</v>
      </c>
      <c r="F71" s="114">
        <v>27</v>
      </c>
      <c r="G71" s="114">
        <v>169</v>
      </c>
      <c r="H71" s="114">
        <v>31</v>
      </c>
      <c r="I71" s="140">
        <v>59</v>
      </c>
      <c r="J71" s="115">
        <v>-10</v>
      </c>
      <c r="K71" s="116">
        <v>-16.949152542372882</v>
      </c>
    </row>
    <row r="72" spans="1:11" ht="14.1" customHeight="1" x14ac:dyDescent="0.2">
      <c r="A72" s="306">
        <v>84</v>
      </c>
      <c r="B72" s="307" t="s">
        <v>308</v>
      </c>
      <c r="C72" s="308"/>
      <c r="D72" s="113">
        <v>0.40599625234228609</v>
      </c>
      <c r="E72" s="115">
        <v>13</v>
      </c>
      <c r="F72" s="114">
        <v>24</v>
      </c>
      <c r="G72" s="114">
        <v>57</v>
      </c>
      <c r="H72" s="114">
        <v>22</v>
      </c>
      <c r="I72" s="140">
        <v>30</v>
      </c>
      <c r="J72" s="115">
        <v>-17</v>
      </c>
      <c r="K72" s="116">
        <v>-56.666666666666664</v>
      </c>
    </row>
    <row r="73" spans="1:11" ht="14.1" customHeight="1" x14ac:dyDescent="0.2">
      <c r="A73" s="306" t="s">
        <v>309</v>
      </c>
      <c r="B73" s="307" t="s">
        <v>310</v>
      </c>
      <c r="C73" s="308"/>
      <c r="D73" s="113">
        <v>0.12492192379762648</v>
      </c>
      <c r="E73" s="115">
        <v>4</v>
      </c>
      <c r="F73" s="114">
        <v>7</v>
      </c>
      <c r="G73" s="114">
        <v>36</v>
      </c>
      <c r="H73" s="114">
        <v>3</v>
      </c>
      <c r="I73" s="140">
        <v>19</v>
      </c>
      <c r="J73" s="115">
        <v>-15</v>
      </c>
      <c r="K73" s="116">
        <v>-78.94736842105263</v>
      </c>
    </row>
    <row r="74" spans="1:11" ht="14.1" customHeight="1" x14ac:dyDescent="0.2">
      <c r="A74" s="306" t="s">
        <v>311</v>
      </c>
      <c r="B74" s="307" t="s">
        <v>312</v>
      </c>
      <c r="C74" s="308"/>
      <c r="D74" s="113" t="s">
        <v>513</v>
      </c>
      <c r="E74" s="115" t="s">
        <v>513</v>
      </c>
      <c r="F74" s="114">
        <v>8</v>
      </c>
      <c r="G74" s="114">
        <v>11</v>
      </c>
      <c r="H74" s="114">
        <v>4</v>
      </c>
      <c r="I74" s="140">
        <v>3</v>
      </c>
      <c r="J74" s="115" t="s">
        <v>513</v>
      </c>
      <c r="K74" s="116" t="s">
        <v>513</v>
      </c>
    </row>
    <row r="75" spans="1:11" ht="14.1" customHeight="1" x14ac:dyDescent="0.2">
      <c r="A75" s="306" t="s">
        <v>313</v>
      </c>
      <c r="B75" s="307" t="s">
        <v>314</v>
      </c>
      <c r="C75" s="308"/>
      <c r="D75" s="113" t="s">
        <v>513</v>
      </c>
      <c r="E75" s="115" t="s">
        <v>513</v>
      </c>
      <c r="F75" s="114">
        <v>5</v>
      </c>
      <c r="G75" s="114">
        <v>3</v>
      </c>
      <c r="H75" s="114" t="s">
        <v>513</v>
      </c>
      <c r="I75" s="140">
        <v>0</v>
      </c>
      <c r="J75" s="115" t="s">
        <v>513</v>
      </c>
      <c r="K75" s="116" t="s">
        <v>513</v>
      </c>
    </row>
    <row r="76" spans="1:11" ht="14.1" customHeight="1" x14ac:dyDescent="0.2">
      <c r="A76" s="306">
        <v>91</v>
      </c>
      <c r="B76" s="307" t="s">
        <v>315</v>
      </c>
      <c r="C76" s="308"/>
      <c r="D76" s="113">
        <v>0.18738288569643974</v>
      </c>
      <c r="E76" s="115">
        <v>6</v>
      </c>
      <c r="F76" s="114">
        <v>4</v>
      </c>
      <c r="G76" s="114">
        <v>6</v>
      </c>
      <c r="H76" s="114">
        <v>8</v>
      </c>
      <c r="I76" s="140" t="s">
        <v>513</v>
      </c>
      <c r="J76" s="115" t="s">
        <v>513</v>
      </c>
      <c r="K76" s="116" t="s">
        <v>513</v>
      </c>
    </row>
    <row r="77" spans="1:11" ht="14.1" customHeight="1" x14ac:dyDescent="0.2">
      <c r="A77" s="306">
        <v>92</v>
      </c>
      <c r="B77" s="307" t="s">
        <v>316</v>
      </c>
      <c r="C77" s="308"/>
      <c r="D77" s="113">
        <v>0.62460961898813239</v>
      </c>
      <c r="E77" s="115">
        <v>20</v>
      </c>
      <c r="F77" s="114">
        <v>9</v>
      </c>
      <c r="G77" s="114">
        <v>14</v>
      </c>
      <c r="H77" s="114">
        <v>8</v>
      </c>
      <c r="I77" s="140">
        <v>19</v>
      </c>
      <c r="J77" s="115">
        <v>1</v>
      </c>
      <c r="K77" s="116">
        <v>5.2631578947368425</v>
      </c>
    </row>
    <row r="78" spans="1:11" ht="14.1" customHeight="1" x14ac:dyDescent="0.2">
      <c r="A78" s="306">
        <v>93</v>
      </c>
      <c r="B78" s="307" t="s">
        <v>317</v>
      </c>
      <c r="C78" s="308"/>
      <c r="D78" s="113">
        <v>0.21861336664584635</v>
      </c>
      <c r="E78" s="115">
        <v>7</v>
      </c>
      <c r="F78" s="114">
        <v>3</v>
      </c>
      <c r="G78" s="114">
        <v>6</v>
      </c>
      <c r="H78" s="114">
        <v>3</v>
      </c>
      <c r="I78" s="140">
        <v>5</v>
      </c>
      <c r="J78" s="115">
        <v>2</v>
      </c>
      <c r="K78" s="116">
        <v>40</v>
      </c>
    </row>
    <row r="79" spans="1:11" ht="14.1" customHeight="1" x14ac:dyDescent="0.2">
      <c r="A79" s="306">
        <v>94</v>
      </c>
      <c r="B79" s="307" t="s">
        <v>318</v>
      </c>
      <c r="C79" s="308"/>
      <c r="D79" s="113">
        <v>0.37476577139287948</v>
      </c>
      <c r="E79" s="115">
        <v>12</v>
      </c>
      <c r="F79" s="114">
        <v>9</v>
      </c>
      <c r="G79" s="114">
        <v>12</v>
      </c>
      <c r="H79" s="114">
        <v>24</v>
      </c>
      <c r="I79" s="140">
        <v>14</v>
      </c>
      <c r="J79" s="115">
        <v>-2</v>
      </c>
      <c r="K79" s="116">
        <v>-14.285714285714286</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3024</v>
      </c>
      <c r="E11" s="114">
        <v>2848</v>
      </c>
      <c r="F11" s="114">
        <v>3114</v>
      </c>
      <c r="G11" s="114">
        <v>2450</v>
      </c>
      <c r="H11" s="140">
        <v>3096</v>
      </c>
      <c r="I11" s="115">
        <v>-72</v>
      </c>
      <c r="J11" s="116">
        <v>-2.3255813953488373</v>
      </c>
    </row>
    <row r="12" spans="1:15" s="110" customFormat="1" ht="24.95" customHeight="1" x14ac:dyDescent="0.2">
      <c r="A12" s="193" t="s">
        <v>132</v>
      </c>
      <c r="B12" s="194" t="s">
        <v>133</v>
      </c>
      <c r="C12" s="113">
        <v>1.2235449735449735</v>
      </c>
      <c r="D12" s="115">
        <v>37</v>
      </c>
      <c r="E12" s="114">
        <v>53</v>
      </c>
      <c r="F12" s="114">
        <v>82</v>
      </c>
      <c r="G12" s="114">
        <v>42</v>
      </c>
      <c r="H12" s="140">
        <v>31</v>
      </c>
      <c r="I12" s="115">
        <v>6</v>
      </c>
      <c r="J12" s="116">
        <v>19.35483870967742</v>
      </c>
    </row>
    <row r="13" spans="1:15" s="110" customFormat="1" ht="24.95" customHeight="1" x14ac:dyDescent="0.2">
      <c r="A13" s="193" t="s">
        <v>134</v>
      </c>
      <c r="B13" s="199" t="s">
        <v>214</v>
      </c>
      <c r="C13" s="113">
        <v>0.29761904761904762</v>
      </c>
      <c r="D13" s="115">
        <v>9</v>
      </c>
      <c r="E13" s="114">
        <v>16</v>
      </c>
      <c r="F13" s="114">
        <v>8</v>
      </c>
      <c r="G13" s="114">
        <v>15</v>
      </c>
      <c r="H13" s="140">
        <v>27</v>
      </c>
      <c r="I13" s="115">
        <v>-18</v>
      </c>
      <c r="J13" s="116">
        <v>-66.666666666666671</v>
      </c>
    </row>
    <row r="14" spans="1:15" s="287" customFormat="1" ht="24.95" customHeight="1" x14ac:dyDescent="0.2">
      <c r="A14" s="193" t="s">
        <v>215</v>
      </c>
      <c r="B14" s="199" t="s">
        <v>137</v>
      </c>
      <c r="C14" s="113">
        <v>25.925925925925927</v>
      </c>
      <c r="D14" s="115">
        <v>784</v>
      </c>
      <c r="E14" s="114">
        <v>739</v>
      </c>
      <c r="F14" s="114">
        <v>686</v>
      </c>
      <c r="G14" s="114">
        <v>817</v>
      </c>
      <c r="H14" s="140">
        <v>772</v>
      </c>
      <c r="I14" s="115">
        <v>12</v>
      </c>
      <c r="J14" s="116">
        <v>1.5544041450777202</v>
      </c>
      <c r="K14" s="110"/>
      <c r="L14" s="110"/>
      <c r="M14" s="110"/>
      <c r="N14" s="110"/>
      <c r="O14" s="110"/>
    </row>
    <row r="15" spans="1:15" s="110" customFormat="1" ht="24.95" customHeight="1" x14ac:dyDescent="0.2">
      <c r="A15" s="193" t="s">
        <v>216</v>
      </c>
      <c r="B15" s="199" t="s">
        <v>217</v>
      </c>
      <c r="C15" s="113">
        <v>10.052910052910052</v>
      </c>
      <c r="D15" s="115">
        <v>304</v>
      </c>
      <c r="E15" s="114">
        <v>221</v>
      </c>
      <c r="F15" s="114">
        <v>232</v>
      </c>
      <c r="G15" s="114">
        <v>170</v>
      </c>
      <c r="H15" s="140">
        <v>256</v>
      </c>
      <c r="I15" s="115">
        <v>48</v>
      </c>
      <c r="J15" s="116">
        <v>18.75</v>
      </c>
    </row>
    <row r="16" spans="1:15" s="287" customFormat="1" ht="24.95" customHeight="1" x14ac:dyDescent="0.2">
      <c r="A16" s="193" t="s">
        <v>218</v>
      </c>
      <c r="B16" s="199" t="s">
        <v>141</v>
      </c>
      <c r="C16" s="113">
        <v>8.3002645502645507</v>
      </c>
      <c r="D16" s="115">
        <v>251</v>
      </c>
      <c r="E16" s="114">
        <v>166</v>
      </c>
      <c r="F16" s="114">
        <v>244</v>
      </c>
      <c r="G16" s="114">
        <v>177</v>
      </c>
      <c r="H16" s="140">
        <v>213</v>
      </c>
      <c r="I16" s="115">
        <v>38</v>
      </c>
      <c r="J16" s="116">
        <v>17.84037558685446</v>
      </c>
      <c r="K16" s="110"/>
      <c r="L16" s="110"/>
      <c r="M16" s="110"/>
      <c r="N16" s="110"/>
      <c r="O16" s="110"/>
    </row>
    <row r="17" spans="1:15" s="110" customFormat="1" ht="24.95" customHeight="1" x14ac:dyDescent="0.2">
      <c r="A17" s="193" t="s">
        <v>142</v>
      </c>
      <c r="B17" s="199" t="s">
        <v>220</v>
      </c>
      <c r="C17" s="113">
        <v>7.5727513227513228</v>
      </c>
      <c r="D17" s="115">
        <v>229</v>
      </c>
      <c r="E17" s="114">
        <v>352</v>
      </c>
      <c r="F17" s="114">
        <v>210</v>
      </c>
      <c r="G17" s="114">
        <v>470</v>
      </c>
      <c r="H17" s="140">
        <v>303</v>
      </c>
      <c r="I17" s="115">
        <v>-74</v>
      </c>
      <c r="J17" s="116">
        <v>-24.422442244224424</v>
      </c>
    </row>
    <row r="18" spans="1:15" s="287" customFormat="1" ht="24.95" customHeight="1" x14ac:dyDescent="0.2">
      <c r="A18" s="201" t="s">
        <v>144</v>
      </c>
      <c r="B18" s="202" t="s">
        <v>145</v>
      </c>
      <c r="C18" s="113">
        <v>13.227513227513228</v>
      </c>
      <c r="D18" s="115">
        <v>400</v>
      </c>
      <c r="E18" s="114">
        <v>550</v>
      </c>
      <c r="F18" s="114">
        <v>326</v>
      </c>
      <c r="G18" s="114">
        <v>216</v>
      </c>
      <c r="H18" s="140">
        <v>462</v>
      </c>
      <c r="I18" s="115">
        <v>-62</v>
      </c>
      <c r="J18" s="116">
        <v>-13.419913419913421</v>
      </c>
      <c r="K18" s="110"/>
      <c r="L18" s="110"/>
      <c r="M18" s="110"/>
      <c r="N18" s="110"/>
      <c r="O18" s="110"/>
    </row>
    <row r="19" spans="1:15" s="110" customFormat="1" ht="24.95" customHeight="1" x14ac:dyDescent="0.2">
      <c r="A19" s="193" t="s">
        <v>146</v>
      </c>
      <c r="B19" s="199" t="s">
        <v>147</v>
      </c>
      <c r="C19" s="113">
        <v>17.361111111111111</v>
      </c>
      <c r="D19" s="115">
        <v>525</v>
      </c>
      <c r="E19" s="114">
        <v>383</v>
      </c>
      <c r="F19" s="114">
        <v>537</v>
      </c>
      <c r="G19" s="114">
        <v>355</v>
      </c>
      <c r="H19" s="140">
        <v>541</v>
      </c>
      <c r="I19" s="115">
        <v>-16</v>
      </c>
      <c r="J19" s="116">
        <v>-2.957486136783734</v>
      </c>
    </row>
    <row r="20" spans="1:15" s="287" customFormat="1" ht="24.95" customHeight="1" x14ac:dyDescent="0.2">
      <c r="A20" s="193" t="s">
        <v>148</v>
      </c>
      <c r="B20" s="199" t="s">
        <v>149</v>
      </c>
      <c r="C20" s="113">
        <v>5.39021164021164</v>
      </c>
      <c r="D20" s="115">
        <v>163</v>
      </c>
      <c r="E20" s="114">
        <v>117</v>
      </c>
      <c r="F20" s="114">
        <v>142</v>
      </c>
      <c r="G20" s="114">
        <v>103</v>
      </c>
      <c r="H20" s="140">
        <v>156</v>
      </c>
      <c r="I20" s="115">
        <v>7</v>
      </c>
      <c r="J20" s="116">
        <v>4.4871794871794872</v>
      </c>
      <c r="K20" s="110"/>
      <c r="L20" s="110"/>
      <c r="M20" s="110"/>
      <c r="N20" s="110"/>
      <c r="O20" s="110"/>
    </row>
    <row r="21" spans="1:15" s="110" customFormat="1" ht="24.95" customHeight="1" x14ac:dyDescent="0.2">
      <c r="A21" s="201" t="s">
        <v>150</v>
      </c>
      <c r="B21" s="202" t="s">
        <v>151</v>
      </c>
      <c r="C21" s="113">
        <v>9.6560846560846567</v>
      </c>
      <c r="D21" s="115">
        <v>292</v>
      </c>
      <c r="E21" s="114">
        <v>197</v>
      </c>
      <c r="F21" s="114">
        <v>226</v>
      </c>
      <c r="G21" s="114">
        <v>178</v>
      </c>
      <c r="H21" s="140">
        <v>222</v>
      </c>
      <c r="I21" s="115">
        <v>70</v>
      </c>
      <c r="J21" s="116">
        <v>31.531531531531531</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1.5542328042328042</v>
      </c>
      <c r="D23" s="115">
        <v>47</v>
      </c>
      <c r="E23" s="114">
        <v>25</v>
      </c>
      <c r="F23" s="114">
        <v>48</v>
      </c>
      <c r="G23" s="114">
        <v>38</v>
      </c>
      <c r="H23" s="140">
        <v>64</v>
      </c>
      <c r="I23" s="115">
        <v>-17</v>
      </c>
      <c r="J23" s="116">
        <v>-26.5625</v>
      </c>
    </row>
    <row r="24" spans="1:15" s="110" customFormat="1" ht="24.95" customHeight="1" x14ac:dyDescent="0.2">
      <c r="A24" s="193" t="s">
        <v>156</v>
      </c>
      <c r="B24" s="199" t="s">
        <v>221</v>
      </c>
      <c r="C24" s="113">
        <v>6.3161375661375665</v>
      </c>
      <c r="D24" s="115">
        <v>191</v>
      </c>
      <c r="E24" s="114">
        <v>117</v>
      </c>
      <c r="F24" s="114">
        <v>162</v>
      </c>
      <c r="G24" s="114">
        <v>110</v>
      </c>
      <c r="H24" s="140">
        <v>161</v>
      </c>
      <c r="I24" s="115">
        <v>30</v>
      </c>
      <c r="J24" s="116">
        <v>18.633540372670808</v>
      </c>
    </row>
    <row r="25" spans="1:15" s="110" customFormat="1" ht="24.95" customHeight="1" x14ac:dyDescent="0.2">
      <c r="A25" s="193" t="s">
        <v>222</v>
      </c>
      <c r="B25" s="204" t="s">
        <v>159</v>
      </c>
      <c r="C25" s="113">
        <v>1.7857142857142858</v>
      </c>
      <c r="D25" s="115">
        <v>54</v>
      </c>
      <c r="E25" s="114">
        <v>63</v>
      </c>
      <c r="F25" s="114">
        <v>63</v>
      </c>
      <c r="G25" s="114">
        <v>52</v>
      </c>
      <c r="H25" s="140">
        <v>56</v>
      </c>
      <c r="I25" s="115">
        <v>-2</v>
      </c>
      <c r="J25" s="116">
        <v>-3.5714285714285716</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1.3227513227513228</v>
      </c>
      <c r="D27" s="115">
        <v>40</v>
      </c>
      <c r="E27" s="114">
        <v>55</v>
      </c>
      <c r="F27" s="114">
        <v>71</v>
      </c>
      <c r="G27" s="114">
        <v>47</v>
      </c>
      <c r="H27" s="140">
        <v>49</v>
      </c>
      <c r="I27" s="115">
        <v>-9</v>
      </c>
      <c r="J27" s="116">
        <v>-18.367346938775512</v>
      </c>
    </row>
    <row r="28" spans="1:15" s="110" customFormat="1" ht="24.95" customHeight="1" x14ac:dyDescent="0.2">
      <c r="A28" s="193" t="s">
        <v>163</v>
      </c>
      <c r="B28" s="199" t="s">
        <v>164</v>
      </c>
      <c r="C28" s="113">
        <v>1.5542328042328042</v>
      </c>
      <c r="D28" s="115">
        <v>47</v>
      </c>
      <c r="E28" s="114">
        <v>36</v>
      </c>
      <c r="F28" s="114">
        <v>164</v>
      </c>
      <c r="G28" s="114">
        <v>50</v>
      </c>
      <c r="H28" s="140">
        <v>49</v>
      </c>
      <c r="I28" s="115">
        <v>-2</v>
      </c>
      <c r="J28" s="116">
        <v>-4.0816326530612246</v>
      </c>
    </row>
    <row r="29" spans="1:15" s="110" customFormat="1" ht="24.95" customHeight="1" x14ac:dyDescent="0.2">
      <c r="A29" s="193">
        <v>86</v>
      </c>
      <c r="B29" s="199" t="s">
        <v>165</v>
      </c>
      <c r="C29" s="113">
        <v>4.7619047619047619</v>
      </c>
      <c r="D29" s="115">
        <v>144</v>
      </c>
      <c r="E29" s="114">
        <v>189</v>
      </c>
      <c r="F29" s="114">
        <v>164</v>
      </c>
      <c r="G29" s="114">
        <v>160</v>
      </c>
      <c r="H29" s="140">
        <v>164</v>
      </c>
      <c r="I29" s="115">
        <v>-20</v>
      </c>
      <c r="J29" s="116">
        <v>-12.195121951219512</v>
      </c>
    </row>
    <row r="30" spans="1:15" s="110" customFormat="1" ht="24.95" customHeight="1" x14ac:dyDescent="0.2">
      <c r="A30" s="193">
        <v>87.88</v>
      </c>
      <c r="B30" s="204" t="s">
        <v>166</v>
      </c>
      <c r="C30" s="113">
        <v>5.1256613756613758</v>
      </c>
      <c r="D30" s="115">
        <v>155</v>
      </c>
      <c r="E30" s="114">
        <v>163</v>
      </c>
      <c r="F30" s="114">
        <v>257</v>
      </c>
      <c r="G30" s="114">
        <v>137</v>
      </c>
      <c r="H30" s="140">
        <v>184</v>
      </c>
      <c r="I30" s="115">
        <v>-29</v>
      </c>
      <c r="J30" s="116">
        <v>-15.760869565217391</v>
      </c>
    </row>
    <row r="31" spans="1:15" s="110" customFormat="1" ht="24.95" customHeight="1" x14ac:dyDescent="0.2">
      <c r="A31" s="193" t="s">
        <v>167</v>
      </c>
      <c r="B31" s="199" t="s">
        <v>168</v>
      </c>
      <c r="C31" s="113">
        <v>2.6785714285714284</v>
      </c>
      <c r="D31" s="115">
        <v>81</v>
      </c>
      <c r="E31" s="114">
        <v>93</v>
      </c>
      <c r="F31" s="114">
        <v>119</v>
      </c>
      <c r="G31" s="114">
        <v>94</v>
      </c>
      <c r="H31" s="140">
        <v>78</v>
      </c>
      <c r="I31" s="115">
        <v>3</v>
      </c>
      <c r="J31" s="116">
        <v>3.8461538461538463</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1.2235449735449735</v>
      </c>
      <c r="D34" s="115">
        <v>37</v>
      </c>
      <c r="E34" s="114">
        <v>53</v>
      </c>
      <c r="F34" s="114">
        <v>82</v>
      </c>
      <c r="G34" s="114">
        <v>42</v>
      </c>
      <c r="H34" s="140">
        <v>31</v>
      </c>
      <c r="I34" s="115">
        <v>6</v>
      </c>
      <c r="J34" s="116">
        <v>19.35483870967742</v>
      </c>
    </row>
    <row r="35" spans="1:10" s="110" customFormat="1" ht="24.95" customHeight="1" x14ac:dyDescent="0.2">
      <c r="A35" s="292" t="s">
        <v>171</v>
      </c>
      <c r="B35" s="293" t="s">
        <v>172</v>
      </c>
      <c r="C35" s="113">
        <v>39.451058201058203</v>
      </c>
      <c r="D35" s="115">
        <v>1193</v>
      </c>
      <c r="E35" s="114">
        <v>1305</v>
      </c>
      <c r="F35" s="114">
        <v>1020</v>
      </c>
      <c r="G35" s="114">
        <v>1048</v>
      </c>
      <c r="H35" s="140">
        <v>1261</v>
      </c>
      <c r="I35" s="115">
        <v>-68</v>
      </c>
      <c r="J35" s="116">
        <v>-5.3925455987311661</v>
      </c>
    </row>
    <row r="36" spans="1:10" s="110" customFormat="1" ht="24.95" customHeight="1" x14ac:dyDescent="0.2">
      <c r="A36" s="294" t="s">
        <v>173</v>
      </c>
      <c r="B36" s="295" t="s">
        <v>174</v>
      </c>
      <c r="C36" s="125">
        <v>59.325396825396822</v>
      </c>
      <c r="D36" s="143">
        <v>1794</v>
      </c>
      <c r="E36" s="144">
        <v>1490</v>
      </c>
      <c r="F36" s="144">
        <v>2012</v>
      </c>
      <c r="G36" s="144">
        <v>1360</v>
      </c>
      <c r="H36" s="145">
        <v>1804</v>
      </c>
      <c r="I36" s="143">
        <v>-10</v>
      </c>
      <c r="J36" s="146">
        <v>-0.55432372505543237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3024</v>
      </c>
      <c r="F11" s="264">
        <v>2848</v>
      </c>
      <c r="G11" s="264">
        <v>3114</v>
      </c>
      <c r="H11" s="264">
        <v>2450</v>
      </c>
      <c r="I11" s="265">
        <v>3096</v>
      </c>
      <c r="J11" s="263">
        <v>-72</v>
      </c>
      <c r="K11" s="266">
        <v>-2.3255813953488373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25.099206349206348</v>
      </c>
      <c r="E13" s="115">
        <v>759</v>
      </c>
      <c r="F13" s="114">
        <v>761</v>
      </c>
      <c r="G13" s="114">
        <v>798</v>
      </c>
      <c r="H13" s="114">
        <v>729</v>
      </c>
      <c r="I13" s="140">
        <v>694</v>
      </c>
      <c r="J13" s="115">
        <v>65</v>
      </c>
      <c r="K13" s="116">
        <v>9.3659942363112396</v>
      </c>
    </row>
    <row r="14" spans="1:17" ht="15.95" customHeight="1" x14ac:dyDescent="0.2">
      <c r="A14" s="306" t="s">
        <v>230</v>
      </c>
      <c r="B14" s="307"/>
      <c r="C14" s="308"/>
      <c r="D14" s="113">
        <v>62.566137566137563</v>
      </c>
      <c r="E14" s="115">
        <v>1892</v>
      </c>
      <c r="F14" s="114">
        <v>1786</v>
      </c>
      <c r="G14" s="114">
        <v>1946</v>
      </c>
      <c r="H14" s="114">
        <v>1402</v>
      </c>
      <c r="I14" s="140">
        <v>2019</v>
      </c>
      <c r="J14" s="115">
        <v>-127</v>
      </c>
      <c r="K14" s="116">
        <v>-6.2902426944031697</v>
      </c>
    </row>
    <row r="15" spans="1:17" ht="15.95" customHeight="1" x14ac:dyDescent="0.2">
      <c r="A15" s="306" t="s">
        <v>231</v>
      </c>
      <c r="B15" s="307"/>
      <c r="C15" s="308"/>
      <c r="D15" s="113">
        <v>6.8121693121693125</v>
      </c>
      <c r="E15" s="115">
        <v>206</v>
      </c>
      <c r="F15" s="114">
        <v>176</v>
      </c>
      <c r="G15" s="114">
        <v>169</v>
      </c>
      <c r="H15" s="114">
        <v>187</v>
      </c>
      <c r="I15" s="140">
        <v>213</v>
      </c>
      <c r="J15" s="115">
        <v>-7</v>
      </c>
      <c r="K15" s="116">
        <v>-3.2863849765258215</v>
      </c>
    </row>
    <row r="16" spans="1:17" ht="15.95" customHeight="1" x14ac:dyDescent="0.2">
      <c r="A16" s="306" t="s">
        <v>232</v>
      </c>
      <c r="B16" s="307"/>
      <c r="C16" s="308"/>
      <c r="D16" s="113">
        <v>5.5224867724867721</v>
      </c>
      <c r="E16" s="115">
        <v>167</v>
      </c>
      <c r="F16" s="114">
        <v>125</v>
      </c>
      <c r="G16" s="114">
        <v>201</v>
      </c>
      <c r="H16" s="114">
        <v>132</v>
      </c>
      <c r="I16" s="140">
        <v>170</v>
      </c>
      <c r="J16" s="115">
        <v>-3</v>
      </c>
      <c r="K16" s="116">
        <v>-1.7647058823529411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1.2566137566137565</v>
      </c>
      <c r="E18" s="115">
        <v>38</v>
      </c>
      <c r="F18" s="114">
        <v>47</v>
      </c>
      <c r="G18" s="114">
        <v>81</v>
      </c>
      <c r="H18" s="114">
        <v>36</v>
      </c>
      <c r="I18" s="140">
        <v>23</v>
      </c>
      <c r="J18" s="115">
        <v>15</v>
      </c>
      <c r="K18" s="116">
        <v>65.217391304347828</v>
      </c>
    </row>
    <row r="19" spans="1:11" ht="14.1" customHeight="1" x14ac:dyDescent="0.2">
      <c r="A19" s="306" t="s">
        <v>235</v>
      </c>
      <c r="B19" s="307" t="s">
        <v>236</v>
      </c>
      <c r="C19" s="308"/>
      <c r="D19" s="113">
        <v>0.85978835978835977</v>
      </c>
      <c r="E19" s="115">
        <v>26</v>
      </c>
      <c r="F19" s="114">
        <v>42</v>
      </c>
      <c r="G19" s="114">
        <v>78</v>
      </c>
      <c r="H19" s="114">
        <v>29</v>
      </c>
      <c r="I19" s="140">
        <v>17</v>
      </c>
      <c r="J19" s="115">
        <v>9</v>
      </c>
      <c r="K19" s="116">
        <v>52.941176470588232</v>
      </c>
    </row>
    <row r="20" spans="1:11" ht="14.1" customHeight="1" x14ac:dyDescent="0.2">
      <c r="A20" s="306">
        <v>12</v>
      </c>
      <c r="B20" s="307" t="s">
        <v>237</v>
      </c>
      <c r="C20" s="308"/>
      <c r="D20" s="113">
        <v>0.49603174603174605</v>
      </c>
      <c r="E20" s="115">
        <v>15</v>
      </c>
      <c r="F20" s="114">
        <v>27</v>
      </c>
      <c r="G20" s="114">
        <v>20</v>
      </c>
      <c r="H20" s="114">
        <v>17</v>
      </c>
      <c r="I20" s="140">
        <v>18</v>
      </c>
      <c r="J20" s="115">
        <v>-3</v>
      </c>
      <c r="K20" s="116">
        <v>-16.666666666666668</v>
      </c>
    </row>
    <row r="21" spans="1:11" ht="14.1" customHeight="1" x14ac:dyDescent="0.2">
      <c r="A21" s="306">
        <v>21</v>
      </c>
      <c r="B21" s="307" t="s">
        <v>238</v>
      </c>
      <c r="C21" s="308"/>
      <c r="D21" s="113">
        <v>0.62830687830687826</v>
      </c>
      <c r="E21" s="115">
        <v>19</v>
      </c>
      <c r="F21" s="114">
        <v>109</v>
      </c>
      <c r="G21" s="114">
        <v>17</v>
      </c>
      <c r="H21" s="114">
        <v>22</v>
      </c>
      <c r="I21" s="140">
        <v>14</v>
      </c>
      <c r="J21" s="115">
        <v>5</v>
      </c>
      <c r="K21" s="116">
        <v>35.714285714285715</v>
      </c>
    </row>
    <row r="22" spans="1:11" ht="14.1" customHeight="1" x14ac:dyDescent="0.2">
      <c r="A22" s="306">
        <v>22</v>
      </c>
      <c r="B22" s="307" t="s">
        <v>239</v>
      </c>
      <c r="C22" s="308"/>
      <c r="D22" s="113">
        <v>2.7777777777777777</v>
      </c>
      <c r="E22" s="115">
        <v>84</v>
      </c>
      <c r="F22" s="114">
        <v>111</v>
      </c>
      <c r="G22" s="114">
        <v>106</v>
      </c>
      <c r="H22" s="114">
        <v>247</v>
      </c>
      <c r="I22" s="140">
        <v>89</v>
      </c>
      <c r="J22" s="115">
        <v>-5</v>
      </c>
      <c r="K22" s="116">
        <v>-5.617977528089888</v>
      </c>
    </row>
    <row r="23" spans="1:11" ht="14.1" customHeight="1" x14ac:dyDescent="0.2">
      <c r="A23" s="306">
        <v>23</v>
      </c>
      <c r="B23" s="307" t="s">
        <v>240</v>
      </c>
      <c r="C23" s="308"/>
      <c r="D23" s="113">
        <v>1.5873015873015872</v>
      </c>
      <c r="E23" s="115">
        <v>48</v>
      </c>
      <c r="F23" s="114">
        <v>60</v>
      </c>
      <c r="G23" s="114">
        <v>30</v>
      </c>
      <c r="H23" s="114">
        <v>10</v>
      </c>
      <c r="I23" s="140">
        <v>42</v>
      </c>
      <c r="J23" s="115">
        <v>6</v>
      </c>
      <c r="K23" s="116">
        <v>14.285714285714286</v>
      </c>
    </row>
    <row r="24" spans="1:11" ht="14.1" customHeight="1" x14ac:dyDescent="0.2">
      <c r="A24" s="306">
        <v>24</v>
      </c>
      <c r="B24" s="307" t="s">
        <v>241</v>
      </c>
      <c r="C24" s="308"/>
      <c r="D24" s="113">
        <v>4.2658730158730158</v>
      </c>
      <c r="E24" s="115">
        <v>129</v>
      </c>
      <c r="F24" s="114">
        <v>81</v>
      </c>
      <c r="G24" s="114">
        <v>112</v>
      </c>
      <c r="H24" s="114">
        <v>56</v>
      </c>
      <c r="I24" s="140">
        <v>78</v>
      </c>
      <c r="J24" s="115">
        <v>51</v>
      </c>
      <c r="K24" s="116">
        <v>65.384615384615387</v>
      </c>
    </row>
    <row r="25" spans="1:11" ht="14.1" customHeight="1" x14ac:dyDescent="0.2">
      <c r="A25" s="306">
        <v>25</v>
      </c>
      <c r="B25" s="307" t="s">
        <v>242</v>
      </c>
      <c r="C25" s="308"/>
      <c r="D25" s="113">
        <v>7.0105820105820102</v>
      </c>
      <c r="E25" s="115">
        <v>212</v>
      </c>
      <c r="F25" s="114">
        <v>125</v>
      </c>
      <c r="G25" s="114">
        <v>133</v>
      </c>
      <c r="H25" s="114">
        <v>103</v>
      </c>
      <c r="I25" s="140">
        <v>186</v>
      </c>
      <c r="J25" s="115">
        <v>26</v>
      </c>
      <c r="K25" s="116">
        <v>13.978494623655914</v>
      </c>
    </row>
    <row r="26" spans="1:11" ht="14.1" customHeight="1" x14ac:dyDescent="0.2">
      <c r="A26" s="306">
        <v>26</v>
      </c>
      <c r="B26" s="307" t="s">
        <v>243</v>
      </c>
      <c r="C26" s="308"/>
      <c r="D26" s="113">
        <v>3.0753968253968256</v>
      </c>
      <c r="E26" s="115">
        <v>93</v>
      </c>
      <c r="F26" s="114">
        <v>62</v>
      </c>
      <c r="G26" s="114">
        <v>75</v>
      </c>
      <c r="H26" s="114">
        <v>68</v>
      </c>
      <c r="I26" s="140">
        <v>96</v>
      </c>
      <c r="J26" s="115">
        <v>-3</v>
      </c>
      <c r="K26" s="116">
        <v>-3.125</v>
      </c>
    </row>
    <row r="27" spans="1:11" ht="14.1" customHeight="1" x14ac:dyDescent="0.2">
      <c r="A27" s="306">
        <v>27</v>
      </c>
      <c r="B27" s="307" t="s">
        <v>244</v>
      </c>
      <c r="C27" s="308"/>
      <c r="D27" s="113">
        <v>2.1825396825396823</v>
      </c>
      <c r="E27" s="115">
        <v>66</v>
      </c>
      <c r="F27" s="114">
        <v>43</v>
      </c>
      <c r="G27" s="114">
        <v>54</v>
      </c>
      <c r="H27" s="114">
        <v>42</v>
      </c>
      <c r="I27" s="140">
        <v>62</v>
      </c>
      <c r="J27" s="115">
        <v>4</v>
      </c>
      <c r="K27" s="116">
        <v>6.4516129032258061</v>
      </c>
    </row>
    <row r="28" spans="1:11" ht="14.1" customHeight="1" x14ac:dyDescent="0.2">
      <c r="A28" s="306">
        <v>28</v>
      </c>
      <c r="B28" s="307" t="s">
        <v>245</v>
      </c>
      <c r="C28" s="308"/>
      <c r="D28" s="113">
        <v>0.52910052910052907</v>
      </c>
      <c r="E28" s="115">
        <v>16</v>
      </c>
      <c r="F28" s="114">
        <v>14</v>
      </c>
      <c r="G28" s="114">
        <v>28</v>
      </c>
      <c r="H28" s="114">
        <v>12</v>
      </c>
      <c r="I28" s="140">
        <v>21</v>
      </c>
      <c r="J28" s="115">
        <v>-5</v>
      </c>
      <c r="K28" s="116">
        <v>-23.80952380952381</v>
      </c>
    </row>
    <row r="29" spans="1:11" ht="14.1" customHeight="1" x14ac:dyDescent="0.2">
      <c r="A29" s="306">
        <v>29</v>
      </c>
      <c r="B29" s="307" t="s">
        <v>246</v>
      </c>
      <c r="C29" s="308"/>
      <c r="D29" s="113">
        <v>8.5317460317460316</v>
      </c>
      <c r="E29" s="115">
        <v>258</v>
      </c>
      <c r="F29" s="114">
        <v>180</v>
      </c>
      <c r="G29" s="114">
        <v>194</v>
      </c>
      <c r="H29" s="114">
        <v>152</v>
      </c>
      <c r="I29" s="140">
        <v>222</v>
      </c>
      <c r="J29" s="115">
        <v>36</v>
      </c>
      <c r="K29" s="116">
        <v>16.216216216216218</v>
      </c>
    </row>
    <row r="30" spans="1:11" ht="14.1" customHeight="1" x14ac:dyDescent="0.2">
      <c r="A30" s="306" t="s">
        <v>247</v>
      </c>
      <c r="B30" s="307" t="s">
        <v>248</v>
      </c>
      <c r="C30" s="308"/>
      <c r="D30" s="113">
        <v>4.662698412698413</v>
      </c>
      <c r="E30" s="115">
        <v>141</v>
      </c>
      <c r="F30" s="114">
        <v>85</v>
      </c>
      <c r="G30" s="114">
        <v>91</v>
      </c>
      <c r="H30" s="114">
        <v>70</v>
      </c>
      <c r="I30" s="140">
        <v>118</v>
      </c>
      <c r="J30" s="115">
        <v>23</v>
      </c>
      <c r="K30" s="116">
        <v>19.491525423728813</v>
      </c>
    </row>
    <row r="31" spans="1:11" ht="14.1" customHeight="1" x14ac:dyDescent="0.2">
      <c r="A31" s="306" t="s">
        <v>249</v>
      </c>
      <c r="B31" s="307" t="s">
        <v>250</v>
      </c>
      <c r="C31" s="308"/>
      <c r="D31" s="113" t="s">
        <v>513</v>
      </c>
      <c r="E31" s="115" t="s">
        <v>513</v>
      </c>
      <c r="F31" s="114">
        <v>92</v>
      </c>
      <c r="G31" s="114">
        <v>103</v>
      </c>
      <c r="H31" s="114">
        <v>82</v>
      </c>
      <c r="I31" s="140" t="s">
        <v>513</v>
      </c>
      <c r="J31" s="115" t="s">
        <v>513</v>
      </c>
      <c r="K31" s="116" t="s">
        <v>513</v>
      </c>
    </row>
    <row r="32" spans="1:11" ht="14.1" customHeight="1" x14ac:dyDescent="0.2">
      <c r="A32" s="306">
        <v>31</v>
      </c>
      <c r="B32" s="307" t="s">
        <v>251</v>
      </c>
      <c r="C32" s="308"/>
      <c r="D32" s="113">
        <v>1.1904761904761905</v>
      </c>
      <c r="E32" s="115">
        <v>36</v>
      </c>
      <c r="F32" s="114">
        <v>66</v>
      </c>
      <c r="G32" s="114">
        <v>24</v>
      </c>
      <c r="H32" s="114">
        <v>20</v>
      </c>
      <c r="I32" s="140">
        <v>34</v>
      </c>
      <c r="J32" s="115">
        <v>2</v>
      </c>
      <c r="K32" s="116">
        <v>5.882352941176471</v>
      </c>
    </row>
    <row r="33" spans="1:11" ht="14.1" customHeight="1" x14ac:dyDescent="0.2">
      <c r="A33" s="306">
        <v>32</v>
      </c>
      <c r="B33" s="307" t="s">
        <v>252</v>
      </c>
      <c r="C33" s="308"/>
      <c r="D33" s="113">
        <v>4.4312169312169312</v>
      </c>
      <c r="E33" s="115">
        <v>134</v>
      </c>
      <c r="F33" s="114">
        <v>187</v>
      </c>
      <c r="G33" s="114">
        <v>104</v>
      </c>
      <c r="H33" s="114">
        <v>57</v>
      </c>
      <c r="I33" s="140">
        <v>154</v>
      </c>
      <c r="J33" s="115">
        <v>-20</v>
      </c>
      <c r="K33" s="116">
        <v>-12.987012987012987</v>
      </c>
    </row>
    <row r="34" spans="1:11" ht="14.1" customHeight="1" x14ac:dyDescent="0.2">
      <c r="A34" s="306">
        <v>33</v>
      </c>
      <c r="B34" s="307" t="s">
        <v>253</v>
      </c>
      <c r="C34" s="308"/>
      <c r="D34" s="113">
        <v>3.0753968253968256</v>
      </c>
      <c r="E34" s="115">
        <v>93</v>
      </c>
      <c r="F34" s="114">
        <v>157</v>
      </c>
      <c r="G34" s="114">
        <v>94</v>
      </c>
      <c r="H34" s="114">
        <v>68</v>
      </c>
      <c r="I34" s="140">
        <v>106</v>
      </c>
      <c r="J34" s="115">
        <v>-13</v>
      </c>
      <c r="K34" s="116">
        <v>-12.264150943396226</v>
      </c>
    </row>
    <row r="35" spans="1:11" ht="14.1" customHeight="1" x14ac:dyDescent="0.2">
      <c r="A35" s="306">
        <v>34</v>
      </c>
      <c r="B35" s="307" t="s">
        <v>254</v>
      </c>
      <c r="C35" s="308"/>
      <c r="D35" s="113">
        <v>2.6455026455026456</v>
      </c>
      <c r="E35" s="115">
        <v>80</v>
      </c>
      <c r="F35" s="114">
        <v>54</v>
      </c>
      <c r="G35" s="114">
        <v>61</v>
      </c>
      <c r="H35" s="114">
        <v>53</v>
      </c>
      <c r="I35" s="140">
        <v>124</v>
      </c>
      <c r="J35" s="115">
        <v>-44</v>
      </c>
      <c r="K35" s="116">
        <v>-35.483870967741936</v>
      </c>
    </row>
    <row r="36" spans="1:11" ht="14.1" customHeight="1" x14ac:dyDescent="0.2">
      <c r="A36" s="306">
        <v>41</v>
      </c>
      <c r="B36" s="307" t="s">
        <v>255</v>
      </c>
      <c r="C36" s="308"/>
      <c r="D36" s="113" t="s">
        <v>513</v>
      </c>
      <c r="E36" s="115" t="s">
        <v>513</v>
      </c>
      <c r="F36" s="114" t="s">
        <v>513</v>
      </c>
      <c r="G36" s="114">
        <v>5</v>
      </c>
      <c r="H36" s="114" t="s">
        <v>513</v>
      </c>
      <c r="I36" s="140">
        <v>8</v>
      </c>
      <c r="J36" s="115" t="s">
        <v>513</v>
      </c>
      <c r="K36" s="116" t="s">
        <v>513</v>
      </c>
    </row>
    <row r="37" spans="1:11" ht="14.1" customHeight="1" x14ac:dyDescent="0.2">
      <c r="A37" s="306">
        <v>42</v>
      </c>
      <c r="B37" s="307" t="s">
        <v>256</v>
      </c>
      <c r="C37" s="308"/>
      <c r="D37" s="113">
        <v>0.1984126984126984</v>
      </c>
      <c r="E37" s="115">
        <v>6</v>
      </c>
      <c r="F37" s="114" t="s">
        <v>513</v>
      </c>
      <c r="G37" s="114" t="s">
        <v>513</v>
      </c>
      <c r="H37" s="114" t="s">
        <v>513</v>
      </c>
      <c r="I37" s="140" t="s">
        <v>513</v>
      </c>
      <c r="J37" s="115" t="s">
        <v>513</v>
      </c>
      <c r="K37" s="116" t="s">
        <v>513</v>
      </c>
    </row>
    <row r="38" spans="1:11" ht="14.1" customHeight="1" x14ac:dyDescent="0.2">
      <c r="A38" s="306">
        <v>43</v>
      </c>
      <c r="B38" s="307" t="s">
        <v>257</v>
      </c>
      <c r="C38" s="308"/>
      <c r="D38" s="113">
        <v>0.56216931216931221</v>
      </c>
      <c r="E38" s="115">
        <v>17</v>
      </c>
      <c r="F38" s="114">
        <v>22</v>
      </c>
      <c r="G38" s="114">
        <v>23</v>
      </c>
      <c r="H38" s="114">
        <v>9</v>
      </c>
      <c r="I38" s="140">
        <v>41</v>
      </c>
      <c r="J38" s="115">
        <v>-24</v>
      </c>
      <c r="K38" s="116">
        <v>-58.536585365853661</v>
      </c>
    </row>
    <row r="39" spans="1:11" ht="14.1" customHeight="1" x14ac:dyDescent="0.2">
      <c r="A39" s="306">
        <v>51</v>
      </c>
      <c r="B39" s="307" t="s">
        <v>258</v>
      </c>
      <c r="C39" s="308"/>
      <c r="D39" s="113">
        <v>4.2989417989417991</v>
      </c>
      <c r="E39" s="115">
        <v>130</v>
      </c>
      <c r="F39" s="114">
        <v>117</v>
      </c>
      <c r="G39" s="114">
        <v>164</v>
      </c>
      <c r="H39" s="114">
        <v>142</v>
      </c>
      <c r="I39" s="140">
        <v>155</v>
      </c>
      <c r="J39" s="115">
        <v>-25</v>
      </c>
      <c r="K39" s="116">
        <v>-16.129032258064516</v>
      </c>
    </row>
    <row r="40" spans="1:11" ht="14.1" customHeight="1" x14ac:dyDescent="0.2">
      <c r="A40" s="306" t="s">
        <v>259</v>
      </c>
      <c r="B40" s="307" t="s">
        <v>260</v>
      </c>
      <c r="C40" s="308"/>
      <c r="D40" s="113">
        <v>4.1335978835978837</v>
      </c>
      <c r="E40" s="115">
        <v>125</v>
      </c>
      <c r="F40" s="114">
        <v>109</v>
      </c>
      <c r="G40" s="114">
        <v>157</v>
      </c>
      <c r="H40" s="114">
        <v>138</v>
      </c>
      <c r="I40" s="140">
        <v>138</v>
      </c>
      <c r="J40" s="115">
        <v>-13</v>
      </c>
      <c r="K40" s="116">
        <v>-9.420289855072463</v>
      </c>
    </row>
    <row r="41" spans="1:11" ht="14.1" customHeight="1" x14ac:dyDescent="0.2">
      <c r="A41" s="306"/>
      <c r="B41" s="307" t="s">
        <v>261</v>
      </c>
      <c r="C41" s="308"/>
      <c r="D41" s="113">
        <v>2.7777777777777777</v>
      </c>
      <c r="E41" s="115">
        <v>84</v>
      </c>
      <c r="F41" s="114">
        <v>76</v>
      </c>
      <c r="G41" s="114">
        <v>101</v>
      </c>
      <c r="H41" s="114">
        <v>105</v>
      </c>
      <c r="I41" s="140">
        <v>106</v>
      </c>
      <c r="J41" s="115">
        <v>-22</v>
      </c>
      <c r="K41" s="116">
        <v>-20.754716981132077</v>
      </c>
    </row>
    <row r="42" spans="1:11" ht="14.1" customHeight="1" x14ac:dyDescent="0.2">
      <c r="A42" s="306">
        <v>52</v>
      </c>
      <c r="B42" s="307" t="s">
        <v>262</v>
      </c>
      <c r="C42" s="308"/>
      <c r="D42" s="113">
        <v>5.6878306878306875</v>
      </c>
      <c r="E42" s="115">
        <v>172</v>
      </c>
      <c r="F42" s="114">
        <v>141</v>
      </c>
      <c r="G42" s="114">
        <v>111</v>
      </c>
      <c r="H42" s="114">
        <v>107</v>
      </c>
      <c r="I42" s="140">
        <v>167</v>
      </c>
      <c r="J42" s="115">
        <v>5</v>
      </c>
      <c r="K42" s="116">
        <v>2.9940119760479043</v>
      </c>
    </row>
    <row r="43" spans="1:11" ht="14.1" customHeight="1" x14ac:dyDescent="0.2">
      <c r="A43" s="306" t="s">
        <v>263</v>
      </c>
      <c r="B43" s="307" t="s">
        <v>264</v>
      </c>
      <c r="C43" s="308"/>
      <c r="D43" s="113">
        <v>4.9272486772486772</v>
      </c>
      <c r="E43" s="115">
        <v>149</v>
      </c>
      <c r="F43" s="114">
        <v>118</v>
      </c>
      <c r="G43" s="114">
        <v>93</v>
      </c>
      <c r="H43" s="114">
        <v>97</v>
      </c>
      <c r="I43" s="140">
        <v>145</v>
      </c>
      <c r="J43" s="115">
        <v>4</v>
      </c>
      <c r="K43" s="116">
        <v>2.7586206896551726</v>
      </c>
    </row>
    <row r="44" spans="1:11" ht="14.1" customHeight="1" x14ac:dyDescent="0.2">
      <c r="A44" s="306">
        <v>53</v>
      </c>
      <c r="B44" s="307" t="s">
        <v>265</v>
      </c>
      <c r="C44" s="308"/>
      <c r="D44" s="113">
        <v>0.23148148148148148</v>
      </c>
      <c r="E44" s="115">
        <v>7</v>
      </c>
      <c r="F44" s="114">
        <v>10</v>
      </c>
      <c r="G44" s="114">
        <v>8</v>
      </c>
      <c r="H44" s="114">
        <v>8</v>
      </c>
      <c r="I44" s="140">
        <v>13</v>
      </c>
      <c r="J44" s="115">
        <v>-6</v>
      </c>
      <c r="K44" s="116">
        <v>-46.153846153846153</v>
      </c>
    </row>
    <row r="45" spans="1:11" ht="14.1" customHeight="1" x14ac:dyDescent="0.2">
      <c r="A45" s="306" t="s">
        <v>266</v>
      </c>
      <c r="B45" s="307" t="s">
        <v>267</v>
      </c>
      <c r="C45" s="308"/>
      <c r="D45" s="113">
        <v>0.1984126984126984</v>
      </c>
      <c r="E45" s="115">
        <v>6</v>
      </c>
      <c r="F45" s="114">
        <v>10</v>
      </c>
      <c r="G45" s="114">
        <v>8</v>
      </c>
      <c r="H45" s="114">
        <v>8</v>
      </c>
      <c r="I45" s="140">
        <v>9</v>
      </c>
      <c r="J45" s="115">
        <v>-3</v>
      </c>
      <c r="K45" s="116">
        <v>-33.333333333333336</v>
      </c>
    </row>
    <row r="46" spans="1:11" ht="14.1" customHeight="1" x14ac:dyDescent="0.2">
      <c r="A46" s="306">
        <v>54</v>
      </c>
      <c r="B46" s="307" t="s">
        <v>268</v>
      </c>
      <c r="C46" s="308"/>
      <c r="D46" s="113">
        <v>2.8108465608465609</v>
      </c>
      <c r="E46" s="115">
        <v>85</v>
      </c>
      <c r="F46" s="114">
        <v>72</v>
      </c>
      <c r="G46" s="114">
        <v>74</v>
      </c>
      <c r="H46" s="114">
        <v>72</v>
      </c>
      <c r="I46" s="140">
        <v>81</v>
      </c>
      <c r="J46" s="115">
        <v>4</v>
      </c>
      <c r="K46" s="116">
        <v>4.9382716049382713</v>
      </c>
    </row>
    <row r="47" spans="1:11" ht="14.1" customHeight="1" x14ac:dyDescent="0.2">
      <c r="A47" s="306">
        <v>61</v>
      </c>
      <c r="B47" s="307" t="s">
        <v>269</v>
      </c>
      <c r="C47" s="308"/>
      <c r="D47" s="113">
        <v>1.8187830687830688</v>
      </c>
      <c r="E47" s="115">
        <v>55</v>
      </c>
      <c r="F47" s="114">
        <v>44</v>
      </c>
      <c r="G47" s="114">
        <v>66</v>
      </c>
      <c r="H47" s="114">
        <v>50</v>
      </c>
      <c r="I47" s="140">
        <v>73</v>
      </c>
      <c r="J47" s="115">
        <v>-18</v>
      </c>
      <c r="K47" s="116">
        <v>-24.657534246575342</v>
      </c>
    </row>
    <row r="48" spans="1:11" ht="14.1" customHeight="1" x14ac:dyDescent="0.2">
      <c r="A48" s="306">
        <v>62</v>
      </c>
      <c r="B48" s="307" t="s">
        <v>270</v>
      </c>
      <c r="C48" s="308"/>
      <c r="D48" s="113">
        <v>8.9285714285714288</v>
      </c>
      <c r="E48" s="115">
        <v>270</v>
      </c>
      <c r="F48" s="114">
        <v>277</v>
      </c>
      <c r="G48" s="114">
        <v>359</v>
      </c>
      <c r="H48" s="114">
        <v>237</v>
      </c>
      <c r="I48" s="140">
        <v>278</v>
      </c>
      <c r="J48" s="115">
        <v>-8</v>
      </c>
      <c r="K48" s="116">
        <v>-2.8776978417266186</v>
      </c>
    </row>
    <row r="49" spans="1:11" ht="14.1" customHeight="1" x14ac:dyDescent="0.2">
      <c r="A49" s="306">
        <v>63</v>
      </c>
      <c r="B49" s="307" t="s">
        <v>271</v>
      </c>
      <c r="C49" s="308"/>
      <c r="D49" s="113">
        <v>5.6547619047619051</v>
      </c>
      <c r="E49" s="115">
        <v>171</v>
      </c>
      <c r="F49" s="114">
        <v>109</v>
      </c>
      <c r="G49" s="114">
        <v>124</v>
      </c>
      <c r="H49" s="114">
        <v>107</v>
      </c>
      <c r="I49" s="140">
        <v>130</v>
      </c>
      <c r="J49" s="115">
        <v>41</v>
      </c>
      <c r="K49" s="116">
        <v>31.53846153846154</v>
      </c>
    </row>
    <row r="50" spans="1:11" ht="14.1" customHeight="1" x14ac:dyDescent="0.2">
      <c r="A50" s="306" t="s">
        <v>272</v>
      </c>
      <c r="B50" s="307" t="s">
        <v>273</v>
      </c>
      <c r="C50" s="308"/>
      <c r="D50" s="113">
        <v>1.5211640211640212</v>
      </c>
      <c r="E50" s="115">
        <v>46</v>
      </c>
      <c r="F50" s="114">
        <v>23</v>
      </c>
      <c r="G50" s="114">
        <v>24</v>
      </c>
      <c r="H50" s="114">
        <v>28</v>
      </c>
      <c r="I50" s="140">
        <v>33</v>
      </c>
      <c r="J50" s="115">
        <v>13</v>
      </c>
      <c r="K50" s="116">
        <v>39.393939393939391</v>
      </c>
    </row>
    <row r="51" spans="1:11" ht="14.1" customHeight="1" x14ac:dyDescent="0.2">
      <c r="A51" s="306" t="s">
        <v>274</v>
      </c>
      <c r="B51" s="307" t="s">
        <v>275</v>
      </c>
      <c r="C51" s="308"/>
      <c r="D51" s="113">
        <v>3.9021164021164023</v>
      </c>
      <c r="E51" s="115">
        <v>118</v>
      </c>
      <c r="F51" s="114">
        <v>82</v>
      </c>
      <c r="G51" s="114">
        <v>92</v>
      </c>
      <c r="H51" s="114">
        <v>75</v>
      </c>
      <c r="I51" s="140">
        <v>95</v>
      </c>
      <c r="J51" s="115">
        <v>23</v>
      </c>
      <c r="K51" s="116">
        <v>24.210526315789473</v>
      </c>
    </row>
    <row r="52" spans="1:11" ht="14.1" customHeight="1" x14ac:dyDescent="0.2">
      <c r="A52" s="306">
        <v>71</v>
      </c>
      <c r="B52" s="307" t="s">
        <v>276</v>
      </c>
      <c r="C52" s="308"/>
      <c r="D52" s="113">
        <v>8.4656084656084651</v>
      </c>
      <c r="E52" s="115">
        <v>256</v>
      </c>
      <c r="F52" s="114">
        <v>204</v>
      </c>
      <c r="G52" s="114">
        <v>259</v>
      </c>
      <c r="H52" s="114">
        <v>262</v>
      </c>
      <c r="I52" s="140">
        <v>323</v>
      </c>
      <c r="J52" s="115">
        <v>-67</v>
      </c>
      <c r="K52" s="116">
        <v>-20.743034055727556</v>
      </c>
    </row>
    <row r="53" spans="1:11" ht="14.1" customHeight="1" x14ac:dyDescent="0.2">
      <c r="A53" s="306" t="s">
        <v>277</v>
      </c>
      <c r="B53" s="307" t="s">
        <v>278</v>
      </c>
      <c r="C53" s="308"/>
      <c r="D53" s="113">
        <v>2.876984126984127</v>
      </c>
      <c r="E53" s="115">
        <v>87</v>
      </c>
      <c r="F53" s="114">
        <v>59</v>
      </c>
      <c r="G53" s="114">
        <v>71</v>
      </c>
      <c r="H53" s="114">
        <v>113</v>
      </c>
      <c r="I53" s="140">
        <v>114</v>
      </c>
      <c r="J53" s="115">
        <v>-27</v>
      </c>
      <c r="K53" s="116">
        <v>-23.684210526315791</v>
      </c>
    </row>
    <row r="54" spans="1:11" ht="14.1" customHeight="1" x14ac:dyDescent="0.2">
      <c r="A54" s="306" t="s">
        <v>279</v>
      </c>
      <c r="B54" s="307" t="s">
        <v>280</v>
      </c>
      <c r="C54" s="308"/>
      <c r="D54" s="113">
        <v>5.2579365079365079</v>
      </c>
      <c r="E54" s="115">
        <v>159</v>
      </c>
      <c r="F54" s="114">
        <v>130</v>
      </c>
      <c r="G54" s="114">
        <v>177</v>
      </c>
      <c r="H54" s="114">
        <v>130</v>
      </c>
      <c r="I54" s="140">
        <v>181</v>
      </c>
      <c r="J54" s="115">
        <v>-22</v>
      </c>
      <c r="K54" s="116">
        <v>-12.154696132596685</v>
      </c>
    </row>
    <row r="55" spans="1:11" ht="14.1" customHeight="1" x14ac:dyDescent="0.2">
      <c r="A55" s="306">
        <v>72</v>
      </c>
      <c r="B55" s="307" t="s">
        <v>281</v>
      </c>
      <c r="C55" s="308"/>
      <c r="D55" s="113">
        <v>3.0092592592592591</v>
      </c>
      <c r="E55" s="115">
        <v>91</v>
      </c>
      <c r="F55" s="114">
        <v>51</v>
      </c>
      <c r="G55" s="114">
        <v>83</v>
      </c>
      <c r="H55" s="114">
        <v>70</v>
      </c>
      <c r="I55" s="140">
        <v>83</v>
      </c>
      <c r="J55" s="115">
        <v>8</v>
      </c>
      <c r="K55" s="116">
        <v>9.6385542168674707</v>
      </c>
    </row>
    <row r="56" spans="1:11" ht="14.1" customHeight="1" x14ac:dyDescent="0.2">
      <c r="A56" s="306" t="s">
        <v>282</v>
      </c>
      <c r="B56" s="307" t="s">
        <v>283</v>
      </c>
      <c r="C56" s="308"/>
      <c r="D56" s="113">
        <v>1.3888888888888888</v>
      </c>
      <c r="E56" s="115">
        <v>42</v>
      </c>
      <c r="F56" s="114">
        <v>23</v>
      </c>
      <c r="G56" s="114">
        <v>39</v>
      </c>
      <c r="H56" s="114">
        <v>37</v>
      </c>
      <c r="I56" s="140">
        <v>49</v>
      </c>
      <c r="J56" s="115">
        <v>-7</v>
      </c>
      <c r="K56" s="116">
        <v>-14.285714285714286</v>
      </c>
    </row>
    <row r="57" spans="1:11" ht="14.1" customHeight="1" x14ac:dyDescent="0.2">
      <c r="A57" s="306" t="s">
        <v>284</v>
      </c>
      <c r="B57" s="307" t="s">
        <v>285</v>
      </c>
      <c r="C57" s="308"/>
      <c r="D57" s="113">
        <v>0.99206349206349209</v>
      </c>
      <c r="E57" s="115">
        <v>30</v>
      </c>
      <c r="F57" s="114">
        <v>20</v>
      </c>
      <c r="G57" s="114">
        <v>21</v>
      </c>
      <c r="H57" s="114">
        <v>27</v>
      </c>
      <c r="I57" s="140">
        <v>21</v>
      </c>
      <c r="J57" s="115">
        <v>9</v>
      </c>
      <c r="K57" s="116">
        <v>42.857142857142854</v>
      </c>
    </row>
    <row r="58" spans="1:11" ht="14.1" customHeight="1" x14ac:dyDescent="0.2">
      <c r="A58" s="306">
        <v>73</v>
      </c>
      <c r="B58" s="307" t="s">
        <v>286</v>
      </c>
      <c r="C58" s="308"/>
      <c r="D58" s="113">
        <v>0.66137566137566139</v>
      </c>
      <c r="E58" s="115">
        <v>20</v>
      </c>
      <c r="F58" s="114">
        <v>28</v>
      </c>
      <c r="G58" s="114">
        <v>25</v>
      </c>
      <c r="H58" s="114">
        <v>31</v>
      </c>
      <c r="I58" s="140">
        <v>25</v>
      </c>
      <c r="J58" s="115">
        <v>-5</v>
      </c>
      <c r="K58" s="116">
        <v>-20</v>
      </c>
    </row>
    <row r="59" spans="1:11" ht="14.1" customHeight="1" x14ac:dyDescent="0.2">
      <c r="A59" s="306" t="s">
        <v>287</v>
      </c>
      <c r="B59" s="307" t="s">
        <v>288</v>
      </c>
      <c r="C59" s="308"/>
      <c r="D59" s="113">
        <v>0.59523809523809523</v>
      </c>
      <c r="E59" s="115">
        <v>18</v>
      </c>
      <c r="F59" s="114">
        <v>20</v>
      </c>
      <c r="G59" s="114">
        <v>21</v>
      </c>
      <c r="H59" s="114">
        <v>25</v>
      </c>
      <c r="I59" s="140">
        <v>19</v>
      </c>
      <c r="J59" s="115">
        <v>-1</v>
      </c>
      <c r="K59" s="116">
        <v>-5.2631578947368425</v>
      </c>
    </row>
    <row r="60" spans="1:11" ht="14.1" customHeight="1" x14ac:dyDescent="0.2">
      <c r="A60" s="306">
        <v>81</v>
      </c>
      <c r="B60" s="307" t="s">
        <v>289</v>
      </c>
      <c r="C60" s="308"/>
      <c r="D60" s="113">
        <v>6.1838624338624335</v>
      </c>
      <c r="E60" s="115">
        <v>187</v>
      </c>
      <c r="F60" s="114">
        <v>215</v>
      </c>
      <c r="G60" s="114">
        <v>209</v>
      </c>
      <c r="H60" s="114">
        <v>171</v>
      </c>
      <c r="I60" s="140">
        <v>186</v>
      </c>
      <c r="J60" s="115">
        <v>1</v>
      </c>
      <c r="K60" s="116">
        <v>0.5376344086021505</v>
      </c>
    </row>
    <row r="61" spans="1:11" ht="14.1" customHeight="1" x14ac:dyDescent="0.2">
      <c r="A61" s="306" t="s">
        <v>290</v>
      </c>
      <c r="B61" s="307" t="s">
        <v>291</v>
      </c>
      <c r="C61" s="308"/>
      <c r="D61" s="113">
        <v>1.4219576719576719</v>
      </c>
      <c r="E61" s="115">
        <v>43</v>
      </c>
      <c r="F61" s="114">
        <v>57</v>
      </c>
      <c r="G61" s="114">
        <v>71</v>
      </c>
      <c r="H61" s="114">
        <v>50</v>
      </c>
      <c r="I61" s="140">
        <v>58</v>
      </c>
      <c r="J61" s="115">
        <v>-15</v>
      </c>
      <c r="K61" s="116">
        <v>-25.862068965517242</v>
      </c>
    </row>
    <row r="62" spans="1:11" ht="14.1" customHeight="1" x14ac:dyDescent="0.2">
      <c r="A62" s="306" t="s">
        <v>292</v>
      </c>
      <c r="B62" s="307" t="s">
        <v>293</v>
      </c>
      <c r="C62" s="308"/>
      <c r="D62" s="113">
        <v>1.9841269841269842</v>
      </c>
      <c r="E62" s="115">
        <v>60</v>
      </c>
      <c r="F62" s="114">
        <v>103</v>
      </c>
      <c r="G62" s="114">
        <v>91</v>
      </c>
      <c r="H62" s="114">
        <v>69</v>
      </c>
      <c r="I62" s="140">
        <v>62</v>
      </c>
      <c r="J62" s="115">
        <v>-2</v>
      </c>
      <c r="K62" s="116">
        <v>-3.225806451612903</v>
      </c>
    </row>
    <row r="63" spans="1:11" ht="14.1" customHeight="1" x14ac:dyDescent="0.2">
      <c r="A63" s="306"/>
      <c r="B63" s="307" t="s">
        <v>294</v>
      </c>
      <c r="C63" s="308"/>
      <c r="D63" s="113">
        <v>1.7857142857142858</v>
      </c>
      <c r="E63" s="115">
        <v>54</v>
      </c>
      <c r="F63" s="114">
        <v>97</v>
      </c>
      <c r="G63" s="114">
        <v>81</v>
      </c>
      <c r="H63" s="114">
        <v>67</v>
      </c>
      <c r="I63" s="140">
        <v>59</v>
      </c>
      <c r="J63" s="115">
        <v>-5</v>
      </c>
      <c r="K63" s="116">
        <v>-8.4745762711864412</v>
      </c>
    </row>
    <row r="64" spans="1:11" ht="14.1" customHeight="1" x14ac:dyDescent="0.2">
      <c r="A64" s="306" t="s">
        <v>295</v>
      </c>
      <c r="B64" s="307" t="s">
        <v>296</v>
      </c>
      <c r="C64" s="308"/>
      <c r="D64" s="113">
        <v>0.79365079365079361</v>
      </c>
      <c r="E64" s="115">
        <v>24</v>
      </c>
      <c r="F64" s="114">
        <v>18</v>
      </c>
      <c r="G64" s="114">
        <v>13</v>
      </c>
      <c r="H64" s="114">
        <v>10</v>
      </c>
      <c r="I64" s="140">
        <v>15</v>
      </c>
      <c r="J64" s="115">
        <v>9</v>
      </c>
      <c r="K64" s="116">
        <v>60</v>
      </c>
    </row>
    <row r="65" spans="1:11" ht="14.1" customHeight="1" x14ac:dyDescent="0.2">
      <c r="A65" s="306" t="s">
        <v>297</v>
      </c>
      <c r="B65" s="307" t="s">
        <v>298</v>
      </c>
      <c r="C65" s="308"/>
      <c r="D65" s="113">
        <v>0.92592592592592593</v>
      </c>
      <c r="E65" s="115">
        <v>28</v>
      </c>
      <c r="F65" s="114">
        <v>24</v>
      </c>
      <c r="G65" s="114">
        <v>15</v>
      </c>
      <c r="H65" s="114">
        <v>23</v>
      </c>
      <c r="I65" s="140">
        <v>29</v>
      </c>
      <c r="J65" s="115">
        <v>-1</v>
      </c>
      <c r="K65" s="116">
        <v>-3.4482758620689653</v>
      </c>
    </row>
    <row r="66" spans="1:11" ht="14.1" customHeight="1" x14ac:dyDescent="0.2">
      <c r="A66" s="306">
        <v>82</v>
      </c>
      <c r="B66" s="307" t="s">
        <v>299</v>
      </c>
      <c r="C66" s="308"/>
      <c r="D66" s="113">
        <v>3.5052910052910051</v>
      </c>
      <c r="E66" s="115">
        <v>106</v>
      </c>
      <c r="F66" s="114">
        <v>110</v>
      </c>
      <c r="G66" s="114">
        <v>151</v>
      </c>
      <c r="H66" s="114">
        <v>102</v>
      </c>
      <c r="I66" s="140">
        <v>116</v>
      </c>
      <c r="J66" s="115">
        <v>-10</v>
      </c>
      <c r="K66" s="116">
        <v>-8.6206896551724146</v>
      </c>
    </row>
    <row r="67" spans="1:11" ht="14.1" customHeight="1" x14ac:dyDescent="0.2">
      <c r="A67" s="306" t="s">
        <v>300</v>
      </c>
      <c r="B67" s="307" t="s">
        <v>301</v>
      </c>
      <c r="C67" s="308"/>
      <c r="D67" s="113">
        <v>1.9841269841269842</v>
      </c>
      <c r="E67" s="115">
        <v>60</v>
      </c>
      <c r="F67" s="114">
        <v>81</v>
      </c>
      <c r="G67" s="114">
        <v>116</v>
      </c>
      <c r="H67" s="114">
        <v>68</v>
      </c>
      <c r="I67" s="140">
        <v>79</v>
      </c>
      <c r="J67" s="115">
        <v>-19</v>
      </c>
      <c r="K67" s="116">
        <v>-24.050632911392405</v>
      </c>
    </row>
    <row r="68" spans="1:11" ht="14.1" customHeight="1" x14ac:dyDescent="0.2">
      <c r="A68" s="306" t="s">
        <v>302</v>
      </c>
      <c r="B68" s="307" t="s">
        <v>303</v>
      </c>
      <c r="C68" s="308"/>
      <c r="D68" s="113">
        <v>0.85978835978835977</v>
      </c>
      <c r="E68" s="115">
        <v>26</v>
      </c>
      <c r="F68" s="114">
        <v>24</v>
      </c>
      <c r="G68" s="114">
        <v>24</v>
      </c>
      <c r="H68" s="114">
        <v>27</v>
      </c>
      <c r="I68" s="140">
        <v>25</v>
      </c>
      <c r="J68" s="115">
        <v>1</v>
      </c>
      <c r="K68" s="116">
        <v>4</v>
      </c>
    </row>
    <row r="69" spans="1:11" ht="14.1" customHeight="1" x14ac:dyDescent="0.2">
      <c r="A69" s="306">
        <v>83</v>
      </c>
      <c r="B69" s="307" t="s">
        <v>304</v>
      </c>
      <c r="C69" s="308"/>
      <c r="D69" s="113">
        <v>2.3478835978835977</v>
      </c>
      <c r="E69" s="115">
        <v>71</v>
      </c>
      <c r="F69" s="114">
        <v>65</v>
      </c>
      <c r="G69" s="114">
        <v>180</v>
      </c>
      <c r="H69" s="114">
        <v>64</v>
      </c>
      <c r="I69" s="140">
        <v>98</v>
      </c>
      <c r="J69" s="115">
        <v>-27</v>
      </c>
      <c r="K69" s="116">
        <v>-27.551020408163264</v>
      </c>
    </row>
    <row r="70" spans="1:11" ht="14.1" customHeight="1" x14ac:dyDescent="0.2">
      <c r="A70" s="306" t="s">
        <v>305</v>
      </c>
      <c r="B70" s="307" t="s">
        <v>306</v>
      </c>
      <c r="C70" s="308"/>
      <c r="D70" s="113">
        <v>1.4550264550264551</v>
      </c>
      <c r="E70" s="115">
        <v>44</v>
      </c>
      <c r="F70" s="114">
        <v>41</v>
      </c>
      <c r="G70" s="114">
        <v>145</v>
      </c>
      <c r="H70" s="114">
        <v>36</v>
      </c>
      <c r="I70" s="140">
        <v>64</v>
      </c>
      <c r="J70" s="115">
        <v>-20</v>
      </c>
      <c r="K70" s="116">
        <v>-31.25</v>
      </c>
    </row>
    <row r="71" spans="1:11" ht="14.1" customHeight="1" x14ac:dyDescent="0.2">
      <c r="A71" s="306"/>
      <c r="B71" s="307" t="s">
        <v>307</v>
      </c>
      <c r="C71" s="308"/>
      <c r="D71" s="113">
        <v>0.92592592592592593</v>
      </c>
      <c r="E71" s="115">
        <v>28</v>
      </c>
      <c r="F71" s="114">
        <v>28</v>
      </c>
      <c r="G71" s="114">
        <v>117</v>
      </c>
      <c r="H71" s="114">
        <v>23</v>
      </c>
      <c r="I71" s="140">
        <v>44</v>
      </c>
      <c r="J71" s="115">
        <v>-16</v>
      </c>
      <c r="K71" s="116">
        <v>-36.363636363636367</v>
      </c>
    </row>
    <row r="72" spans="1:11" ht="14.1" customHeight="1" x14ac:dyDescent="0.2">
      <c r="A72" s="306">
        <v>84</v>
      </c>
      <c r="B72" s="307" t="s">
        <v>308</v>
      </c>
      <c r="C72" s="308"/>
      <c r="D72" s="113">
        <v>0.69444444444444442</v>
      </c>
      <c r="E72" s="115">
        <v>21</v>
      </c>
      <c r="F72" s="114">
        <v>16</v>
      </c>
      <c r="G72" s="114">
        <v>93</v>
      </c>
      <c r="H72" s="114">
        <v>13</v>
      </c>
      <c r="I72" s="140">
        <v>21</v>
      </c>
      <c r="J72" s="115">
        <v>0</v>
      </c>
      <c r="K72" s="116">
        <v>0</v>
      </c>
    </row>
    <row r="73" spans="1:11" ht="14.1" customHeight="1" x14ac:dyDescent="0.2">
      <c r="A73" s="306" t="s">
        <v>309</v>
      </c>
      <c r="B73" s="307" t="s">
        <v>310</v>
      </c>
      <c r="C73" s="308"/>
      <c r="D73" s="113">
        <v>0.23148148148148148</v>
      </c>
      <c r="E73" s="115">
        <v>7</v>
      </c>
      <c r="F73" s="114">
        <v>4</v>
      </c>
      <c r="G73" s="114">
        <v>61</v>
      </c>
      <c r="H73" s="114">
        <v>4</v>
      </c>
      <c r="I73" s="140">
        <v>4</v>
      </c>
      <c r="J73" s="115">
        <v>3</v>
      </c>
      <c r="K73" s="116">
        <v>75</v>
      </c>
    </row>
    <row r="74" spans="1:11" ht="14.1" customHeight="1" x14ac:dyDescent="0.2">
      <c r="A74" s="306" t="s">
        <v>311</v>
      </c>
      <c r="B74" s="307" t="s">
        <v>312</v>
      </c>
      <c r="C74" s="308"/>
      <c r="D74" s="113">
        <v>0.16534391534391535</v>
      </c>
      <c r="E74" s="115">
        <v>5</v>
      </c>
      <c r="F74" s="114" t="s">
        <v>513</v>
      </c>
      <c r="G74" s="114">
        <v>14</v>
      </c>
      <c r="H74" s="114">
        <v>3</v>
      </c>
      <c r="I74" s="140">
        <v>8</v>
      </c>
      <c r="J74" s="115">
        <v>-3</v>
      </c>
      <c r="K74" s="116">
        <v>-37.5</v>
      </c>
    </row>
    <row r="75" spans="1:11" ht="14.1" customHeight="1" x14ac:dyDescent="0.2">
      <c r="A75" s="306" t="s">
        <v>313</v>
      </c>
      <c r="B75" s="307" t="s">
        <v>314</v>
      </c>
      <c r="C75" s="308"/>
      <c r="D75" s="113" t="s">
        <v>513</v>
      </c>
      <c r="E75" s="115" t="s">
        <v>513</v>
      </c>
      <c r="F75" s="114" t="s">
        <v>513</v>
      </c>
      <c r="G75" s="114">
        <v>0</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v>5</v>
      </c>
      <c r="H76" s="114" t="s">
        <v>513</v>
      </c>
      <c r="I76" s="140" t="s">
        <v>513</v>
      </c>
      <c r="J76" s="115" t="s">
        <v>513</v>
      </c>
      <c r="K76" s="116" t="s">
        <v>513</v>
      </c>
    </row>
    <row r="77" spans="1:11" ht="14.1" customHeight="1" x14ac:dyDescent="0.2">
      <c r="A77" s="306">
        <v>92</v>
      </c>
      <c r="B77" s="307" t="s">
        <v>316</v>
      </c>
      <c r="C77" s="308"/>
      <c r="D77" s="113">
        <v>0.52910052910052907</v>
      </c>
      <c r="E77" s="115">
        <v>16</v>
      </c>
      <c r="F77" s="114">
        <v>14</v>
      </c>
      <c r="G77" s="114">
        <v>10</v>
      </c>
      <c r="H77" s="114">
        <v>12</v>
      </c>
      <c r="I77" s="140">
        <v>19</v>
      </c>
      <c r="J77" s="115">
        <v>-3</v>
      </c>
      <c r="K77" s="116">
        <v>-15.789473684210526</v>
      </c>
    </row>
    <row r="78" spans="1:11" ht="14.1" customHeight="1" x14ac:dyDescent="0.2">
      <c r="A78" s="306">
        <v>93</v>
      </c>
      <c r="B78" s="307" t="s">
        <v>317</v>
      </c>
      <c r="C78" s="308"/>
      <c r="D78" s="113">
        <v>0.13227513227513227</v>
      </c>
      <c r="E78" s="115">
        <v>4</v>
      </c>
      <c r="F78" s="114">
        <v>7</v>
      </c>
      <c r="G78" s="114">
        <v>5</v>
      </c>
      <c r="H78" s="114">
        <v>5</v>
      </c>
      <c r="I78" s="140" t="s">
        <v>513</v>
      </c>
      <c r="J78" s="115" t="s">
        <v>513</v>
      </c>
      <c r="K78" s="116" t="s">
        <v>513</v>
      </c>
    </row>
    <row r="79" spans="1:11" ht="14.1" customHeight="1" x14ac:dyDescent="0.2">
      <c r="A79" s="306">
        <v>94</v>
      </c>
      <c r="B79" s="307" t="s">
        <v>318</v>
      </c>
      <c r="C79" s="308"/>
      <c r="D79" s="113">
        <v>0.3968253968253968</v>
      </c>
      <c r="E79" s="115">
        <v>12</v>
      </c>
      <c r="F79" s="114">
        <v>16</v>
      </c>
      <c r="G79" s="114">
        <v>23</v>
      </c>
      <c r="H79" s="114">
        <v>19</v>
      </c>
      <c r="I79" s="140">
        <v>6</v>
      </c>
      <c r="J79" s="115">
        <v>6</v>
      </c>
      <c r="K79" s="116">
        <v>100</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32914</v>
      </c>
      <c r="C10" s="114">
        <v>17200</v>
      </c>
      <c r="D10" s="114">
        <v>15714</v>
      </c>
      <c r="E10" s="114">
        <v>25875</v>
      </c>
      <c r="F10" s="114">
        <v>6762</v>
      </c>
      <c r="G10" s="114">
        <v>5954</v>
      </c>
      <c r="H10" s="114">
        <v>7321</v>
      </c>
      <c r="I10" s="115">
        <v>10426</v>
      </c>
      <c r="J10" s="114">
        <v>7336</v>
      </c>
      <c r="K10" s="114">
        <v>3090</v>
      </c>
      <c r="L10" s="423">
        <v>2768</v>
      </c>
      <c r="M10" s="424">
        <v>2691</v>
      </c>
    </row>
    <row r="11" spans="1:13" ht="11.1" customHeight="1" x14ac:dyDescent="0.2">
      <c r="A11" s="422" t="s">
        <v>387</v>
      </c>
      <c r="B11" s="115">
        <v>33542</v>
      </c>
      <c r="C11" s="114">
        <v>17768</v>
      </c>
      <c r="D11" s="114">
        <v>15774</v>
      </c>
      <c r="E11" s="114">
        <v>26417</v>
      </c>
      <c r="F11" s="114">
        <v>6849</v>
      </c>
      <c r="G11" s="114">
        <v>5936</v>
      </c>
      <c r="H11" s="114">
        <v>7568</v>
      </c>
      <c r="I11" s="115">
        <v>10542</v>
      </c>
      <c r="J11" s="114">
        <v>7315</v>
      </c>
      <c r="K11" s="114">
        <v>3227</v>
      </c>
      <c r="L11" s="423">
        <v>2384</v>
      </c>
      <c r="M11" s="424">
        <v>1846</v>
      </c>
    </row>
    <row r="12" spans="1:13" ht="11.1" customHeight="1" x14ac:dyDescent="0.2">
      <c r="A12" s="422" t="s">
        <v>388</v>
      </c>
      <c r="B12" s="115">
        <v>34155</v>
      </c>
      <c r="C12" s="114">
        <v>18094</v>
      </c>
      <c r="D12" s="114">
        <v>16061</v>
      </c>
      <c r="E12" s="114">
        <v>26906</v>
      </c>
      <c r="F12" s="114">
        <v>6974</v>
      </c>
      <c r="G12" s="114">
        <v>6395</v>
      </c>
      <c r="H12" s="114">
        <v>7745</v>
      </c>
      <c r="I12" s="115">
        <v>10720</v>
      </c>
      <c r="J12" s="114">
        <v>7368</v>
      </c>
      <c r="K12" s="114">
        <v>3352</v>
      </c>
      <c r="L12" s="423">
        <v>3711</v>
      </c>
      <c r="M12" s="424">
        <v>3107</v>
      </c>
    </row>
    <row r="13" spans="1:13" s="110" customFormat="1" ht="11.1" customHeight="1" x14ac:dyDescent="0.2">
      <c r="A13" s="422" t="s">
        <v>389</v>
      </c>
      <c r="B13" s="115">
        <v>33357</v>
      </c>
      <c r="C13" s="114">
        <v>17298</v>
      </c>
      <c r="D13" s="114">
        <v>16059</v>
      </c>
      <c r="E13" s="114">
        <v>26038</v>
      </c>
      <c r="F13" s="114">
        <v>7041</v>
      </c>
      <c r="G13" s="114">
        <v>6048</v>
      </c>
      <c r="H13" s="114">
        <v>7755</v>
      </c>
      <c r="I13" s="115">
        <v>10711</v>
      </c>
      <c r="J13" s="114">
        <v>7348</v>
      </c>
      <c r="K13" s="114">
        <v>3363</v>
      </c>
      <c r="L13" s="423">
        <v>1892</v>
      </c>
      <c r="M13" s="424">
        <v>2724</v>
      </c>
    </row>
    <row r="14" spans="1:13" ht="15" customHeight="1" x14ac:dyDescent="0.2">
      <c r="A14" s="422" t="s">
        <v>390</v>
      </c>
      <c r="B14" s="115">
        <v>33926</v>
      </c>
      <c r="C14" s="114">
        <v>17832</v>
      </c>
      <c r="D14" s="114">
        <v>16094</v>
      </c>
      <c r="E14" s="114">
        <v>25450</v>
      </c>
      <c r="F14" s="114">
        <v>8210</v>
      </c>
      <c r="G14" s="114">
        <v>5977</v>
      </c>
      <c r="H14" s="114">
        <v>7958</v>
      </c>
      <c r="I14" s="115">
        <v>10691</v>
      </c>
      <c r="J14" s="114">
        <v>7237</v>
      </c>
      <c r="K14" s="114">
        <v>3454</v>
      </c>
      <c r="L14" s="423">
        <v>3524</v>
      </c>
      <c r="M14" s="424">
        <v>3147</v>
      </c>
    </row>
    <row r="15" spans="1:13" ht="11.1" customHeight="1" x14ac:dyDescent="0.2">
      <c r="A15" s="422" t="s">
        <v>387</v>
      </c>
      <c r="B15" s="115">
        <v>34313</v>
      </c>
      <c r="C15" s="114">
        <v>18113</v>
      </c>
      <c r="D15" s="114">
        <v>16200</v>
      </c>
      <c r="E15" s="114">
        <v>25578</v>
      </c>
      <c r="F15" s="114">
        <v>8475</v>
      </c>
      <c r="G15" s="114">
        <v>5893</v>
      </c>
      <c r="H15" s="114">
        <v>8249</v>
      </c>
      <c r="I15" s="115">
        <v>10788</v>
      </c>
      <c r="J15" s="114">
        <v>7315</v>
      </c>
      <c r="K15" s="114">
        <v>3473</v>
      </c>
      <c r="L15" s="423">
        <v>2483</v>
      </c>
      <c r="M15" s="424">
        <v>2128</v>
      </c>
    </row>
    <row r="16" spans="1:13" ht="11.1" customHeight="1" x14ac:dyDescent="0.2">
      <c r="A16" s="422" t="s">
        <v>388</v>
      </c>
      <c r="B16" s="115">
        <v>35206</v>
      </c>
      <c r="C16" s="114">
        <v>18548</v>
      </c>
      <c r="D16" s="114">
        <v>16658</v>
      </c>
      <c r="E16" s="114">
        <v>26397</v>
      </c>
      <c r="F16" s="114">
        <v>8773</v>
      </c>
      <c r="G16" s="114">
        <v>6450</v>
      </c>
      <c r="H16" s="114">
        <v>8455</v>
      </c>
      <c r="I16" s="115">
        <v>10946</v>
      </c>
      <c r="J16" s="114">
        <v>7330</v>
      </c>
      <c r="K16" s="114">
        <v>3616</v>
      </c>
      <c r="L16" s="423">
        <v>3809</v>
      </c>
      <c r="M16" s="424">
        <v>3107</v>
      </c>
    </row>
    <row r="17" spans="1:13" s="110" customFormat="1" ht="11.1" customHeight="1" x14ac:dyDescent="0.2">
      <c r="A17" s="422" t="s">
        <v>389</v>
      </c>
      <c r="B17" s="115">
        <v>34515</v>
      </c>
      <c r="C17" s="114">
        <v>17856</v>
      </c>
      <c r="D17" s="114">
        <v>16659</v>
      </c>
      <c r="E17" s="114">
        <v>25767</v>
      </c>
      <c r="F17" s="114">
        <v>8715</v>
      </c>
      <c r="G17" s="114">
        <v>6099</v>
      </c>
      <c r="H17" s="114">
        <v>8464</v>
      </c>
      <c r="I17" s="115">
        <v>10920</v>
      </c>
      <c r="J17" s="114">
        <v>7292</v>
      </c>
      <c r="K17" s="114">
        <v>3628</v>
      </c>
      <c r="L17" s="423">
        <v>1845</v>
      </c>
      <c r="M17" s="424">
        <v>2645</v>
      </c>
    </row>
    <row r="18" spans="1:13" ht="15" customHeight="1" x14ac:dyDescent="0.2">
      <c r="A18" s="422" t="s">
        <v>391</v>
      </c>
      <c r="B18" s="115">
        <v>34855</v>
      </c>
      <c r="C18" s="114">
        <v>18218</v>
      </c>
      <c r="D18" s="114">
        <v>16637</v>
      </c>
      <c r="E18" s="114">
        <v>25711</v>
      </c>
      <c r="F18" s="114">
        <v>9118</v>
      </c>
      <c r="G18" s="114">
        <v>5978</v>
      </c>
      <c r="H18" s="114">
        <v>8637</v>
      </c>
      <c r="I18" s="115">
        <v>10929</v>
      </c>
      <c r="J18" s="114">
        <v>7242</v>
      </c>
      <c r="K18" s="114">
        <v>3687</v>
      </c>
      <c r="L18" s="423">
        <v>3619</v>
      </c>
      <c r="M18" s="424">
        <v>3304</v>
      </c>
    </row>
    <row r="19" spans="1:13" ht="11.1" customHeight="1" x14ac:dyDescent="0.2">
      <c r="A19" s="422" t="s">
        <v>387</v>
      </c>
      <c r="B19" s="115">
        <v>35490</v>
      </c>
      <c r="C19" s="114">
        <v>18750</v>
      </c>
      <c r="D19" s="114">
        <v>16740</v>
      </c>
      <c r="E19" s="114">
        <v>26286</v>
      </c>
      <c r="F19" s="114">
        <v>9190</v>
      </c>
      <c r="G19" s="114">
        <v>5937</v>
      </c>
      <c r="H19" s="114">
        <v>8929</v>
      </c>
      <c r="I19" s="115">
        <v>11199</v>
      </c>
      <c r="J19" s="114">
        <v>7348</v>
      </c>
      <c r="K19" s="114">
        <v>3851</v>
      </c>
      <c r="L19" s="423">
        <v>2576</v>
      </c>
      <c r="M19" s="424">
        <v>1989</v>
      </c>
    </row>
    <row r="20" spans="1:13" ht="11.1" customHeight="1" x14ac:dyDescent="0.2">
      <c r="A20" s="422" t="s">
        <v>388</v>
      </c>
      <c r="B20" s="115">
        <v>36208</v>
      </c>
      <c r="C20" s="114">
        <v>19196</v>
      </c>
      <c r="D20" s="114">
        <v>17012</v>
      </c>
      <c r="E20" s="114">
        <v>26948</v>
      </c>
      <c r="F20" s="114">
        <v>9237</v>
      </c>
      <c r="G20" s="114">
        <v>6428</v>
      </c>
      <c r="H20" s="114">
        <v>9096</v>
      </c>
      <c r="I20" s="115">
        <v>11390</v>
      </c>
      <c r="J20" s="114">
        <v>7440</v>
      </c>
      <c r="K20" s="114">
        <v>3950</v>
      </c>
      <c r="L20" s="423">
        <v>3604</v>
      </c>
      <c r="M20" s="424">
        <v>3041</v>
      </c>
    </row>
    <row r="21" spans="1:13" s="110" customFormat="1" ht="11.1" customHeight="1" x14ac:dyDescent="0.2">
      <c r="A21" s="422" t="s">
        <v>389</v>
      </c>
      <c r="B21" s="115">
        <v>35307</v>
      </c>
      <c r="C21" s="114">
        <v>18358</v>
      </c>
      <c r="D21" s="114">
        <v>16949</v>
      </c>
      <c r="E21" s="114">
        <v>26178</v>
      </c>
      <c r="F21" s="114">
        <v>9116</v>
      </c>
      <c r="G21" s="114">
        <v>6079</v>
      </c>
      <c r="H21" s="114">
        <v>9028</v>
      </c>
      <c r="I21" s="115">
        <v>11280</v>
      </c>
      <c r="J21" s="114">
        <v>7386</v>
      </c>
      <c r="K21" s="114">
        <v>3894</v>
      </c>
      <c r="L21" s="423">
        <v>1591</v>
      </c>
      <c r="M21" s="424">
        <v>2582</v>
      </c>
    </row>
    <row r="22" spans="1:13" ht="15" customHeight="1" x14ac:dyDescent="0.2">
      <c r="A22" s="422" t="s">
        <v>392</v>
      </c>
      <c r="B22" s="115">
        <v>35198</v>
      </c>
      <c r="C22" s="114">
        <v>18305</v>
      </c>
      <c r="D22" s="114">
        <v>16893</v>
      </c>
      <c r="E22" s="114">
        <v>26013</v>
      </c>
      <c r="F22" s="114">
        <v>9159</v>
      </c>
      <c r="G22" s="114">
        <v>5900</v>
      </c>
      <c r="H22" s="114">
        <v>9139</v>
      </c>
      <c r="I22" s="115">
        <v>11170</v>
      </c>
      <c r="J22" s="114">
        <v>7297</v>
      </c>
      <c r="K22" s="114">
        <v>3873</v>
      </c>
      <c r="L22" s="423">
        <v>2909</v>
      </c>
      <c r="M22" s="424">
        <v>2979</v>
      </c>
    </row>
    <row r="23" spans="1:13" ht="11.1" customHeight="1" x14ac:dyDescent="0.2">
      <c r="A23" s="422" t="s">
        <v>387</v>
      </c>
      <c r="B23" s="115">
        <v>35645</v>
      </c>
      <c r="C23" s="114">
        <v>18743</v>
      </c>
      <c r="D23" s="114">
        <v>16902</v>
      </c>
      <c r="E23" s="114">
        <v>26348</v>
      </c>
      <c r="F23" s="114">
        <v>9263</v>
      </c>
      <c r="G23" s="114">
        <v>5761</v>
      </c>
      <c r="H23" s="114">
        <v>9492</v>
      </c>
      <c r="I23" s="115">
        <v>11323</v>
      </c>
      <c r="J23" s="114">
        <v>7364</v>
      </c>
      <c r="K23" s="114">
        <v>3959</v>
      </c>
      <c r="L23" s="423">
        <v>2377</v>
      </c>
      <c r="M23" s="424">
        <v>1998</v>
      </c>
    </row>
    <row r="24" spans="1:13" ht="11.1" customHeight="1" x14ac:dyDescent="0.2">
      <c r="A24" s="422" t="s">
        <v>388</v>
      </c>
      <c r="B24" s="115">
        <v>36257</v>
      </c>
      <c r="C24" s="114">
        <v>19066</v>
      </c>
      <c r="D24" s="114">
        <v>17191</v>
      </c>
      <c r="E24" s="114">
        <v>26608</v>
      </c>
      <c r="F24" s="114">
        <v>9393</v>
      </c>
      <c r="G24" s="114">
        <v>6218</v>
      </c>
      <c r="H24" s="114">
        <v>9691</v>
      </c>
      <c r="I24" s="115">
        <v>11599</v>
      </c>
      <c r="J24" s="114">
        <v>7436</v>
      </c>
      <c r="K24" s="114">
        <v>4163</v>
      </c>
      <c r="L24" s="423">
        <v>3574</v>
      </c>
      <c r="M24" s="424">
        <v>3036</v>
      </c>
    </row>
    <row r="25" spans="1:13" s="110" customFormat="1" ht="11.1" customHeight="1" x14ac:dyDescent="0.2">
      <c r="A25" s="422" t="s">
        <v>389</v>
      </c>
      <c r="B25" s="115">
        <v>35233</v>
      </c>
      <c r="C25" s="114">
        <v>18174</v>
      </c>
      <c r="D25" s="114">
        <v>17059</v>
      </c>
      <c r="E25" s="114">
        <v>25643</v>
      </c>
      <c r="F25" s="114">
        <v>9329</v>
      </c>
      <c r="G25" s="114">
        <v>5894</v>
      </c>
      <c r="H25" s="114">
        <v>9564</v>
      </c>
      <c r="I25" s="115">
        <v>11434</v>
      </c>
      <c r="J25" s="114">
        <v>7412</v>
      </c>
      <c r="K25" s="114">
        <v>4022</v>
      </c>
      <c r="L25" s="423">
        <v>1619</v>
      </c>
      <c r="M25" s="424">
        <v>2642</v>
      </c>
    </row>
    <row r="26" spans="1:13" ht="15" customHeight="1" x14ac:dyDescent="0.2">
      <c r="A26" s="422" t="s">
        <v>393</v>
      </c>
      <c r="B26" s="115">
        <v>35729</v>
      </c>
      <c r="C26" s="114">
        <v>18626</v>
      </c>
      <c r="D26" s="114">
        <v>17103</v>
      </c>
      <c r="E26" s="114">
        <v>26042</v>
      </c>
      <c r="F26" s="114">
        <v>9422</v>
      </c>
      <c r="G26" s="114">
        <v>5772</v>
      </c>
      <c r="H26" s="114">
        <v>9772</v>
      </c>
      <c r="I26" s="115">
        <v>11444</v>
      </c>
      <c r="J26" s="114">
        <v>7352</v>
      </c>
      <c r="K26" s="114">
        <v>4092</v>
      </c>
      <c r="L26" s="423">
        <v>3214</v>
      </c>
      <c r="M26" s="424">
        <v>2786</v>
      </c>
    </row>
    <row r="27" spans="1:13" ht="11.1" customHeight="1" x14ac:dyDescent="0.2">
      <c r="A27" s="422" t="s">
        <v>387</v>
      </c>
      <c r="B27" s="115">
        <v>36100</v>
      </c>
      <c r="C27" s="114">
        <v>18869</v>
      </c>
      <c r="D27" s="114">
        <v>17231</v>
      </c>
      <c r="E27" s="114">
        <v>26307</v>
      </c>
      <c r="F27" s="114">
        <v>9527</v>
      </c>
      <c r="G27" s="114">
        <v>5630</v>
      </c>
      <c r="H27" s="114">
        <v>10095</v>
      </c>
      <c r="I27" s="115">
        <v>11704</v>
      </c>
      <c r="J27" s="114">
        <v>7460</v>
      </c>
      <c r="K27" s="114">
        <v>4244</v>
      </c>
      <c r="L27" s="423">
        <v>2158</v>
      </c>
      <c r="M27" s="424">
        <v>1838</v>
      </c>
    </row>
    <row r="28" spans="1:13" ht="11.1" customHeight="1" x14ac:dyDescent="0.2">
      <c r="A28" s="422" t="s">
        <v>388</v>
      </c>
      <c r="B28" s="115">
        <v>36801</v>
      </c>
      <c r="C28" s="114">
        <v>19249</v>
      </c>
      <c r="D28" s="114">
        <v>17552</v>
      </c>
      <c r="E28" s="114">
        <v>27063</v>
      </c>
      <c r="F28" s="114">
        <v>9679</v>
      </c>
      <c r="G28" s="114">
        <v>6095</v>
      </c>
      <c r="H28" s="114">
        <v>10203</v>
      </c>
      <c r="I28" s="115">
        <v>11753</v>
      </c>
      <c r="J28" s="114">
        <v>7423</v>
      </c>
      <c r="K28" s="114">
        <v>4330</v>
      </c>
      <c r="L28" s="423">
        <v>3469</v>
      </c>
      <c r="M28" s="424">
        <v>2774</v>
      </c>
    </row>
    <row r="29" spans="1:13" s="110" customFormat="1" ht="11.1" customHeight="1" x14ac:dyDescent="0.2">
      <c r="A29" s="422" t="s">
        <v>389</v>
      </c>
      <c r="B29" s="115">
        <v>35854</v>
      </c>
      <c r="C29" s="114">
        <v>18344</v>
      </c>
      <c r="D29" s="114">
        <v>17510</v>
      </c>
      <c r="E29" s="114">
        <v>26178</v>
      </c>
      <c r="F29" s="114">
        <v>9662</v>
      </c>
      <c r="G29" s="114">
        <v>5853</v>
      </c>
      <c r="H29" s="114">
        <v>10086</v>
      </c>
      <c r="I29" s="115">
        <v>11712</v>
      </c>
      <c r="J29" s="114">
        <v>7421</v>
      </c>
      <c r="K29" s="114">
        <v>4291</v>
      </c>
      <c r="L29" s="423">
        <v>1653</v>
      </c>
      <c r="M29" s="424">
        <v>2571</v>
      </c>
    </row>
    <row r="30" spans="1:13" ht="15" customHeight="1" x14ac:dyDescent="0.2">
      <c r="A30" s="422" t="s">
        <v>394</v>
      </c>
      <c r="B30" s="115">
        <v>36342</v>
      </c>
      <c r="C30" s="114">
        <v>18745</v>
      </c>
      <c r="D30" s="114">
        <v>17597</v>
      </c>
      <c r="E30" s="114">
        <v>26525</v>
      </c>
      <c r="F30" s="114">
        <v>9811</v>
      </c>
      <c r="G30" s="114">
        <v>5760</v>
      </c>
      <c r="H30" s="114">
        <v>10289</v>
      </c>
      <c r="I30" s="115">
        <v>11530</v>
      </c>
      <c r="J30" s="114">
        <v>7289</v>
      </c>
      <c r="K30" s="114">
        <v>4241</v>
      </c>
      <c r="L30" s="423">
        <v>3312</v>
      </c>
      <c r="M30" s="424">
        <v>2780</v>
      </c>
    </row>
    <row r="31" spans="1:13" ht="11.1" customHeight="1" x14ac:dyDescent="0.2">
      <c r="A31" s="422" t="s">
        <v>387</v>
      </c>
      <c r="B31" s="115">
        <v>36855</v>
      </c>
      <c r="C31" s="114">
        <v>19173</v>
      </c>
      <c r="D31" s="114">
        <v>17682</v>
      </c>
      <c r="E31" s="114">
        <v>26950</v>
      </c>
      <c r="F31" s="114">
        <v>9899</v>
      </c>
      <c r="G31" s="114">
        <v>5708</v>
      </c>
      <c r="H31" s="114">
        <v>10572</v>
      </c>
      <c r="I31" s="115">
        <v>11588</v>
      </c>
      <c r="J31" s="114">
        <v>7274</v>
      </c>
      <c r="K31" s="114">
        <v>4314</v>
      </c>
      <c r="L31" s="423">
        <v>2504</v>
      </c>
      <c r="M31" s="424">
        <v>2032</v>
      </c>
    </row>
    <row r="32" spans="1:13" ht="11.1" customHeight="1" x14ac:dyDescent="0.2">
      <c r="A32" s="422" t="s">
        <v>388</v>
      </c>
      <c r="B32" s="115">
        <v>37554</v>
      </c>
      <c r="C32" s="114">
        <v>19534</v>
      </c>
      <c r="D32" s="114">
        <v>18020</v>
      </c>
      <c r="E32" s="114">
        <v>27475</v>
      </c>
      <c r="F32" s="114">
        <v>10075</v>
      </c>
      <c r="G32" s="114">
        <v>6139</v>
      </c>
      <c r="H32" s="114">
        <v>10731</v>
      </c>
      <c r="I32" s="115">
        <v>11732</v>
      </c>
      <c r="J32" s="114">
        <v>7313</v>
      </c>
      <c r="K32" s="114">
        <v>4419</v>
      </c>
      <c r="L32" s="423">
        <v>3501</v>
      </c>
      <c r="M32" s="424">
        <v>2910</v>
      </c>
    </row>
    <row r="33" spans="1:13" s="110" customFormat="1" ht="11.1" customHeight="1" x14ac:dyDescent="0.2">
      <c r="A33" s="422" t="s">
        <v>389</v>
      </c>
      <c r="B33" s="115">
        <v>36534</v>
      </c>
      <c r="C33" s="114">
        <v>18645</v>
      </c>
      <c r="D33" s="114">
        <v>17889</v>
      </c>
      <c r="E33" s="114">
        <v>26468</v>
      </c>
      <c r="F33" s="114">
        <v>10063</v>
      </c>
      <c r="G33" s="114">
        <v>5865</v>
      </c>
      <c r="H33" s="114">
        <v>10514</v>
      </c>
      <c r="I33" s="115">
        <v>11688</v>
      </c>
      <c r="J33" s="114">
        <v>7325</v>
      </c>
      <c r="K33" s="114">
        <v>4363</v>
      </c>
      <c r="L33" s="423">
        <v>2014</v>
      </c>
      <c r="M33" s="424">
        <v>3000</v>
      </c>
    </row>
    <row r="34" spans="1:13" ht="15" customHeight="1" x14ac:dyDescent="0.2">
      <c r="A34" s="422" t="s">
        <v>395</v>
      </c>
      <c r="B34" s="115">
        <v>37113</v>
      </c>
      <c r="C34" s="114">
        <v>19048</v>
      </c>
      <c r="D34" s="114">
        <v>18065</v>
      </c>
      <c r="E34" s="114">
        <v>26896</v>
      </c>
      <c r="F34" s="114">
        <v>10217</v>
      </c>
      <c r="G34" s="114">
        <v>5776</v>
      </c>
      <c r="H34" s="114">
        <v>10745</v>
      </c>
      <c r="I34" s="115">
        <v>11800</v>
      </c>
      <c r="J34" s="114">
        <v>7334</v>
      </c>
      <c r="K34" s="114">
        <v>4466</v>
      </c>
      <c r="L34" s="423">
        <v>3329</v>
      </c>
      <c r="M34" s="424">
        <v>2755</v>
      </c>
    </row>
    <row r="35" spans="1:13" ht="11.1" customHeight="1" x14ac:dyDescent="0.2">
      <c r="A35" s="422" t="s">
        <v>387</v>
      </c>
      <c r="B35" s="115">
        <v>37234</v>
      </c>
      <c r="C35" s="114">
        <v>19292</v>
      </c>
      <c r="D35" s="114">
        <v>17942</v>
      </c>
      <c r="E35" s="114">
        <v>26930</v>
      </c>
      <c r="F35" s="114">
        <v>10304</v>
      </c>
      <c r="G35" s="114">
        <v>5648</v>
      </c>
      <c r="H35" s="114">
        <v>10931</v>
      </c>
      <c r="I35" s="115">
        <v>11856</v>
      </c>
      <c r="J35" s="114">
        <v>7303</v>
      </c>
      <c r="K35" s="114">
        <v>4553</v>
      </c>
      <c r="L35" s="423">
        <v>2519</v>
      </c>
      <c r="M35" s="424">
        <v>2166</v>
      </c>
    </row>
    <row r="36" spans="1:13" ht="11.1" customHeight="1" x14ac:dyDescent="0.2">
      <c r="A36" s="422" t="s">
        <v>388</v>
      </c>
      <c r="B36" s="115">
        <v>38129</v>
      </c>
      <c r="C36" s="114">
        <v>19804</v>
      </c>
      <c r="D36" s="114">
        <v>18325</v>
      </c>
      <c r="E36" s="114">
        <v>27646</v>
      </c>
      <c r="F36" s="114">
        <v>10483</v>
      </c>
      <c r="G36" s="114">
        <v>6116</v>
      </c>
      <c r="H36" s="114">
        <v>11135</v>
      </c>
      <c r="I36" s="115">
        <v>11998</v>
      </c>
      <c r="J36" s="114">
        <v>7229</v>
      </c>
      <c r="K36" s="114">
        <v>4769</v>
      </c>
      <c r="L36" s="423">
        <v>3630</v>
      </c>
      <c r="M36" s="424">
        <v>2876</v>
      </c>
    </row>
    <row r="37" spans="1:13" s="110" customFormat="1" ht="11.1" customHeight="1" x14ac:dyDescent="0.2">
      <c r="A37" s="422" t="s">
        <v>389</v>
      </c>
      <c r="B37" s="115">
        <v>37280</v>
      </c>
      <c r="C37" s="114">
        <v>19061</v>
      </c>
      <c r="D37" s="114">
        <v>18219</v>
      </c>
      <c r="E37" s="114">
        <v>26817</v>
      </c>
      <c r="F37" s="114">
        <v>10463</v>
      </c>
      <c r="G37" s="114">
        <v>5854</v>
      </c>
      <c r="H37" s="114">
        <v>11014</v>
      </c>
      <c r="I37" s="115">
        <v>11992</v>
      </c>
      <c r="J37" s="114">
        <v>7321</v>
      </c>
      <c r="K37" s="114">
        <v>4671</v>
      </c>
      <c r="L37" s="423">
        <v>1948</v>
      </c>
      <c r="M37" s="424">
        <v>2788</v>
      </c>
    </row>
    <row r="38" spans="1:13" ht="15" customHeight="1" x14ac:dyDescent="0.2">
      <c r="A38" s="425" t="s">
        <v>396</v>
      </c>
      <c r="B38" s="115">
        <v>37807</v>
      </c>
      <c r="C38" s="114">
        <v>19540</v>
      </c>
      <c r="D38" s="114">
        <v>18267</v>
      </c>
      <c r="E38" s="114">
        <v>27192</v>
      </c>
      <c r="F38" s="114">
        <v>10615</v>
      </c>
      <c r="G38" s="114">
        <v>5700</v>
      </c>
      <c r="H38" s="114">
        <v>11249</v>
      </c>
      <c r="I38" s="115">
        <v>12155</v>
      </c>
      <c r="J38" s="114">
        <v>7333</v>
      </c>
      <c r="K38" s="114">
        <v>4822</v>
      </c>
      <c r="L38" s="423">
        <v>3387</v>
      </c>
      <c r="M38" s="424">
        <v>2930</v>
      </c>
    </row>
    <row r="39" spans="1:13" ht="11.1" customHeight="1" x14ac:dyDescent="0.2">
      <c r="A39" s="422" t="s">
        <v>387</v>
      </c>
      <c r="B39" s="115">
        <v>38200</v>
      </c>
      <c r="C39" s="114">
        <v>19851</v>
      </c>
      <c r="D39" s="114">
        <v>18349</v>
      </c>
      <c r="E39" s="114">
        <v>27421</v>
      </c>
      <c r="F39" s="114">
        <v>10779</v>
      </c>
      <c r="G39" s="114">
        <v>5562</v>
      </c>
      <c r="H39" s="114">
        <v>11547</v>
      </c>
      <c r="I39" s="115">
        <v>12346</v>
      </c>
      <c r="J39" s="114">
        <v>7352</v>
      </c>
      <c r="K39" s="114">
        <v>4994</v>
      </c>
      <c r="L39" s="423">
        <v>2401</v>
      </c>
      <c r="M39" s="424">
        <v>2014</v>
      </c>
    </row>
    <row r="40" spans="1:13" ht="11.1" customHeight="1" x14ac:dyDescent="0.2">
      <c r="A40" s="425" t="s">
        <v>388</v>
      </c>
      <c r="B40" s="115">
        <v>39036</v>
      </c>
      <c r="C40" s="114">
        <v>20287</v>
      </c>
      <c r="D40" s="114">
        <v>18749</v>
      </c>
      <c r="E40" s="114">
        <v>28024</v>
      </c>
      <c r="F40" s="114">
        <v>11012</v>
      </c>
      <c r="G40" s="114">
        <v>6069</v>
      </c>
      <c r="H40" s="114">
        <v>11724</v>
      </c>
      <c r="I40" s="115">
        <v>12443</v>
      </c>
      <c r="J40" s="114">
        <v>7332</v>
      </c>
      <c r="K40" s="114">
        <v>5111</v>
      </c>
      <c r="L40" s="423">
        <v>3821</v>
      </c>
      <c r="M40" s="424">
        <v>3158</v>
      </c>
    </row>
    <row r="41" spans="1:13" s="110" customFormat="1" ht="11.1" customHeight="1" x14ac:dyDescent="0.2">
      <c r="A41" s="422" t="s">
        <v>389</v>
      </c>
      <c r="B41" s="115">
        <v>38414</v>
      </c>
      <c r="C41" s="114">
        <v>19673</v>
      </c>
      <c r="D41" s="114">
        <v>18741</v>
      </c>
      <c r="E41" s="114">
        <v>27305</v>
      </c>
      <c r="F41" s="114">
        <v>11109</v>
      </c>
      <c r="G41" s="114">
        <v>5856</v>
      </c>
      <c r="H41" s="114">
        <v>11673</v>
      </c>
      <c r="I41" s="115">
        <v>12428</v>
      </c>
      <c r="J41" s="114">
        <v>7345</v>
      </c>
      <c r="K41" s="114">
        <v>5083</v>
      </c>
      <c r="L41" s="423">
        <v>1970</v>
      </c>
      <c r="M41" s="424">
        <v>2655</v>
      </c>
    </row>
    <row r="42" spans="1:13" ht="15" customHeight="1" x14ac:dyDescent="0.2">
      <c r="A42" s="422" t="s">
        <v>397</v>
      </c>
      <c r="B42" s="115">
        <v>38783</v>
      </c>
      <c r="C42" s="114">
        <v>19986</v>
      </c>
      <c r="D42" s="114">
        <v>18797</v>
      </c>
      <c r="E42" s="114">
        <v>27497</v>
      </c>
      <c r="F42" s="114">
        <v>11286</v>
      </c>
      <c r="G42" s="114">
        <v>5755</v>
      </c>
      <c r="H42" s="114">
        <v>11878</v>
      </c>
      <c r="I42" s="115">
        <v>12406</v>
      </c>
      <c r="J42" s="114">
        <v>7243</v>
      </c>
      <c r="K42" s="114">
        <v>5163</v>
      </c>
      <c r="L42" s="423">
        <v>3680</v>
      </c>
      <c r="M42" s="424">
        <v>3242</v>
      </c>
    </row>
    <row r="43" spans="1:13" ht="11.1" customHeight="1" x14ac:dyDescent="0.2">
      <c r="A43" s="422" t="s">
        <v>387</v>
      </c>
      <c r="B43" s="115">
        <v>39259</v>
      </c>
      <c r="C43" s="114">
        <v>20361</v>
      </c>
      <c r="D43" s="114">
        <v>18898</v>
      </c>
      <c r="E43" s="114">
        <v>27832</v>
      </c>
      <c r="F43" s="114">
        <v>11427</v>
      </c>
      <c r="G43" s="114">
        <v>5642</v>
      </c>
      <c r="H43" s="114">
        <v>12176</v>
      </c>
      <c r="I43" s="115">
        <v>12599</v>
      </c>
      <c r="J43" s="114">
        <v>7231</v>
      </c>
      <c r="K43" s="114">
        <v>5368</v>
      </c>
      <c r="L43" s="423">
        <v>2577</v>
      </c>
      <c r="M43" s="424">
        <v>2129</v>
      </c>
    </row>
    <row r="44" spans="1:13" ht="11.1" customHeight="1" x14ac:dyDescent="0.2">
      <c r="A44" s="422" t="s">
        <v>388</v>
      </c>
      <c r="B44" s="115">
        <v>39925</v>
      </c>
      <c r="C44" s="114">
        <v>20753</v>
      </c>
      <c r="D44" s="114">
        <v>19172</v>
      </c>
      <c r="E44" s="114">
        <v>28357</v>
      </c>
      <c r="F44" s="114">
        <v>11568</v>
      </c>
      <c r="G44" s="114">
        <v>6092</v>
      </c>
      <c r="H44" s="114">
        <v>12324</v>
      </c>
      <c r="I44" s="115">
        <v>12671</v>
      </c>
      <c r="J44" s="114">
        <v>7146</v>
      </c>
      <c r="K44" s="114">
        <v>5525</v>
      </c>
      <c r="L44" s="423">
        <v>3835</v>
      </c>
      <c r="M44" s="424">
        <v>3320</v>
      </c>
    </row>
    <row r="45" spans="1:13" s="110" customFormat="1" ht="11.1" customHeight="1" x14ac:dyDescent="0.2">
      <c r="A45" s="422" t="s">
        <v>389</v>
      </c>
      <c r="B45" s="115">
        <v>39155</v>
      </c>
      <c r="C45" s="114">
        <v>20040</v>
      </c>
      <c r="D45" s="114">
        <v>19115</v>
      </c>
      <c r="E45" s="114">
        <v>27576</v>
      </c>
      <c r="F45" s="114">
        <v>11579</v>
      </c>
      <c r="G45" s="114">
        <v>5820</v>
      </c>
      <c r="H45" s="114">
        <v>12260</v>
      </c>
      <c r="I45" s="115">
        <v>12632</v>
      </c>
      <c r="J45" s="114">
        <v>7265</v>
      </c>
      <c r="K45" s="114">
        <v>5367</v>
      </c>
      <c r="L45" s="423">
        <v>2160</v>
      </c>
      <c r="M45" s="424">
        <v>2922</v>
      </c>
    </row>
    <row r="46" spans="1:13" ht="15" customHeight="1" x14ac:dyDescent="0.2">
      <c r="A46" s="422" t="s">
        <v>398</v>
      </c>
      <c r="B46" s="115">
        <v>39570</v>
      </c>
      <c r="C46" s="114">
        <v>20355</v>
      </c>
      <c r="D46" s="114">
        <v>19215</v>
      </c>
      <c r="E46" s="114">
        <v>27836</v>
      </c>
      <c r="F46" s="114">
        <v>11734</v>
      </c>
      <c r="G46" s="114">
        <v>5738</v>
      </c>
      <c r="H46" s="114">
        <v>12498</v>
      </c>
      <c r="I46" s="115">
        <v>12718</v>
      </c>
      <c r="J46" s="114">
        <v>7209</v>
      </c>
      <c r="K46" s="114">
        <v>5509</v>
      </c>
      <c r="L46" s="423">
        <v>3455</v>
      </c>
      <c r="M46" s="424">
        <v>3096</v>
      </c>
    </row>
    <row r="47" spans="1:13" ht="11.1" customHeight="1" x14ac:dyDescent="0.2">
      <c r="A47" s="422" t="s">
        <v>387</v>
      </c>
      <c r="B47" s="115">
        <v>39709</v>
      </c>
      <c r="C47" s="114">
        <v>20544</v>
      </c>
      <c r="D47" s="114">
        <v>19165</v>
      </c>
      <c r="E47" s="114">
        <v>27870</v>
      </c>
      <c r="F47" s="114">
        <v>11839</v>
      </c>
      <c r="G47" s="114">
        <v>5637</v>
      </c>
      <c r="H47" s="114">
        <v>12617</v>
      </c>
      <c r="I47" s="115">
        <v>12826</v>
      </c>
      <c r="J47" s="114">
        <v>7226</v>
      </c>
      <c r="K47" s="114">
        <v>5600</v>
      </c>
      <c r="L47" s="423">
        <v>2576</v>
      </c>
      <c r="M47" s="424">
        <v>2450</v>
      </c>
    </row>
    <row r="48" spans="1:13" ht="11.1" customHeight="1" x14ac:dyDescent="0.2">
      <c r="A48" s="422" t="s">
        <v>388</v>
      </c>
      <c r="B48" s="115">
        <v>40468</v>
      </c>
      <c r="C48" s="114">
        <v>20974</v>
      </c>
      <c r="D48" s="114">
        <v>19494</v>
      </c>
      <c r="E48" s="114">
        <v>28486</v>
      </c>
      <c r="F48" s="114">
        <v>11982</v>
      </c>
      <c r="G48" s="114">
        <v>6097</v>
      </c>
      <c r="H48" s="114">
        <v>12755</v>
      </c>
      <c r="I48" s="115">
        <v>12909</v>
      </c>
      <c r="J48" s="114">
        <v>7179</v>
      </c>
      <c r="K48" s="114">
        <v>5730</v>
      </c>
      <c r="L48" s="423">
        <v>3763</v>
      </c>
      <c r="M48" s="424">
        <v>3114</v>
      </c>
    </row>
    <row r="49" spans="1:17" s="110" customFormat="1" ht="11.1" customHeight="1" x14ac:dyDescent="0.2">
      <c r="A49" s="422" t="s">
        <v>389</v>
      </c>
      <c r="B49" s="115">
        <v>39771</v>
      </c>
      <c r="C49" s="114">
        <v>20314</v>
      </c>
      <c r="D49" s="114">
        <v>19457</v>
      </c>
      <c r="E49" s="114">
        <v>27769</v>
      </c>
      <c r="F49" s="114">
        <v>12002</v>
      </c>
      <c r="G49" s="114">
        <v>5916</v>
      </c>
      <c r="H49" s="114">
        <v>12644</v>
      </c>
      <c r="I49" s="115">
        <v>12920</v>
      </c>
      <c r="J49" s="114">
        <v>7281</v>
      </c>
      <c r="K49" s="114">
        <v>5639</v>
      </c>
      <c r="L49" s="423">
        <v>2146</v>
      </c>
      <c r="M49" s="424">
        <v>2848</v>
      </c>
    </row>
    <row r="50" spans="1:17" ht="15" customHeight="1" x14ac:dyDescent="0.2">
      <c r="A50" s="422" t="s">
        <v>399</v>
      </c>
      <c r="B50" s="143">
        <v>40073</v>
      </c>
      <c r="C50" s="144">
        <v>20578</v>
      </c>
      <c r="D50" s="144">
        <v>19495</v>
      </c>
      <c r="E50" s="144">
        <v>28023</v>
      </c>
      <c r="F50" s="144">
        <v>12050</v>
      </c>
      <c r="G50" s="144">
        <v>5831</v>
      </c>
      <c r="H50" s="144">
        <v>12840</v>
      </c>
      <c r="I50" s="143">
        <v>12606</v>
      </c>
      <c r="J50" s="144">
        <v>7066</v>
      </c>
      <c r="K50" s="144">
        <v>5540</v>
      </c>
      <c r="L50" s="426">
        <v>3202</v>
      </c>
      <c r="M50" s="427">
        <v>3024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1.271165024008087</v>
      </c>
      <c r="C6" s="480">
        <f>'Tabelle 3.3'!J11</f>
        <v>-0.88064161031608745</v>
      </c>
      <c r="D6" s="481">
        <f t="shared" ref="D6:E9" si="0">IF(OR(AND(B6&gt;=-50,B6&lt;=50),ISNUMBER(B6)=FALSE),B6,"")</f>
        <v>1.271165024008087</v>
      </c>
      <c r="E6" s="481">
        <f t="shared" si="0"/>
        <v>-0.88064161031608745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1.271165024008087</v>
      </c>
      <c r="C14" s="480">
        <f>'Tabelle 3.3'!J11</f>
        <v>-0.88064161031608745</v>
      </c>
      <c r="D14" s="481">
        <f>IF(OR(AND(B14&gt;=-50,B14&lt;=50),ISNUMBER(B14)=FALSE),B14,"")</f>
        <v>1.271165024008087</v>
      </c>
      <c r="E14" s="481">
        <f>IF(OR(AND(C14&gt;=-50,C14&lt;=50),ISNUMBER(C14)=FALSE),C14,"")</f>
        <v>-0.88064161031608745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7.1759259259259256</v>
      </c>
      <c r="C15" s="480">
        <f>'Tabelle 3.3'!J12</f>
        <v>7.0048309178743962</v>
      </c>
      <c r="D15" s="481">
        <f t="shared" ref="D15:E45" si="3">IF(OR(AND(B15&gt;=-50,B15&lt;=50),ISNUMBER(B15)=FALSE),B15,"")</f>
        <v>7.1759259259259256</v>
      </c>
      <c r="E15" s="481">
        <f t="shared" si="3"/>
        <v>7.0048309178743962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4.3841336116910226</v>
      </c>
      <c r="C16" s="480">
        <f>'Tabelle 3.3'!J13</f>
        <v>1.6042780748663101</v>
      </c>
      <c r="D16" s="481">
        <f t="shared" si="3"/>
        <v>4.3841336116910226</v>
      </c>
      <c r="E16" s="481">
        <f t="shared" si="3"/>
        <v>1.6042780748663101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-1.0675826216115856</v>
      </c>
      <c r="C17" s="480">
        <f>'Tabelle 3.3'!J14</f>
        <v>-2.9620853080568721</v>
      </c>
      <c r="D17" s="481">
        <f t="shared" si="3"/>
        <v>-1.0675826216115856</v>
      </c>
      <c r="E17" s="481">
        <f t="shared" si="3"/>
        <v>-2.9620853080568721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3.3715441672285906</v>
      </c>
      <c r="C18" s="480">
        <f>'Tabelle 3.3'!J15</f>
        <v>-3.026634382566586</v>
      </c>
      <c r="D18" s="481">
        <f t="shared" si="3"/>
        <v>3.3715441672285906</v>
      </c>
      <c r="E18" s="481">
        <f t="shared" si="3"/>
        <v>-3.026634382566586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2.6504108136761197</v>
      </c>
      <c r="C19" s="480">
        <f>'Tabelle 3.3'!J16</f>
        <v>-5.0610820244328094</v>
      </c>
      <c r="D19" s="481">
        <f t="shared" si="3"/>
        <v>2.6504108136761197</v>
      </c>
      <c r="E19" s="481">
        <f t="shared" si="3"/>
        <v>-5.0610820244328094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-7.8105628564344158</v>
      </c>
      <c r="C20" s="480">
        <f>'Tabelle 3.3'!J17</f>
        <v>1.3840830449826989</v>
      </c>
      <c r="D20" s="481">
        <f t="shared" si="3"/>
        <v>-7.8105628564344158</v>
      </c>
      <c r="E20" s="481">
        <f t="shared" si="3"/>
        <v>1.3840830449826989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0.78853046594982079</v>
      </c>
      <c r="C21" s="480">
        <f>'Tabelle 3.3'!J18</f>
        <v>6.6591422121896162</v>
      </c>
      <c r="D21" s="481">
        <f t="shared" si="3"/>
        <v>0.78853046594982079</v>
      </c>
      <c r="E21" s="481">
        <f t="shared" si="3"/>
        <v>6.6591422121896162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1.0997643362136684</v>
      </c>
      <c r="C22" s="480">
        <f>'Tabelle 3.3'!J19</f>
        <v>1.0978956999085088</v>
      </c>
      <c r="D22" s="481">
        <f t="shared" si="3"/>
        <v>1.0997643362136684</v>
      </c>
      <c r="E22" s="481">
        <f t="shared" si="3"/>
        <v>1.0978956999085088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0.31897926634768742</v>
      </c>
      <c r="C23" s="480">
        <f>'Tabelle 3.3'!J20</f>
        <v>1.8907563025210083</v>
      </c>
      <c r="D23" s="481">
        <f t="shared" si="3"/>
        <v>0.31897926634768742</v>
      </c>
      <c r="E23" s="481">
        <f t="shared" si="3"/>
        <v>1.8907563025210083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-3.1055900621118013</v>
      </c>
      <c r="C24" s="480">
        <f>'Tabelle 3.3'!J21</f>
        <v>-8.9717741935483879</v>
      </c>
      <c r="D24" s="481">
        <f t="shared" si="3"/>
        <v>-3.1055900621118013</v>
      </c>
      <c r="E24" s="481">
        <f t="shared" si="3"/>
        <v>-8.9717741935483879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-0.23961661341853036</v>
      </c>
      <c r="C26" s="480">
        <f>'Tabelle 3.3'!J23</f>
        <v>3.1413612565445028</v>
      </c>
      <c r="D26" s="481">
        <f t="shared" si="3"/>
        <v>-0.23961661341853036</v>
      </c>
      <c r="E26" s="481">
        <f t="shared" si="3"/>
        <v>3.1413612565445028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6.0765191297824455</v>
      </c>
      <c r="C27" s="480">
        <f>'Tabelle 3.3'!J24</f>
        <v>1.873767258382643</v>
      </c>
      <c r="D27" s="481">
        <f t="shared" si="3"/>
        <v>6.0765191297824455</v>
      </c>
      <c r="E27" s="481">
        <f t="shared" si="3"/>
        <v>1.873767258382643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-0.65789473684210531</v>
      </c>
      <c r="C28" s="480">
        <f>'Tabelle 3.3'!J25</f>
        <v>1.7429193899782136</v>
      </c>
      <c r="D28" s="481">
        <f t="shared" si="3"/>
        <v>-0.65789473684210531</v>
      </c>
      <c r="E28" s="481">
        <f t="shared" si="3"/>
        <v>1.7429193899782136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3.9296794208893484</v>
      </c>
      <c r="C30" s="480">
        <f>'Tabelle 3.3'!J27</f>
        <v>0.76045627376425851</v>
      </c>
      <c r="D30" s="481">
        <f t="shared" si="3"/>
        <v>3.9296794208893484</v>
      </c>
      <c r="E30" s="481">
        <f t="shared" si="3"/>
        <v>0.76045627376425851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6.2693498452012379</v>
      </c>
      <c r="C31" s="480">
        <f>'Tabelle 3.3'!J28</f>
        <v>4.5081967213114753</v>
      </c>
      <c r="D31" s="481">
        <f t="shared" si="3"/>
        <v>6.2693498452012379</v>
      </c>
      <c r="E31" s="481">
        <f t="shared" si="3"/>
        <v>4.5081967213114753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1.3445378151260505</v>
      </c>
      <c r="C32" s="480">
        <f>'Tabelle 3.3'!J29</f>
        <v>0.71633237822349571</v>
      </c>
      <c r="D32" s="481">
        <f t="shared" si="3"/>
        <v>1.3445378151260505</v>
      </c>
      <c r="E32" s="481">
        <f t="shared" si="3"/>
        <v>0.71633237822349571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4.1428571428571432</v>
      </c>
      <c r="C33" s="480">
        <f>'Tabelle 3.3'!J30</f>
        <v>-7.0692194403534607</v>
      </c>
      <c r="D33" s="481">
        <f t="shared" si="3"/>
        <v>4.1428571428571432</v>
      </c>
      <c r="E33" s="481">
        <f t="shared" si="3"/>
        <v>-7.0692194403534607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-4.5507584597432906</v>
      </c>
      <c r="C34" s="480">
        <f>'Tabelle 3.3'!J31</f>
        <v>0.2386634844868735</v>
      </c>
      <c r="D34" s="481">
        <f t="shared" si="3"/>
        <v>-4.5507584597432906</v>
      </c>
      <c r="E34" s="481">
        <f t="shared" si="3"/>
        <v>0.2386634844868735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7.1759259259259256</v>
      </c>
      <c r="C37" s="480">
        <f>'Tabelle 3.3'!J34</f>
        <v>7.0048309178743962</v>
      </c>
      <c r="D37" s="481">
        <f t="shared" si="3"/>
        <v>7.1759259259259256</v>
      </c>
      <c r="E37" s="481">
        <f t="shared" si="3"/>
        <v>7.0048309178743962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-0.39518009847110652</v>
      </c>
      <c r="C38" s="480">
        <f>'Tabelle 3.3'!J35</f>
        <v>0.43462513582035495</v>
      </c>
      <c r="D38" s="481">
        <f t="shared" si="3"/>
        <v>-0.39518009847110652</v>
      </c>
      <c r="E38" s="481">
        <f t="shared" si="3"/>
        <v>0.43462513582035495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2.2445363260484346</v>
      </c>
      <c r="C39" s="480">
        <f>'Tabelle 3.3'!J36</f>
        <v>-1.603269412134549</v>
      </c>
      <c r="D39" s="481">
        <f t="shared" si="3"/>
        <v>2.2445363260484346</v>
      </c>
      <c r="E39" s="481">
        <f t="shared" si="3"/>
        <v>-1.603269412134549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2.2445363260484346</v>
      </c>
      <c r="C45" s="480">
        <f>'Tabelle 3.3'!J36</f>
        <v>-1.603269412134549</v>
      </c>
      <c r="D45" s="481">
        <f t="shared" si="3"/>
        <v>2.2445363260484346</v>
      </c>
      <c r="E45" s="481">
        <f t="shared" si="3"/>
        <v>-1.603269412134549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35729</v>
      </c>
      <c r="C51" s="487">
        <v>7352</v>
      </c>
      <c r="D51" s="487">
        <v>4092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36100</v>
      </c>
      <c r="C52" s="487">
        <v>7460</v>
      </c>
      <c r="D52" s="487">
        <v>4244</v>
      </c>
      <c r="E52" s="488">
        <f t="shared" ref="E52:G70" si="11">IF($A$51=37802,IF(COUNTBLANK(B$51:B$70)&gt;0,#N/A,B52/B$51*100),IF(COUNTBLANK(B$51:B$75)&gt;0,#N/A,B52/B$51*100))</f>
        <v>101.03837219065746</v>
      </c>
      <c r="F52" s="488">
        <f t="shared" si="11"/>
        <v>101.46898803046791</v>
      </c>
      <c r="G52" s="488">
        <f t="shared" si="11"/>
        <v>103.71456500488759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36801</v>
      </c>
      <c r="C53" s="487">
        <v>7423</v>
      </c>
      <c r="D53" s="487">
        <v>4330</v>
      </c>
      <c r="E53" s="488">
        <f t="shared" si="11"/>
        <v>103.00036385009376</v>
      </c>
      <c r="F53" s="488">
        <f t="shared" si="11"/>
        <v>100.96572361262241</v>
      </c>
      <c r="G53" s="488">
        <f t="shared" si="11"/>
        <v>105.81622678396872</v>
      </c>
      <c r="H53" s="489">
        <f>IF(ISERROR(L53)=TRUE,IF(MONTH(A53)=MONTH(MAX(A$51:A$75)),A53,""),"")</f>
        <v>41883</v>
      </c>
      <c r="I53" s="488">
        <f t="shared" si="12"/>
        <v>103.00036385009376</v>
      </c>
      <c r="J53" s="488">
        <f t="shared" si="10"/>
        <v>100.96572361262241</v>
      </c>
      <c r="K53" s="488">
        <f t="shared" si="10"/>
        <v>105.81622678396872</v>
      </c>
      <c r="L53" s="488" t="e">
        <f t="shared" si="13"/>
        <v>#N/A</v>
      </c>
    </row>
    <row r="54" spans="1:14" ht="15" customHeight="1" x14ac:dyDescent="0.2">
      <c r="A54" s="490" t="s">
        <v>462</v>
      </c>
      <c r="B54" s="487">
        <v>35854</v>
      </c>
      <c r="C54" s="487">
        <v>7421</v>
      </c>
      <c r="D54" s="487">
        <v>4291</v>
      </c>
      <c r="E54" s="488">
        <f t="shared" si="11"/>
        <v>100.34985585938594</v>
      </c>
      <c r="F54" s="488">
        <f t="shared" si="11"/>
        <v>100.93852013057672</v>
      </c>
      <c r="G54" s="488">
        <f t="shared" si="11"/>
        <v>104.86314760508309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36342</v>
      </c>
      <c r="C55" s="487">
        <v>7289</v>
      </c>
      <c r="D55" s="487">
        <v>4241</v>
      </c>
      <c r="E55" s="488">
        <f t="shared" si="11"/>
        <v>101.71569313442861</v>
      </c>
      <c r="F55" s="488">
        <f t="shared" si="11"/>
        <v>99.143090315560386</v>
      </c>
      <c r="G55" s="488">
        <f t="shared" si="11"/>
        <v>103.64125122189638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36855</v>
      </c>
      <c r="C56" s="487">
        <v>7274</v>
      </c>
      <c r="D56" s="487">
        <v>4314</v>
      </c>
      <c r="E56" s="488">
        <f t="shared" si="11"/>
        <v>103.1515015813485</v>
      </c>
      <c r="F56" s="488">
        <f t="shared" si="11"/>
        <v>98.939064200217629</v>
      </c>
      <c r="G56" s="488">
        <f t="shared" si="11"/>
        <v>105.42521994134897</v>
      </c>
      <c r="H56" s="489" t="str">
        <f t="shared" si="14"/>
        <v/>
      </c>
      <c r="I56" s="488" t="str">
        <f t="shared" si="12"/>
        <v/>
      </c>
      <c r="J56" s="488" t="str">
        <f t="shared" si="10"/>
        <v/>
      </c>
      <c r="K56" s="488" t="str">
        <f t="shared" si="10"/>
        <v/>
      </c>
      <c r="L56" s="488" t="e">
        <f t="shared" si="13"/>
        <v>#N/A</v>
      </c>
    </row>
    <row r="57" spans="1:14" ht="15" customHeight="1" x14ac:dyDescent="0.2">
      <c r="A57" s="490">
        <v>42248</v>
      </c>
      <c r="B57" s="487">
        <v>37554</v>
      </c>
      <c r="C57" s="487">
        <v>7313</v>
      </c>
      <c r="D57" s="487">
        <v>4419</v>
      </c>
      <c r="E57" s="488">
        <f t="shared" si="11"/>
        <v>105.10789554703462</v>
      </c>
      <c r="F57" s="488">
        <f t="shared" si="11"/>
        <v>99.469532100108822</v>
      </c>
      <c r="G57" s="488">
        <f t="shared" si="11"/>
        <v>107.99120234604105</v>
      </c>
      <c r="H57" s="489">
        <f t="shared" si="14"/>
        <v>42248</v>
      </c>
      <c r="I57" s="488">
        <f t="shared" si="12"/>
        <v>105.10789554703462</v>
      </c>
      <c r="J57" s="488">
        <f t="shared" si="10"/>
        <v>99.469532100108822</v>
      </c>
      <c r="K57" s="488">
        <f t="shared" si="10"/>
        <v>107.99120234604105</v>
      </c>
      <c r="L57" s="488" t="e">
        <f t="shared" si="13"/>
        <v>#N/A</v>
      </c>
    </row>
    <row r="58" spans="1:14" ht="15" customHeight="1" x14ac:dyDescent="0.2">
      <c r="A58" s="490" t="s">
        <v>465</v>
      </c>
      <c r="B58" s="487">
        <v>36534</v>
      </c>
      <c r="C58" s="487">
        <v>7325</v>
      </c>
      <c r="D58" s="487">
        <v>4363</v>
      </c>
      <c r="E58" s="488">
        <f t="shared" si="11"/>
        <v>102.2530717344454</v>
      </c>
      <c r="F58" s="488">
        <f t="shared" si="11"/>
        <v>99.632752992383018</v>
      </c>
      <c r="G58" s="488">
        <f t="shared" si="11"/>
        <v>106.62267839687193</v>
      </c>
      <c r="H58" s="489" t="str">
        <f t="shared" si="14"/>
        <v/>
      </c>
      <c r="I58" s="488" t="str">
        <f t="shared" si="12"/>
        <v/>
      </c>
      <c r="J58" s="488" t="str">
        <f t="shared" si="10"/>
        <v/>
      </c>
      <c r="K58" s="488" t="str">
        <f t="shared" si="10"/>
        <v/>
      </c>
      <c r="L58" s="488" t="e">
        <f t="shared" si="13"/>
        <v>#N/A</v>
      </c>
    </row>
    <row r="59" spans="1:14" ht="15" customHeight="1" x14ac:dyDescent="0.2">
      <c r="A59" s="490" t="s">
        <v>466</v>
      </c>
      <c r="B59" s="487">
        <v>37113</v>
      </c>
      <c r="C59" s="487">
        <v>7334</v>
      </c>
      <c r="D59" s="487">
        <v>4466</v>
      </c>
      <c r="E59" s="488">
        <f t="shared" si="11"/>
        <v>103.87360407512105</v>
      </c>
      <c r="F59" s="488">
        <f t="shared" si="11"/>
        <v>99.755168661588684</v>
      </c>
      <c r="G59" s="488">
        <f t="shared" si="11"/>
        <v>109.13978494623655</v>
      </c>
      <c r="H59" s="489" t="str">
        <f t="shared" si="14"/>
        <v/>
      </c>
      <c r="I59" s="488" t="str">
        <f t="shared" si="12"/>
        <v/>
      </c>
      <c r="J59" s="488" t="str">
        <f t="shared" si="10"/>
        <v/>
      </c>
      <c r="K59" s="488" t="str">
        <f t="shared" si="10"/>
        <v/>
      </c>
      <c r="L59" s="488" t="e">
        <f t="shared" si="13"/>
        <v>#N/A</v>
      </c>
    </row>
    <row r="60" spans="1:14" ht="15" customHeight="1" x14ac:dyDescent="0.2">
      <c r="A60" s="490" t="s">
        <v>467</v>
      </c>
      <c r="B60" s="487">
        <v>37234</v>
      </c>
      <c r="C60" s="487">
        <v>7303</v>
      </c>
      <c r="D60" s="487">
        <v>4553</v>
      </c>
      <c r="E60" s="488">
        <f t="shared" si="11"/>
        <v>104.21226454700663</v>
      </c>
      <c r="F60" s="488">
        <f t="shared" si="11"/>
        <v>99.333514689880303</v>
      </c>
      <c r="G60" s="488">
        <f t="shared" si="11"/>
        <v>111.26588465298141</v>
      </c>
      <c r="H60" s="489" t="str">
        <f t="shared" si="14"/>
        <v/>
      </c>
      <c r="I60" s="488" t="str">
        <f t="shared" si="12"/>
        <v/>
      </c>
      <c r="J60" s="488" t="str">
        <f t="shared" si="10"/>
        <v/>
      </c>
      <c r="K60" s="488" t="str">
        <f t="shared" si="10"/>
        <v/>
      </c>
      <c r="L60" s="488" t="e">
        <f t="shared" si="13"/>
        <v>#N/A</v>
      </c>
    </row>
    <row r="61" spans="1:14" ht="15" customHeight="1" x14ac:dyDescent="0.2">
      <c r="A61" s="490">
        <v>42614</v>
      </c>
      <c r="B61" s="487">
        <v>38129</v>
      </c>
      <c r="C61" s="487">
        <v>7229</v>
      </c>
      <c r="D61" s="487">
        <v>4769</v>
      </c>
      <c r="E61" s="488">
        <f t="shared" si="11"/>
        <v>106.71723250020992</v>
      </c>
      <c r="F61" s="488">
        <f t="shared" si="11"/>
        <v>98.326985854189346</v>
      </c>
      <c r="G61" s="488">
        <f t="shared" si="11"/>
        <v>116.544477028348</v>
      </c>
      <c r="H61" s="489">
        <f t="shared" si="14"/>
        <v>42614</v>
      </c>
      <c r="I61" s="488">
        <f t="shared" si="12"/>
        <v>106.71723250020992</v>
      </c>
      <c r="J61" s="488">
        <f t="shared" si="10"/>
        <v>98.326985854189346</v>
      </c>
      <c r="K61" s="488">
        <f t="shared" si="10"/>
        <v>116.544477028348</v>
      </c>
      <c r="L61" s="488" t="e">
        <f t="shared" si="13"/>
        <v>#N/A</v>
      </c>
    </row>
    <row r="62" spans="1:14" ht="15" customHeight="1" x14ac:dyDescent="0.2">
      <c r="A62" s="490" t="s">
        <v>468</v>
      </c>
      <c r="B62" s="487">
        <v>37280</v>
      </c>
      <c r="C62" s="487">
        <v>7321</v>
      </c>
      <c r="D62" s="487">
        <v>4671</v>
      </c>
      <c r="E62" s="488">
        <f t="shared" si="11"/>
        <v>104.34101150326065</v>
      </c>
      <c r="F62" s="488">
        <f t="shared" si="11"/>
        <v>99.57834602829162</v>
      </c>
      <c r="G62" s="488">
        <f t="shared" si="11"/>
        <v>114.14956011730206</v>
      </c>
      <c r="H62" s="489" t="str">
        <f t="shared" si="14"/>
        <v/>
      </c>
      <c r="I62" s="488" t="str">
        <f t="shared" si="12"/>
        <v/>
      </c>
      <c r="J62" s="488" t="str">
        <f t="shared" si="10"/>
        <v/>
      </c>
      <c r="K62" s="488" t="str">
        <f t="shared" si="10"/>
        <v/>
      </c>
      <c r="L62" s="488" t="e">
        <f t="shared" si="13"/>
        <v>#N/A</v>
      </c>
    </row>
    <row r="63" spans="1:14" ht="15" customHeight="1" x14ac:dyDescent="0.2">
      <c r="A63" s="490" t="s">
        <v>469</v>
      </c>
      <c r="B63" s="487">
        <v>37807</v>
      </c>
      <c r="C63" s="487">
        <v>7333</v>
      </c>
      <c r="D63" s="487">
        <v>4822</v>
      </c>
      <c r="E63" s="488">
        <f t="shared" si="11"/>
        <v>105.81600380643175</v>
      </c>
      <c r="F63" s="488">
        <f t="shared" si="11"/>
        <v>99.74156692056583</v>
      </c>
      <c r="G63" s="488">
        <f t="shared" si="11"/>
        <v>117.83968719452591</v>
      </c>
      <c r="H63" s="489" t="str">
        <f t="shared" si="14"/>
        <v/>
      </c>
      <c r="I63" s="488" t="str">
        <f t="shared" si="12"/>
        <v/>
      </c>
      <c r="J63" s="488" t="str">
        <f t="shared" si="10"/>
        <v/>
      </c>
      <c r="K63" s="488" t="str">
        <f t="shared" si="10"/>
        <v/>
      </c>
      <c r="L63" s="488" t="e">
        <f t="shared" si="13"/>
        <v>#N/A</v>
      </c>
    </row>
    <row r="64" spans="1:14" ht="15" customHeight="1" x14ac:dyDescent="0.2">
      <c r="A64" s="490" t="s">
        <v>470</v>
      </c>
      <c r="B64" s="487">
        <v>38200</v>
      </c>
      <c r="C64" s="487">
        <v>7352</v>
      </c>
      <c r="D64" s="487">
        <v>4994</v>
      </c>
      <c r="E64" s="488">
        <f t="shared" si="11"/>
        <v>106.91595062834112</v>
      </c>
      <c r="F64" s="488">
        <f t="shared" si="11"/>
        <v>100</v>
      </c>
      <c r="G64" s="488">
        <f t="shared" si="11"/>
        <v>122.04301075268818</v>
      </c>
      <c r="H64" s="489" t="str">
        <f t="shared" si="14"/>
        <v/>
      </c>
      <c r="I64" s="488" t="str">
        <f t="shared" si="12"/>
        <v/>
      </c>
      <c r="J64" s="488" t="str">
        <f t="shared" si="10"/>
        <v/>
      </c>
      <c r="K64" s="488" t="str">
        <f t="shared" si="10"/>
        <v/>
      </c>
      <c r="L64" s="488" t="e">
        <f t="shared" si="13"/>
        <v>#N/A</v>
      </c>
    </row>
    <row r="65" spans="1:12" ht="15" customHeight="1" x14ac:dyDescent="0.2">
      <c r="A65" s="490">
        <v>42979</v>
      </c>
      <c r="B65" s="487">
        <v>39036</v>
      </c>
      <c r="C65" s="487">
        <v>7332</v>
      </c>
      <c r="D65" s="487">
        <v>5111</v>
      </c>
      <c r="E65" s="488">
        <f t="shared" si="11"/>
        <v>109.25578661591425</v>
      </c>
      <c r="F65" s="488">
        <f t="shared" si="11"/>
        <v>99.727965179542977</v>
      </c>
      <c r="G65" s="488">
        <f t="shared" si="11"/>
        <v>124.90224828934507</v>
      </c>
      <c r="H65" s="489">
        <f t="shared" si="14"/>
        <v>42979</v>
      </c>
      <c r="I65" s="488">
        <f t="shared" si="12"/>
        <v>109.25578661591425</v>
      </c>
      <c r="J65" s="488">
        <f t="shared" si="10"/>
        <v>99.727965179542977</v>
      </c>
      <c r="K65" s="488">
        <f t="shared" si="10"/>
        <v>124.90224828934507</v>
      </c>
      <c r="L65" s="488" t="e">
        <f t="shared" si="13"/>
        <v>#N/A</v>
      </c>
    </row>
    <row r="66" spans="1:12" ht="15" customHeight="1" x14ac:dyDescent="0.2">
      <c r="A66" s="490" t="s">
        <v>471</v>
      </c>
      <c r="B66" s="487">
        <v>38414</v>
      </c>
      <c r="C66" s="487">
        <v>7345</v>
      </c>
      <c r="D66" s="487">
        <v>5083</v>
      </c>
      <c r="E66" s="488">
        <f t="shared" si="11"/>
        <v>107.51490385960984</v>
      </c>
      <c r="F66" s="488">
        <f t="shared" si="11"/>
        <v>99.904787812840041</v>
      </c>
      <c r="G66" s="488">
        <f t="shared" si="11"/>
        <v>124.21798631476051</v>
      </c>
      <c r="H66" s="489" t="str">
        <f t="shared" si="14"/>
        <v/>
      </c>
      <c r="I66" s="488" t="str">
        <f t="shared" si="12"/>
        <v/>
      </c>
      <c r="J66" s="488" t="str">
        <f t="shared" si="10"/>
        <v/>
      </c>
      <c r="K66" s="488" t="str">
        <f t="shared" si="10"/>
        <v/>
      </c>
      <c r="L66" s="488" t="e">
        <f t="shared" si="13"/>
        <v>#N/A</v>
      </c>
    </row>
    <row r="67" spans="1:12" ht="15" customHeight="1" x14ac:dyDescent="0.2">
      <c r="A67" s="490" t="s">
        <v>472</v>
      </c>
      <c r="B67" s="487">
        <v>38783</v>
      </c>
      <c r="C67" s="487">
        <v>7243</v>
      </c>
      <c r="D67" s="487">
        <v>5163</v>
      </c>
      <c r="E67" s="488">
        <f t="shared" si="11"/>
        <v>108.54767835651711</v>
      </c>
      <c r="F67" s="488">
        <f t="shared" si="11"/>
        <v>98.517410228509249</v>
      </c>
      <c r="G67" s="488">
        <f t="shared" si="11"/>
        <v>126.17302052785924</v>
      </c>
      <c r="H67" s="489" t="str">
        <f t="shared" si="14"/>
        <v/>
      </c>
      <c r="I67" s="488" t="str">
        <f t="shared" si="12"/>
        <v/>
      </c>
      <c r="J67" s="488" t="str">
        <f t="shared" si="12"/>
        <v/>
      </c>
      <c r="K67" s="488" t="str">
        <f t="shared" si="12"/>
        <v/>
      </c>
      <c r="L67" s="488" t="e">
        <f t="shared" si="13"/>
        <v>#N/A</v>
      </c>
    </row>
    <row r="68" spans="1:12" ht="15" customHeight="1" x14ac:dyDescent="0.2">
      <c r="A68" s="490" t="s">
        <v>473</v>
      </c>
      <c r="B68" s="487">
        <v>39259</v>
      </c>
      <c r="C68" s="487">
        <v>7231</v>
      </c>
      <c r="D68" s="487">
        <v>5368</v>
      </c>
      <c r="E68" s="488">
        <f t="shared" si="11"/>
        <v>109.87992946905875</v>
      </c>
      <c r="F68" s="488">
        <f t="shared" si="11"/>
        <v>98.354189336235038</v>
      </c>
      <c r="G68" s="488">
        <f t="shared" si="11"/>
        <v>131.18279569892474</v>
      </c>
      <c r="H68" s="489" t="str">
        <f t="shared" si="14"/>
        <v/>
      </c>
      <c r="I68" s="488" t="str">
        <f t="shared" si="12"/>
        <v/>
      </c>
      <c r="J68" s="488" t="str">
        <f t="shared" si="12"/>
        <v/>
      </c>
      <c r="K68" s="488" t="str">
        <f t="shared" si="12"/>
        <v/>
      </c>
      <c r="L68" s="488" t="e">
        <f t="shared" si="13"/>
        <v>#N/A</v>
      </c>
    </row>
    <row r="69" spans="1:12" ht="15" customHeight="1" x14ac:dyDescent="0.2">
      <c r="A69" s="490">
        <v>43344</v>
      </c>
      <c r="B69" s="487">
        <v>39925</v>
      </c>
      <c r="C69" s="487">
        <v>7146</v>
      </c>
      <c r="D69" s="487">
        <v>5525</v>
      </c>
      <c r="E69" s="488">
        <f t="shared" si="11"/>
        <v>111.74396148786701</v>
      </c>
      <c r="F69" s="488">
        <f t="shared" si="11"/>
        <v>97.198041349292708</v>
      </c>
      <c r="G69" s="488">
        <f t="shared" si="11"/>
        <v>135.01955034213097</v>
      </c>
      <c r="H69" s="489">
        <f t="shared" si="14"/>
        <v>43344</v>
      </c>
      <c r="I69" s="488">
        <f t="shared" si="12"/>
        <v>111.74396148786701</v>
      </c>
      <c r="J69" s="488">
        <f t="shared" si="12"/>
        <v>97.198041349292708</v>
      </c>
      <c r="K69" s="488">
        <f t="shared" si="12"/>
        <v>135.01955034213097</v>
      </c>
      <c r="L69" s="488" t="e">
        <f t="shared" si="13"/>
        <v>#N/A</v>
      </c>
    </row>
    <row r="70" spans="1:12" ht="15" customHeight="1" x14ac:dyDescent="0.2">
      <c r="A70" s="490" t="s">
        <v>474</v>
      </c>
      <c r="B70" s="487">
        <v>39155</v>
      </c>
      <c r="C70" s="487">
        <v>7265</v>
      </c>
      <c r="D70" s="487">
        <v>5367</v>
      </c>
      <c r="E70" s="488">
        <f t="shared" si="11"/>
        <v>109.58884939404965</v>
      </c>
      <c r="F70" s="488">
        <f t="shared" si="11"/>
        <v>98.816648531011978</v>
      </c>
      <c r="G70" s="488">
        <f t="shared" si="11"/>
        <v>131.158357771261</v>
      </c>
      <c r="H70" s="489" t="str">
        <f t="shared" si="14"/>
        <v/>
      </c>
      <c r="I70" s="488" t="str">
        <f t="shared" si="12"/>
        <v/>
      </c>
      <c r="J70" s="488" t="str">
        <f t="shared" si="12"/>
        <v/>
      </c>
      <c r="K70" s="488" t="str">
        <f t="shared" si="12"/>
        <v/>
      </c>
      <c r="L70" s="488" t="e">
        <f t="shared" si="13"/>
        <v>#N/A</v>
      </c>
    </row>
    <row r="71" spans="1:12" ht="15" customHeight="1" x14ac:dyDescent="0.2">
      <c r="A71" s="490" t="s">
        <v>475</v>
      </c>
      <c r="B71" s="487">
        <v>39570</v>
      </c>
      <c r="C71" s="487">
        <v>7209</v>
      </c>
      <c r="D71" s="487">
        <v>5509</v>
      </c>
      <c r="E71" s="491">
        <f t="shared" ref="E71:G75" si="15">IF($A$51=37802,IF(COUNTBLANK(B$51:B$70)&gt;0,#N/A,IF(ISBLANK(B71)=FALSE,B71/B$51*100,#N/A)),IF(COUNTBLANK(B$51:B$75)&gt;0,#N/A,B71/B$51*100))</f>
        <v>110.75037084721096</v>
      </c>
      <c r="F71" s="491">
        <f t="shared" si="15"/>
        <v>98.054951033732323</v>
      </c>
      <c r="G71" s="491">
        <f t="shared" si="15"/>
        <v>134.62854349951124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39709</v>
      </c>
      <c r="C72" s="487">
        <v>7226</v>
      </c>
      <c r="D72" s="487">
        <v>5600</v>
      </c>
      <c r="E72" s="491">
        <f t="shared" si="15"/>
        <v>111.13941056284811</v>
      </c>
      <c r="F72" s="491">
        <f t="shared" si="15"/>
        <v>98.286180631120772</v>
      </c>
      <c r="G72" s="491">
        <f t="shared" si="15"/>
        <v>136.85239491691104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40468</v>
      </c>
      <c r="C73" s="487">
        <v>7179</v>
      </c>
      <c r="D73" s="487">
        <v>5730</v>
      </c>
      <c r="E73" s="491">
        <f t="shared" si="15"/>
        <v>113.26373534103948</v>
      </c>
      <c r="F73" s="491">
        <f t="shared" si="15"/>
        <v>97.646898803046795</v>
      </c>
      <c r="G73" s="491">
        <f t="shared" si="15"/>
        <v>140.02932551319648</v>
      </c>
      <c r="H73" s="492">
        <f>IF(A$51=37802,IF(ISERROR(L73)=TRUE,IF(ISBLANK(A73)=FALSE,IF(MONTH(A73)=MONTH(MAX(A$51:A$75)),A73,""),""),""),IF(ISERROR(L73)=TRUE,IF(MONTH(A73)=MONTH(MAX(A$51:A$75)),A73,""),""))</f>
        <v>43709</v>
      </c>
      <c r="I73" s="488">
        <f t="shared" si="12"/>
        <v>113.26373534103948</v>
      </c>
      <c r="J73" s="488">
        <f t="shared" si="12"/>
        <v>97.646898803046795</v>
      </c>
      <c r="K73" s="488">
        <f t="shared" si="12"/>
        <v>140.02932551319648</v>
      </c>
      <c r="L73" s="488" t="e">
        <f t="shared" si="13"/>
        <v>#N/A</v>
      </c>
    </row>
    <row r="74" spans="1:12" ht="15" customHeight="1" x14ac:dyDescent="0.2">
      <c r="A74" s="490" t="s">
        <v>477</v>
      </c>
      <c r="B74" s="487">
        <v>39771</v>
      </c>
      <c r="C74" s="487">
        <v>7281</v>
      </c>
      <c r="D74" s="487">
        <v>5639</v>
      </c>
      <c r="E74" s="491">
        <f t="shared" si="15"/>
        <v>111.31293906910354</v>
      </c>
      <c r="F74" s="491">
        <f t="shared" si="15"/>
        <v>99.034276387377588</v>
      </c>
      <c r="G74" s="491">
        <f t="shared" si="15"/>
        <v>137.80547409579668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40073</v>
      </c>
      <c r="C75" s="493">
        <v>7066</v>
      </c>
      <c r="D75" s="493">
        <v>5540</v>
      </c>
      <c r="E75" s="491">
        <f t="shared" si="15"/>
        <v>112.15819082537995</v>
      </c>
      <c r="F75" s="491">
        <f t="shared" si="15"/>
        <v>96.109902067464631</v>
      </c>
      <c r="G75" s="491">
        <f t="shared" si="15"/>
        <v>135.38611925708699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113.26373534103948</v>
      </c>
      <c r="J77" s="488">
        <f>IF(J75&lt;&gt;"",J75,IF(J74&lt;&gt;"",J74,IF(J73&lt;&gt;"",J73,IF(J72&lt;&gt;"",J72,IF(J71&lt;&gt;"",J71,IF(J70&lt;&gt;"",J70,""))))))</f>
        <v>97.646898803046795</v>
      </c>
      <c r="K77" s="488">
        <f>IF(K75&lt;&gt;"",K75,IF(K74&lt;&gt;"",K74,IF(K73&lt;&gt;"",K73,IF(K72&lt;&gt;"",K72,IF(K71&lt;&gt;"",K71,IF(K70&lt;&gt;"",K70,""))))))</f>
        <v>140.02932551319648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+13,3%</v>
      </c>
      <c r="J79" s="488" t="str">
        <f>"GeB - ausschließlich: "&amp;IF(J77&gt;100,"+","")&amp;TEXT(J77-100,"0,0")&amp;"%"</f>
        <v>GeB - ausschließlich: -2,4%</v>
      </c>
      <c r="K79" s="488" t="str">
        <f>"GeB - im Nebenjob: "&amp;IF(K77&gt;100,"+","")&amp;TEXT(K77-100,"0,0")&amp;"%"</f>
        <v>GeB - im Nebenjob: +40,0%</v>
      </c>
    </row>
    <row r="81" spans="9:9" ht="15" customHeight="1" x14ac:dyDescent="0.2">
      <c r="I81" s="488" t="str">
        <f>IF(ISERROR(HLOOKUP(1,I$78:K$79,2,FALSE)),"",HLOOKUP(1,I$78:K$79,2,FALSE))</f>
        <v>GeB - im Nebenjob: +40,0%</v>
      </c>
    </row>
    <row r="82" spans="9:9" ht="15" customHeight="1" x14ac:dyDescent="0.2">
      <c r="I82" s="488" t="str">
        <f>IF(ISERROR(HLOOKUP(2,I$78:K$79,2,FALSE)),"",HLOOKUP(2,I$78:K$79,2,FALSE))</f>
        <v>SvB: +13,3%</v>
      </c>
    </row>
    <row r="83" spans="9:9" ht="15" customHeight="1" x14ac:dyDescent="0.2">
      <c r="I83" s="488" t="str">
        <f>IF(ISERROR(HLOOKUP(3,I$78:K$79,2,FALSE)),"",HLOOKUP(3,I$78:K$79,2,FALSE))</f>
        <v>GeB - ausschließlich: -2,4%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40073</v>
      </c>
      <c r="E12" s="114">
        <v>39771</v>
      </c>
      <c r="F12" s="114">
        <v>40468</v>
      </c>
      <c r="G12" s="114">
        <v>39709</v>
      </c>
      <c r="H12" s="114">
        <v>39570</v>
      </c>
      <c r="I12" s="115">
        <v>503</v>
      </c>
      <c r="J12" s="116">
        <v>1.271165024008087</v>
      </c>
      <c r="N12" s="117"/>
    </row>
    <row r="13" spans="1:15" s="110" customFormat="1" ht="13.5" customHeight="1" x14ac:dyDescent="0.2">
      <c r="A13" s="118" t="s">
        <v>105</v>
      </c>
      <c r="B13" s="119" t="s">
        <v>106</v>
      </c>
      <c r="C13" s="113">
        <v>51.351283906869959</v>
      </c>
      <c r="D13" s="114">
        <v>20578</v>
      </c>
      <c r="E13" s="114">
        <v>20314</v>
      </c>
      <c r="F13" s="114">
        <v>20974</v>
      </c>
      <c r="G13" s="114">
        <v>20544</v>
      </c>
      <c r="H13" s="114">
        <v>20355</v>
      </c>
      <c r="I13" s="115">
        <v>223</v>
      </c>
      <c r="J13" s="116">
        <v>1.0955539179562761</v>
      </c>
    </row>
    <row r="14" spans="1:15" s="110" customFormat="1" ht="13.5" customHeight="1" x14ac:dyDescent="0.2">
      <c r="A14" s="120"/>
      <c r="B14" s="119" t="s">
        <v>107</v>
      </c>
      <c r="C14" s="113">
        <v>48.648716093130041</v>
      </c>
      <c r="D14" s="114">
        <v>19495</v>
      </c>
      <c r="E14" s="114">
        <v>19457</v>
      </c>
      <c r="F14" s="114">
        <v>19494</v>
      </c>
      <c r="G14" s="114">
        <v>19165</v>
      </c>
      <c r="H14" s="114">
        <v>19215</v>
      </c>
      <c r="I14" s="115">
        <v>280</v>
      </c>
      <c r="J14" s="116">
        <v>1.4571948998178506</v>
      </c>
    </row>
    <row r="15" spans="1:15" s="110" customFormat="1" ht="13.5" customHeight="1" x14ac:dyDescent="0.2">
      <c r="A15" s="118" t="s">
        <v>105</v>
      </c>
      <c r="B15" s="121" t="s">
        <v>108</v>
      </c>
      <c r="C15" s="113">
        <v>14.550944526239613</v>
      </c>
      <c r="D15" s="114">
        <v>5831</v>
      </c>
      <c r="E15" s="114">
        <v>5916</v>
      </c>
      <c r="F15" s="114">
        <v>6097</v>
      </c>
      <c r="G15" s="114">
        <v>5637</v>
      </c>
      <c r="H15" s="114">
        <v>5738</v>
      </c>
      <c r="I15" s="115">
        <v>93</v>
      </c>
      <c r="J15" s="116">
        <v>1.6207737887765772</v>
      </c>
    </row>
    <row r="16" spans="1:15" s="110" customFormat="1" ht="13.5" customHeight="1" x14ac:dyDescent="0.2">
      <c r="A16" s="118"/>
      <c r="B16" s="121" t="s">
        <v>109</v>
      </c>
      <c r="C16" s="113">
        <v>65.210989943353383</v>
      </c>
      <c r="D16" s="114">
        <v>26132</v>
      </c>
      <c r="E16" s="114">
        <v>25882</v>
      </c>
      <c r="F16" s="114">
        <v>26377</v>
      </c>
      <c r="G16" s="114">
        <v>26225</v>
      </c>
      <c r="H16" s="114">
        <v>26155</v>
      </c>
      <c r="I16" s="115">
        <v>-23</v>
      </c>
      <c r="J16" s="116">
        <v>-8.7937296883961E-2</v>
      </c>
    </row>
    <row r="17" spans="1:10" s="110" customFormat="1" ht="13.5" customHeight="1" x14ac:dyDescent="0.2">
      <c r="A17" s="118"/>
      <c r="B17" s="121" t="s">
        <v>110</v>
      </c>
      <c r="C17" s="113">
        <v>19.204950964489807</v>
      </c>
      <c r="D17" s="114">
        <v>7696</v>
      </c>
      <c r="E17" s="114">
        <v>7565</v>
      </c>
      <c r="F17" s="114">
        <v>7566</v>
      </c>
      <c r="G17" s="114">
        <v>7443</v>
      </c>
      <c r="H17" s="114">
        <v>7281</v>
      </c>
      <c r="I17" s="115">
        <v>415</v>
      </c>
      <c r="J17" s="116">
        <v>5.699766515588518</v>
      </c>
    </row>
    <row r="18" spans="1:10" s="110" customFormat="1" ht="13.5" customHeight="1" x14ac:dyDescent="0.2">
      <c r="A18" s="120"/>
      <c r="B18" s="121" t="s">
        <v>111</v>
      </c>
      <c r="C18" s="113">
        <v>1.0331145659172012</v>
      </c>
      <c r="D18" s="114">
        <v>414</v>
      </c>
      <c r="E18" s="114">
        <v>408</v>
      </c>
      <c r="F18" s="114">
        <v>428</v>
      </c>
      <c r="G18" s="114">
        <v>404</v>
      </c>
      <c r="H18" s="114">
        <v>396</v>
      </c>
      <c r="I18" s="115">
        <v>18</v>
      </c>
      <c r="J18" s="116">
        <v>4.5454545454545459</v>
      </c>
    </row>
    <row r="19" spans="1:10" s="110" customFormat="1" ht="13.5" customHeight="1" x14ac:dyDescent="0.2">
      <c r="A19" s="120"/>
      <c r="B19" s="121" t="s">
        <v>112</v>
      </c>
      <c r="C19" s="113">
        <v>0.22958101464826691</v>
      </c>
      <c r="D19" s="114">
        <v>92</v>
      </c>
      <c r="E19" s="114">
        <v>90</v>
      </c>
      <c r="F19" s="114">
        <v>102</v>
      </c>
      <c r="G19" s="114">
        <v>86</v>
      </c>
      <c r="H19" s="114">
        <v>85</v>
      </c>
      <c r="I19" s="115">
        <v>7</v>
      </c>
      <c r="J19" s="116">
        <v>8.235294117647058</v>
      </c>
    </row>
    <row r="20" spans="1:10" s="110" customFormat="1" ht="13.5" customHeight="1" x14ac:dyDescent="0.2">
      <c r="A20" s="118" t="s">
        <v>113</v>
      </c>
      <c r="B20" s="122" t="s">
        <v>114</v>
      </c>
      <c r="C20" s="113">
        <v>69.929877972699828</v>
      </c>
      <c r="D20" s="114">
        <v>28023</v>
      </c>
      <c r="E20" s="114">
        <v>27769</v>
      </c>
      <c r="F20" s="114">
        <v>28486</v>
      </c>
      <c r="G20" s="114">
        <v>27870</v>
      </c>
      <c r="H20" s="114">
        <v>27836</v>
      </c>
      <c r="I20" s="115">
        <v>187</v>
      </c>
      <c r="J20" s="116">
        <v>0.6717919241270297</v>
      </c>
    </row>
    <row r="21" spans="1:10" s="110" customFormat="1" ht="13.5" customHeight="1" x14ac:dyDescent="0.2">
      <c r="A21" s="120"/>
      <c r="B21" s="122" t="s">
        <v>115</v>
      </c>
      <c r="C21" s="113">
        <v>30.070122027300176</v>
      </c>
      <c r="D21" s="114">
        <v>12050</v>
      </c>
      <c r="E21" s="114">
        <v>12002</v>
      </c>
      <c r="F21" s="114">
        <v>11982</v>
      </c>
      <c r="G21" s="114">
        <v>11839</v>
      </c>
      <c r="H21" s="114">
        <v>11734</v>
      </c>
      <c r="I21" s="115">
        <v>316</v>
      </c>
      <c r="J21" s="116">
        <v>2.6930288051815237</v>
      </c>
    </row>
    <row r="22" spans="1:10" s="110" customFormat="1" ht="13.5" customHeight="1" x14ac:dyDescent="0.2">
      <c r="A22" s="118" t="s">
        <v>113</v>
      </c>
      <c r="B22" s="122" t="s">
        <v>116</v>
      </c>
      <c r="C22" s="113">
        <v>88.348763506600449</v>
      </c>
      <c r="D22" s="114">
        <v>35404</v>
      </c>
      <c r="E22" s="114">
        <v>35235</v>
      </c>
      <c r="F22" s="114">
        <v>35808</v>
      </c>
      <c r="G22" s="114">
        <v>35213</v>
      </c>
      <c r="H22" s="114">
        <v>35282</v>
      </c>
      <c r="I22" s="115">
        <v>122</v>
      </c>
      <c r="J22" s="116">
        <v>0.3457853863159685</v>
      </c>
    </row>
    <row r="23" spans="1:10" s="110" customFormat="1" ht="13.5" customHeight="1" x14ac:dyDescent="0.2">
      <c r="A23" s="123"/>
      <c r="B23" s="124" t="s">
        <v>117</v>
      </c>
      <c r="C23" s="125">
        <v>11.626282035285604</v>
      </c>
      <c r="D23" s="114">
        <v>4659</v>
      </c>
      <c r="E23" s="114">
        <v>4527</v>
      </c>
      <c r="F23" s="114">
        <v>4653</v>
      </c>
      <c r="G23" s="114">
        <v>4490</v>
      </c>
      <c r="H23" s="114">
        <v>4281</v>
      </c>
      <c r="I23" s="115">
        <v>378</v>
      </c>
      <c r="J23" s="116">
        <v>8.8297126839523479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12606</v>
      </c>
      <c r="E26" s="114">
        <v>12920</v>
      </c>
      <c r="F26" s="114">
        <v>12909</v>
      </c>
      <c r="G26" s="114">
        <v>12826</v>
      </c>
      <c r="H26" s="140">
        <v>12718</v>
      </c>
      <c r="I26" s="115">
        <v>-112</v>
      </c>
      <c r="J26" s="116">
        <v>-0.88064161031608745</v>
      </c>
    </row>
    <row r="27" spans="1:10" s="110" customFormat="1" ht="13.5" customHeight="1" x14ac:dyDescent="0.2">
      <c r="A27" s="118" t="s">
        <v>105</v>
      </c>
      <c r="B27" s="119" t="s">
        <v>106</v>
      </c>
      <c r="C27" s="113">
        <v>35.911470728224657</v>
      </c>
      <c r="D27" s="115">
        <v>4527</v>
      </c>
      <c r="E27" s="114">
        <v>4637</v>
      </c>
      <c r="F27" s="114">
        <v>4607</v>
      </c>
      <c r="G27" s="114">
        <v>4545</v>
      </c>
      <c r="H27" s="140">
        <v>4480</v>
      </c>
      <c r="I27" s="115">
        <v>47</v>
      </c>
      <c r="J27" s="116">
        <v>1.0491071428571428</v>
      </c>
    </row>
    <row r="28" spans="1:10" s="110" customFormat="1" ht="13.5" customHeight="1" x14ac:dyDescent="0.2">
      <c r="A28" s="120"/>
      <c r="B28" s="119" t="s">
        <v>107</v>
      </c>
      <c r="C28" s="113">
        <v>64.088529271775343</v>
      </c>
      <c r="D28" s="115">
        <v>8079</v>
      </c>
      <c r="E28" s="114">
        <v>8283</v>
      </c>
      <c r="F28" s="114">
        <v>8302</v>
      </c>
      <c r="G28" s="114">
        <v>8281</v>
      </c>
      <c r="H28" s="140">
        <v>8238</v>
      </c>
      <c r="I28" s="115">
        <v>-159</v>
      </c>
      <c r="J28" s="116">
        <v>-1.9300801165331392</v>
      </c>
    </row>
    <row r="29" spans="1:10" s="110" customFormat="1" ht="13.5" customHeight="1" x14ac:dyDescent="0.2">
      <c r="A29" s="118" t="s">
        <v>105</v>
      </c>
      <c r="B29" s="121" t="s">
        <v>108</v>
      </c>
      <c r="C29" s="113">
        <v>11.375535459305093</v>
      </c>
      <c r="D29" s="115">
        <v>1434</v>
      </c>
      <c r="E29" s="114">
        <v>1575</v>
      </c>
      <c r="F29" s="114">
        <v>1526</v>
      </c>
      <c r="G29" s="114">
        <v>1508</v>
      </c>
      <c r="H29" s="140">
        <v>1497</v>
      </c>
      <c r="I29" s="115">
        <v>-63</v>
      </c>
      <c r="J29" s="116">
        <v>-4.2084168336673349</v>
      </c>
    </row>
    <row r="30" spans="1:10" s="110" customFormat="1" ht="13.5" customHeight="1" x14ac:dyDescent="0.2">
      <c r="A30" s="118"/>
      <c r="B30" s="121" t="s">
        <v>109</v>
      </c>
      <c r="C30" s="113">
        <v>54.299539901634141</v>
      </c>
      <c r="D30" s="115">
        <v>6845</v>
      </c>
      <c r="E30" s="114">
        <v>6979</v>
      </c>
      <c r="F30" s="114">
        <v>7056</v>
      </c>
      <c r="G30" s="114">
        <v>7027</v>
      </c>
      <c r="H30" s="140">
        <v>7011</v>
      </c>
      <c r="I30" s="115">
        <v>-166</v>
      </c>
      <c r="J30" s="116">
        <v>-2.3677078876051918</v>
      </c>
    </row>
    <row r="31" spans="1:10" s="110" customFormat="1" ht="13.5" customHeight="1" x14ac:dyDescent="0.2">
      <c r="A31" s="118"/>
      <c r="B31" s="121" t="s">
        <v>110</v>
      </c>
      <c r="C31" s="113">
        <v>19.53038235760749</v>
      </c>
      <c r="D31" s="115">
        <v>2462</v>
      </c>
      <c r="E31" s="114">
        <v>2489</v>
      </c>
      <c r="F31" s="114">
        <v>2455</v>
      </c>
      <c r="G31" s="114">
        <v>2475</v>
      </c>
      <c r="H31" s="140">
        <v>2442</v>
      </c>
      <c r="I31" s="115">
        <v>20</v>
      </c>
      <c r="J31" s="116">
        <v>0.819000819000819</v>
      </c>
    </row>
    <row r="32" spans="1:10" s="110" customFormat="1" ht="13.5" customHeight="1" x14ac:dyDescent="0.2">
      <c r="A32" s="120"/>
      <c r="B32" s="121" t="s">
        <v>111</v>
      </c>
      <c r="C32" s="113">
        <v>14.794542281453277</v>
      </c>
      <c r="D32" s="115">
        <v>1865</v>
      </c>
      <c r="E32" s="114">
        <v>1877</v>
      </c>
      <c r="F32" s="114">
        <v>1872</v>
      </c>
      <c r="G32" s="114">
        <v>1816</v>
      </c>
      <c r="H32" s="140">
        <v>1768</v>
      </c>
      <c r="I32" s="115">
        <v>97</v>
      </c>
      <c r="J32" s="116">
        <v>5.4864253393665159</v>
      </c>
    </row>
    <row r="33" spans="1:10" s="110" customFormat="1" ht="13.5" customHeight="1" x14ac:dyDescent="0.2">
      <c r="A33" s="120"/>
      <c r="B33" s="121" t="s">
        <v>112</v>
      </c>
      <c r="C33" s="113">
        <v>1.4834205933682374</v>
      </c>
      <c r="D33" s="115">
        <v>187</v>
      </c>
      <c r="E33" s="114">
        <v>183</v>
      </c>
      <c r="F33" s="114">
        <v>200</v>
      </c>
      <c r="G33" s="114">
        <v>172</v>
      </c>
      <c r="H33" s="140">
        <v>144</v>
      </c>
      <c r="I33" s="115">
        <v>43</v>
      </c>
      <c r="J33" s="116">
        <v>29.861111111111111</v>
      </c>
    </row>
    <row r="34" spans="1:10" s="110" customFormat="1" ht="13.5" customHeight="1" x14ac:dyDescent="0.2">
      <c r="A34" s="118" t="s">
        <v>113</v>
      </c>
      <c r="B34" s="122" t="s">
        <v>116</v>
      </c>
      <c r="C34" s="113">
        <v>90.742503569728697</v>
      </c>
      <c r="D34" s="115">
        <v>11439</v>
      </c>
      <c r="E34" s="114">
        <v>11781</v>
      </c>
      <c r="F34" s="114">
        <v>11791</v>
      </c>
      <c r="G34" s="114">
        <v>11712</v>
      </c>
      <c r="H34" s="140">
        <v>11608</v>
      </c>
      <c r="I34" s="115">
        <v>-169</v>
      </c>
      <c r="J34" s="116">
        <v>-1.4558924879393522</v>
      </c>
    </row>
    <row r="35" spans="1:10" s="110" customFormat="1" ht="13.5" customHeight="1" x14ac:dyDescent="0.2">
      <c r="A35" s="118"/>
      <c r="B35" s="119" t="s">
        <v>117</v>
      </c>
      <c r="C35" s="113">
        <v>9.2019673171505634</v>
      </c>
      <c r="D35" s="115">
        <v>1160</v>
      </c>
      <c r="E35" s="114">
        <v>1129</v>
      </c>
      <c r="F35" s="114">
        <v>1108</v>
      </c>
      <c r="G35" s="114">
        <v>1105</v>
      </c>
      <c r="H35" s="140">
        <v>1102</v>
      </c>
      <c r="I35" s="115">
        <v>58</v>
      </c>
      <c r="J35" s="116">
        <v>5.2631578947368425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7066</v>
      </c>
      <c r="E37" s="114">
        <v>7281</v>
      </c>
      <c r="F37" s="114">
        <v>7179</v>
      </c>
      <c r="G37" s="114">
        <v>7226</v>
      </c>
      <c r="H37" s="140">
        <v>7209</v>
      </c>
      <c r="I37" s="115">
        <v>-143</v>
      </c>
      <c r="J37" s="116">
        <v>-1.9836315716465529</v>
      </c>
    </row>
    <row r="38" spans="1:10" s="110" customFormat="1" ht="13.5" customHeight="1" x14ac:dyDescent="0.2">
      <c r="A38" s="118" t="s">
        <v>105</v>
      </c>
      <c r="B38" s="119" t="s">
        <v>106</v>
      </c>
      <c r="C38" s="113">
        <v>30.851967166713841</v>
      </c>
      <c r="D38" s="115">
        <v>2180</v>
      </c>
      <c r="E38" s="114">
        <v>2249</v>
      </c>
      <c r="F38" s="114">
        <v>2157</v>
      </c>
      <c r="G38" s="114">
        <v>2150</v>
      </c>
      <c r="H38" s="140">
        <v>2160</v>
      </c>
      <c r="I38" s="115">
        <v>20</v>
      </c>
      <c r="J38" s="116">
        <v>0.92592592592592593</v>
      </c>
    </row>
    <row r="39" spans="1:10" s="110" customFormat="1" ht="13.5" customHeight="1" x14ac:dyDescent="0.2">
      <c r="A39" s="120"/>
      <c r="B39" s="119" t="s">
        <v>107</v>
      </c>
      <c r="C39" s="113">
        <v>69.148032833286166</v>
      </c>
      <c r="D39" s="115">
        <v>4886</v>
      </c>
      <c r="E39" s="114">
        <v>5032</v>
      </c>
      <c r="F39" s="114">
        <v>5022</v>
      </c>
      <c r="G39" s="114">
        <v>5076</v>
      </c>
      <c r="H39" s="140">
        <v>5049</v>
      </c>
      <c r="I39" s="115">
        <v>-163</v>
      </c>
      <c r="J39" s="116">
        <v>-3.2283620518914637</v>
      </c>
    </row>
    <row r="40" spans="1:10" s="110" customFormat="1" ht="13.5" customHeight="1" x14ac:dyDescent="0.2">
      <c r="A40" s="118" t="s">
        <v>105</v>
      </c>
      <c r="B40" s="121" t="s">
        <v>108</v>
      </c>
      <c r="C40" s="113">
        <v>11.703934333427682</v>
      </c>
      <c r="D40" s="115">
        <v>827</v>
      </c>
      <c r="E40" s="114">
        <v>886</v>
      </c>
      <c r="F40" s="114">
        <v>817</v>
      </c>
      <c r="G40" s="114">
        <v>860</v>
      </c>
      <c r="H40" s="140">
        <v>860</v>
      </c>
      <c r="I40" s="115">
        <v>-33</v>
      </c>
      <c r="J40" s="116">
        <v>-3.8372093023255816</v>
      </c>
    </row>
    <row r="41" spans="1:10" s="110" customFormat="1" ht="13.5" customHeight="1" x14ac:dyDescent="0.2">
      <c r="A41" s="118"/>
      <c r="B41" s="121" t="s">
        <v>109</v>
      </c>
      <c r="C41" s="113">
        <v>39.371638833852252</v>
      </c>
      <c r="D41" s="115">
        <v>2782</v>
      </c>
      <c r="E41" s="114">
        <v>2881</v>
      </c>
      <c r="F41" s="114">
        <v>2875</v>
      </c>
      <c r="G41" s="114">
        <v>2904</v>
      </c>
      <c r="H41" s="140">
        <v>2969</v>
      </c>
      <c r="I41" s="115">
        <v>-187</v>
      </c>
      <c r="J41" s="116">
        <v>-6.2984169754125965</v>
      </c>
    </row>
    <row r="42" spans="1:10" s="110" customFormat="1" ht="13.5" customHeight="1" x14ac:dyDescent="0.2">
      <c r="A42" s="118"/>
      <c r="B42" s="121" t="s">
        <v>110</v>
      </c>
      <c r="C42" s="113">
        <v>23.223889046136428</v>
      </c>
      <c r="D42" s="115">
        <v>1641</v>
      </c>
      <c r="E42" s="114">
        <v>1686</v>
      </c>
      <c r="F42" s="114">
        <v>1662</v>
      </c>
      <c r="G42" s="114">
        <v>1688</v>
      </c>
      <c r="H42" s="140">
        <v>1655</v>
      </c>
      <c r="I42" s="115">
        <v>-14</v>
      </c>
      <c r="J42" s="116">
        <v>-0.84592145015105735</v>
      </c>
    </row>
    <row r="43" spans="1:10" s="110" customFormat="1" ht="13.5" customHeight="1" x14ac:dyDescent="0.2">
      <c r="A43" s="120"/>
      <c r="B43" s="121" t="s">
        <v>111</v>
      </c>
      <c r="C43" s="113">
        <v>25.700537786583642</v>
      </c>
      <c r="D43" s="115">
        <v>1816</v>
      </c>
      <c r="E43" s="114">
        <v>1828</v>
      </c>
      <c r="F43" s="114">
        <v>1825</v>
      </c>
      <c r="G43" s="114">
        <v>1774</v>
      </c>
      <c r="H43" s="140">
        <v>1725</v>
      </c>
      <c r="I43" s="115">
        <v>91</v>
      </c>
      <c r="J43" s="116">
        <v>5.27536231884058</v>
      </c>
    </row>
    <row r="44" spans="1:10" s="110" customFormat="1" ht="13.5" customHeight="1" x14ac:dyDescent="0.2">
      <c r="A44" s="120"/>
      <c r="B44" s="121" t="s">
        <v>112</v>
      </c>
      <c r="C44" s="113">
        <v>2.5332578545145767</v>
      </c>
      <c r="D44" s="115">
        <v>179</v>
      </c>
      <c r="E44" s="114">
        <v>174</v>
      </c>
      <c r="F44" s="114">
        <v>190</v>
      </c>
      <c r="G44" s="114">
        <v>163</v>
      </c>
      <c r="H44" s="140">
        <v>136</v>
      </c>
      <c r="I44" s="115">
        <v>43</v>
      </c>
      <c r="J44" s="116">
        <v>31.617647058823529</v>
      </c>
    </row>
    <row r="45" spans="1:10" s="110" customFormat="1" ht="13.5" customHeight="1" x14ac:dyDescent="0.2">
      <c r="A45" s="118" t="s">
        <v>113</v>
      </c>
      <c r="B45" s="122" t="s">
        <v>116</v>
      </c>
      <c r="C45" s="113">
        <v>91.29634871214266</v>
      </c>
      <c r="D45" s="115">
        <v>6451</v>
      </c>
      <c r="E45" s="114">
        <v>6667</v>
      </c>
      <c r="F45" s="114">
        <v>6585</v>
      </c>
      <c r="G45" s="114">
        <v>6622</v>
      </c>
      <c r="H45" s="140">
        <v>6605</v>
      </c>
      <c r="I45" s="115">
        <v>-154</v>
      </c>
      <c r="J45" s="116">
        <v>-2.3315669947009843</v>
      </c>
    </row>
    <row r="46" spans="1:10" s="110" customFormat="1" ht="13.5" customHeight="1" x14ac:dyDescent="0.2">
      <c r="A46" s="118"/>
      <c r="B46" s="119" t="s">
        <v>117</v>
      </c>
      <c r="C46" s="113">
        <v>8.6045853382394561</v>
      </c>
      <c r="D46" s="115">
        <v>608</v>
      </c>
      <c r="E46" s="114">
        <v>604</v>
      </c>
      <c r="F46" s="114">
        <v>584</v>
      </c>
      <c r="G46" s="114">
        <v>595</v>
      </c>
      <c r="H46" s="140">
        <v>596</v>
      </c>
      <c r="I46" s="115">
        <v>12</v>
      </c>
      <c r="J46" s="116">
        <v>2.0134228187919465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5540</v>
      </c>
      <c r="E48" s="114">
        <v>5639</v>
      </c>
      <c r="F48" s="114">
        <v>5730</v>
      </c>
      <c r="G48" s="114">
        <v>5600</v>
      </c>
      <c r="H48" s="140">
        <v>5509</v>
      </c>
      <c r="I48" s="115">
        <v>31</v>
      </c>
      <c r="J48" s="116">
        <v>0.56271555636231618</v>
      </c>
    </row>
    <row r="49" spans="1:12" s="110" customFormat="1" ht="13.5" customHeight="1" x14ac:dyDescent="0.2">
      <c r="A49" s="118" t="s">
        <v>105</v>
      </c>
      <c r="B49" s="119" t="s">
        <v>106</v>
      </c>
      <c r="C49" s="113">
        <v>42.364620938628157</v>
      </c>
      <c r="D49" s="115">
        <v>2347</v>
      </c>
      <c r="E49" s="114">
        <v>2388</v>
      </c>
      <c r="F49" s="114">
        <v>2450</v>
      </c>
      <c r="G49" s="114">
        <v>2395</v>
      </c>
      <c r="H49" s="140">
        <v>2320</v>
      </c>
      <c r="I49" s="115">
        <v>27</v>
      </c>
      <c r="J49" s="116">
        <v>1.1637931034482758</v>
      </c>
    </row>
    <row r="50" spans="1:12" s="110" customFormat="1" ht="13.5" customHeight="1" x14ac:dyDescent="0.2">
      <c r="A50" s="120"/>
      <c r="B50" s="119" t="s">
        <v>107</v>
      </c>
      <c r="C50" s="113">
        <v>57.635379061371843</v>
      </c>
      <c r="D50" s="115">
        <v>3193</v>
      </c>
      <c r="E50" s="114">
        <v>3251</v>
      </c>
      <c r="F50" s="114">
        <v>3280</v>
      </c>
      <c r="G50" s="114">
        <v>3205</v>
      </c>
      <c r="H50" s="140">
        <v>3189</v>
      </c>
      <c r="I50" s="115">
        <v>4</v>
      </c>
      <c r="J50" s="116">
        <v>0.12543116964565695</v>
      </c>
    </row>
    <row r="51" spans="1:12" s="110" customFormat="1" ht="13.5" customHeight="1" x14ac:dyDescent="0.2">
      <c r="A51" s="118" t="s">
        <v>105</v>
      </c>
      <c r="B51" s="121" t="s">
        <v>108</v>
      </c>
      <c r="C51" s="113">
        <v>10.95667870036101</v>
      </c>
      <c r="D51" s="115">
        <v>607</v>
      </c>
      <c r="E51" s="114">
        <v>689</v>
      </c>
      <c r="F51" s="114">
        <v>709</v>
      </c>
      <c r="G51" s="114">
        <v>648</v>
      </c>
      <c r="H51" s="140">
        <v>637</v>
      </c>
      <c r="I51" s="115">
        <v>-30</v>
      </c>
      <c r="J51" s="116">
        <v>-4.7095761381475665</v>
      </c>
    </row>
    <row r="52" spans="1:12" s="110" customFormat="1" ht="13.5" customHeight="1" x14ac:dyDescent="0.2">
      <c r="A52" s="118"/>
      <c r="B52" s="121" t="s">
        <v>109</v>
      </c>
      <c r="C52" s="113">
        <v>73.33935018050542</v>
      </c>
      <c r="D52" s="115">
        <v>4063</v>
      </c>
      <c r="E52" s="114">
        <v>4098</v>
      </c>
      <c r="F52" s="114">
        <v>4181</v>
      </c>
      <c r="G52" s="114">
        <v>4123</v>
      </c>
      <c r="H52" s="140">
        <v>4042</v>
      </c>
      <c r="I52" s="115">
        <v>21</v>
      </c>
      <c r="J52" s="116">
        <v>0.51954477981197422</v>
      </c>
    </row>
    <row r="53" spans="1:12" s="110" customFormat="1" ht="13.5" customHeight="1" x14ac:dyDescent="0.2">
      <c r="A53" s="118"/>
      <c r="B53" s="121" t="s">
        <v>110</v>
      </c>
      <c r="C53" s="113">
        <v>14.819494584837544</v>
      </c>
      <c r="D53" s="115">
        <v>821</v>
      </c>
      <c r="E53" s="114">
        <v>803</v>
      </c>
      <c r="F53" s="114">
        <v>793</v>
      </c>
      <c r="G53" s="114">
        <v>787</v>
      </c>
      <c r="H53" s="140">
        <v>787</v>
      </c>
      <c r="I53" s="115">
        <v>34</v>
      </c>
      <c r="J53" s="116">
        <v>4.3202033036848793</v>
      </c>
    </row>
    <row r="54" spans="1:12" s="110" customFormat="1" ht="13.5" customHeight="1" x14ac:dyDescent="0.2">
      <c r="A54" s="120"/>
      <c r="B54" s="121" t="s">
        <v>111</v>
      </c>
      <c r="C54" s="113">
        <v>0.8844765342960289</v>
      </c>
      <c r="D54" s="115">
        <v>49</v>
      </c>
      <c r="E54" s="114">
        <v>49</v>
      </c>
      <c r="F54" s="114">
        <v>47</v>
      </c>
      <c r="G54" s="114">
        <v>42</v>
      </c>
      <c r="H54" s="140">
        <v>43</v>
      </c>
      <c r="I54" s="115">
        <v>6</v>
      </c>
      <c r="J54" s="116">
        <v>13.953488372093023</v>
      </c>
    </row>
    <row r="55" spans="1:12" s="110" customFormat="1" ht="13.5" customHeight="1" x14ac:dyDescent="0.2">
      <c r="A55" s="120"/>
      <c r="B55" s="121" t="s">
        <v>112</v>
      </c>
      <c r="C55" s="113">
        <v>0.1444043321299639</v>
      </c>
      <c r="D55" s="115">
        <v>8</v>
      </c>
      <c r="E55" s="114">
        <v>9</v>
      </c>
      <c r="F55" s="114">
        <v>10</v>
      </c>
      <c r="G55" s="114">
        <v>9</v>
      </c>
      <c r="H55" s="140">
        <v>8</v>
      </c>
      <c r="I55" s="115">
        <v>0</v>
      </c>
      <c r="J55" s="116">
        <v>0</v>
      </c>
    </row>
    <row r="56" spans="1:12" s="110" customFormat="1" ht="13.5" customHeight="1" x14ac:dyDescent="0.2">
      <c r="A56" s="118" t="s">
        <v>113</v>
      </c>
      <c r="B56" s="122" t="s">
        <v>116</v>
      </c>
      <c r="C56" s="113">
        <v>90.036101083032491</v>
      </c>
      <c r="D56" s="115">
        <v>4988</v>
      </c>
      <c r="E56" s="114">
        <v>5114</v>
      </c>
      <c r="F56" s="114">
        <v>5206</v>
      </c>
      <c r="G56" s="114">
        <v>5090</v>
      </c>
      <c r="H56" s="140">
        <v>5003</v>
      </c>
      <c r="I56" s="115">
        <v>-15</v>
      </c>
      <c r="J56" s="116">
        <v>-0.29982010793523883</v>
      </c>
    </row>
    <row r="57" spans="1:12" s="110" customFormat="1" ht="13.5" customHeight="1" x14ac:dyDescent="0.2">
      <c r="A57" s="142"/>
      <c r="B57" s="124" t="s">
        <v>117</v>
      </c>
      <c r="C57" s="125">
        <v>9.9638989169675085</v>
      </c>
      <c r="D57" s="143">
        <v>552</v>
      </c>
      <c r="E57" s="144">
        <v>525</v>
      </c>
      <c r="F57" s="144">
        <v>524</v>
      </c>
      <c r="G57" s="144">
        <v>510</v>
      </c>
      <c r="H57" s="145">
        <v>506</v>
      </c>
      <c r="I57" s="143">
        <v>46</v>
      </c>
      <c r="J57" s="146">
        <v>9.0909090909090917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40073</v>
      </c>
      <c r="E12" s="236">
        <v>39771</v>
      </c>
      <c r="F12" s="114">
        <v>40468</v>
      </c>
      <c r="G12" s="114">
        <v>39709</v>
      </c>
      <c r="H12" s="140">
        <v>39570</v>
      </c>
      <c r="I12" s="115">
        <v>503</v>
      </c>
      <c r="J12" s="116">
        <v>1.271165024008087</v>
      </c>
    </row>
    <row r="13" spans="1:15" s="110" customFormat="1" ht="12" customHeight="1" x14ac:dyDescent="0.2">
      <c r="A13" s="118" t="s">
        <v>105</v>
      </c>
      <c r="B13" s="119" t="s">
        <v>106</v>
      </c>
      <c r="C13" s="113">
        <v>51.351283906869959</v>
      </c>
      <c r="D13" s="115">
        <v>20578</v>
      </c>
      <c r="E13" s="114">
        <v>20314</v>
      </c>
      <c r="F13" s="114">
        <v>20974</v>
      </c>
      <c r="G13" s="114">
        <v>20544</v>
      </c>
      <c r="H13" s="140">
        <v>20355</v>
      </c>
      <c r="I13" s="115">
        <v>223</v>
      </c>
      <c r="J13" s="116">
        <v>1.0955539179562761</v>
      </c>
    </row>
    <row r="14" spans="1:15" s="110" customFormat="1" ht="12" customHeight="1" x14ac:dyDescent="0.2">
      <c r="A14" s="118"/>
      <c r="B14" s="119" t="s">
        <v>107</v>
      </c>
      <c r="C14" s="113">
        <v>48.648716093130041</v>
      </c>
      <c r="D14" s="115">
        <v>19495</v>
      </c>
      <c r="E14" s="114">
        <v>19457</v>
      </c>
      <c r="F14" s="114">
        <v>19494</v>
      </c>
      <c r="G14" s="114">
        <v>19165</v>
      </c>
      <c r="H14" s="140">
        <v>19215</v>
      </c>
      <c r="I14" s="115">
        <v>280</v>
      </c>
      <c r="J14" s="116">
        <v>1.4571948998178506</v>
      </c>
    </row>
    <row r="15" spans="1:15" s="110" customFormat="1" ht="12" customHeight="1" x14ac:dyDescent="0.2">
      <c r="A15" s="118" t="s">
        <v>105</v>
      </c>
      <c r="B15" s="121" t="s">
        <v>108</v>
      </c>
      <c r="C15" s="113">
        <v>14.550944526239613</v>
      </c>
      <c r="D15" s="115">
        <v>5831</v>
      </c>
      <c r="E15" s="114">
        <v>5916</v>
      </c>
      <c r="F15" s="114">
        <v>6097</v>
      </c>
      <c r="G15" s="114">
        <v>5637</v>
      </c>
      <c r="H15" s="140">
        <v>5738</v>
      </c>
      <c r="I15" s="115">
        <v>93</v>
      </c>
      <c r="J15" s="116">
        <v>1.6207737887765772</v>
      </c>
    </row>
    <row r="16" spans="1:15" s="110" customFormat="1" ht="12" customHeight="1" x14ac:dyDescent="0.2">
      <c r="A16" s="118"/>
      <c r="B16" s="121" t="s">
        <v>109</v>
      </c>
      <c r="C16" s="113">
        <v>65.210989943353383</v>
      </c>
      <c r="D16" s="115">
        <v>26132</v>
      </c>
      <c r="E16" s="114">
        <v>25882</v>
      </c>
      <c r="F16" s="114">
        <v>26377</v>
      </c>
      <c r="G16" s="114">
        <v>26225</v>
      </c>
      <c r="H16" s="140">
        <v>26155</v>
      </c>
      <c r="I16" s="115">
        <v>-23</v>
      </c>
      <c r="J16" s="116">
        <v>-8.7937296883961E-2</v>
      </c>
    </row>
    <row r="17" spans="1:10" s="110" customFormat="1" ht="12" customHeight="1" x14ac:dyDescent="0.2">
      <c r="A17" s="118"/>
      <c r="B17" s="121" t="s">
        <v>110</v>
      </c>
      <c r="C17" s="113">
        <v>19.204950964489807</v>
      </c>
      <c r="D17" s="115">
        <v>7696</v>
      </c>
      <c r="E17" s="114">
        <v>7565</v>
      </c>
      <c r="F17" s="114">
        <v>7566</v>
      </c>
      <c r="G17" s="114">
        <v>7443</v>
      </c>
      <c r="H17" s="140">
        <v>7281</v>
      </c>
      <c r="I17" s="115">
        <v>415</v>
      </c>
      <c r="J17" s="116">
        <v>5.699766515588518</v>
      </c>
    </row>
    <row r="18" spans="1:10" s="110" customFormat="1" ht="12" customHeight="1" x14ac:dyDescent="0.2">
      <c r="A18" s="120"/>
      <c r="B18" s="121" t="s">
        <v>111</v>
      </c>
      <c r="C18" s="113">
        <v>1.0331145659172012</v>
      </c>
      <c r="D18" s="115">
        <v>414</v>
      </c>
      <c r="E18" s="114">
        <v>408</v>
      </c>
      <c r="F18" s="114">
        <v>428</v>
      </c>
      <c r="G18" s="114">
        <v>404</v>
      </c>
      <c r="H18" s="140">
        <v>396</v>
      </c>
      <c r="I18" s="115">
        <v>18</v>
      </c>
      <c r="J18" s="116">
        <v>4.5454545454545459</v>
      </c>
    </row>
    <row r="19" spans="1:10" s="110" customFormat="1" ht="12" customHeight="1" x14ac:dyDescent="0.2">
      <c r="A19" s="120"/>
      <c r="B19" s="121" t="s">
        <v>112</v>
      </c>
      <c r="C19" s="113">
        <v>0.22958101464826691</v>
      </c>
      <c r="D19" s="115">
        <v>92</v>
      </c>
      <c r="E19" s="114">
        <v>90</v>
      </c>
      <c r="F19" s="114">
        <v>102</v>
      </c>
      <c r="G19" s="114">
        <v>86</v>
      </c>
      <c r="H19" s="140">
        <v>85</v>
      </c>
      <c r="I19" s="115">
        <v>7</v>
      </c>
      <c r="J19" s="116">
        <v>8.235294117647058</v>
      </c>
    </row>
    <row r="20" spans="1:10" s="110" customFormat="1" ht="12" customHeight="1" x14ac:dyDescent="0.2">
      <c r="A20" s="118" t="s">
        <v>113</v>
      </c>
      <c r="B20" s="119" t="s">
        <v>181</v>
      </c>
      <c r="C20" s="113">
        <v>69.929877972699828</v>
      </c>
      <c r="D20" s="115">
        <v>28023</v>
      </c>
      <c r="E20" s="114">
        <v>27769</v>
      </c>
      <c r="F20" s="114">
        <v>28486</v>
      </c>
      <c r="G20" s="114">
        <v>27870</v>
      </c>
      <c r="H20" s="140">
        <v>27836</v>
      </c>
      <c r="I20" s="115">
        <v>187</v>
      </c>
      <c r="J20" s="116">
        <v>0.6717919241270297</v>
      </c>
    </row>
    <row r="21" spans="1:10" s="110" customFormat="1" ht="12" customHeight="1" x14ac:dyDescent="0.2">
      <c r="A21" s="118"/>
      <c r="B21" s="119" t="s">
        <v>182</v>
      </c>
      <c r="C21" s="113">
        <v>30.070122027300176</v>
      </c>
      <c r="D21" s="115">
        <v>12050</v>
      </c>
      <c r="E21" s="114">
        <v>12002</v>
      </c>
      <c r="F21" s="114">
        <v>11982</v>
      </c>
      <c r="G21" s="114">
        <v>11839</v>
      </c>
      <c r="H21" s="140">
        <v>11734</v>
      </c>
      <c r="I21" s="115">
        <v>316</v>
      </c>
      <c r="J21" s="116">
        <v>2.6930288051815237</v>
      </c>
    </row>
    <row r="22" spans="1:10" s="110" customFormat="1" ht="12" customHeight="1" x14ac:dyDescent="0.2">
      <c r="A22" s="118" t="s">
        <v>113</v>
      </c>
      <c r="B22" s="119" t="s">
        <v>116</v>
      </c>
      <c r="C22" s="113">
        <v>88.348763506600449</v>
      </c>
      <c r="D22" s="115">
        <v>35404</v>
      </c>
      <c r="E22" s="114">
        <v>35235</v>
      </c>
      <c r="F22" s="114">
        <v>35808</v>
      </c>
      <c r="G22" s="114">
        <v>35213</v>
      </c>
      <c r="H22" s="140">
        <v>35282</v>
      </c>
      <c r="I22" s="115">
        <v>122</v>
      </c>
      <c r="J22" s="116">
        <v>0.3457853863159685</v>
      </c>
    </row>
    <row r="23" spans="1:10" s="110" customFormat="1" ht="12" customHeight="1" x14ac:dyDescent="0.2">
      <c r="A23" s="118"/>
      <c r="B23" s="119" t="s">
        <v>117</v>
      </c>
      <c r="C23" s="113">
        <v>11.626282035285604</v>
      </c>
      <c r="D23" s="115">
        <v>4659</v>
      </c>
      <c r="E23" s="114">
        <v>4527</v>
      </c>
      <c r="F23" s="114">
        <v>4653</v>
      </c>
      <c r="G23" s="114">
        <v>4490</v>
      </c>
      <c r="H23" s="140">
        <v>4281</v>
      </c>
      <c r="I23" s="115">
        <v>378</v>
      </c>
      <c r="J23" s="116">
        <v>8.8297126839523479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49424</v>
      </c>
      <c r="E64" s="236">
        <v>49321</v>
      </c>
      <c r="F64" s="236">
        <v>50069</v>
      </c>
      <c r="G64" s="236">
        <v>49065</v>
      </c>
      <c r="H64" s="140">
        <v>48744</v>
      </c>
      <c r="I64" s="115">
        <v>680</v>
      </c>
      <c r="J64" s="116">
        <v>1.3950434925324142</v>
      </c>
    </row>
    <row r="65" spans="1:12" s="110" customFormat="1" ht="12" customHeight="1" x14ac:dyDescent="0.2">
      <c r="A65" s="118" t="s">
        <v>105</v>
      </c>
      <c r="B65" s="119" t="s">
        <v>106</v>
      </c>
      <c r="C65" s="113">
        <v>55.521608934930399</v>
      </c>
      <c r="D65" s="235">
        <v>27441</v>
      </c>
      <c r="E65" s="236">
        <v>27361</v>
      </c>
      <c r="F65" s="236">
        <v>28057</v>
      </c>
      <c r="G65" s="236">
        <v>27437</v>
      </c>
      <c r="H65" s="140">
        <v>27129</v>
      </c>
      <c r="I65" s="115">
        <v>312</v>
      </c>
      <c r="J65" s="116">
        <v>1.1500608205241623</v>
      </c>
    </row>
    <row r="66" spans="1:12" s="110" customFormat="1" ht="12" customHeight="1" x14ac:dyDescent="0.2">
      <c r="A66" s="118"/>
      <c r="B66" s="119" t="s">
        <v>107</v>
      </c>
      <c r="C66" s="113">
        <v>44.478391065069601</v>
      </c>
      <c r="D66" s="235">
        <v>21983</v>
      </c>
      <c r="E66" s="236">
        <v>21960</v>
      </c>
      <c r="F66" s="236">
        <v>22012</v>
      </c>
      <c r="G66" s="236">
        <v>21628</v>
      </c>
      <c r="H66" s="140">
        <v>21615</v>
      </c>
      <c r="I66" s="115">
        <v>368</v>
      </c>
      <c r="J66" s="116">
        <v>1.7025213971778856</v>
      </c>
    </row>
    <row r="67" spans="1:12" s="110" customFormat="1" ht="12" customHeight="1" x14ac:dyDescent="0.2">
      <c r="A67" s="118" t="s">
        <v>105</v>
      </c>
      <c r="B67" s="121" t="s">
        <v>108</v>
      </c>
      <c r="C67" s="113">
        <v>14.446422790547103</v>
      </c>
      <c r="D67" s="235">
        <v>7140</v>
      </c>
      <c r="E67" s="236">
        <v>7336</v>
      </c>
      <c r="F67" s="236">
        <v>7554</v>
      </c>
      <c r="G67" s="236">
        <v>6986</v>
      </c>
      <c r="H67" s="140">
        <v>7077</v>
      </c>
      <c r="I67" s="115">
        <v>63</v>
      </c>
      <c r="J67" s="116">
        <v>0.89020771513353114</v>
      </c>
    </row>
    <row r="68" spans="1:12" s="110" customFormat="1" ht="12" customHeight="1" x14ac:dyDescent="0.2">
      <c r="A68" s="118"/>
      <c r="B68" s="121" t="s">
        <v>109</v>
      </c>
      <c r="C68" s="113">
        <v>64.865247652962125</v>
      </c>
      <c r="D68" s="235">
        <v>32059</v>
      </c>
      <c r="E68" s="236">
        <v>31886</v>
      </c>
      <c r="F68" s="236">
        <v>32380</v>
      </c>
      <c r="G68" s="236">
        <v>32164</v>
      </c>
      <c r="H68" s="140">
        <v>31943</v>
      </c>
      <c r="I68" s="115">
        <v>116</v>
      </c>
      <c r="J68" s="116">
        <v>0.36314685533606739</v>
      </c>
    </row>
    <row r="69" spans="1:12" s="110" customFormat="1" ht="12" customHeight="1" x14ac:dyDescent="0.2">
      <c r="A69" s="118"/>
      <c r="B69" s="121" t="s">
        <v>110</v>
      </c>
      <c r="C69" s="113">
        <v>19.717141469731306</v>
      </c>
      <c r="D69" s="235">
        <v>9745</v>
      </c>
      <c r="E69" s="236">
        <v>9622</v>
      </c>
      <c r="F69" s="236">
        <v>9638</v>
      </c>
      <c r="G69" s="236">
        <v>9443</v>
      </c>
      <c r="H69" s="140">
        <v>9269</v>
      </c>
      <c r="I69" s="115">
        <v>476</v>
      </c>
      <c r="J69" s="116">
        <v>5.1353975617650232</v>
      </c>
    </row>
    <row r="70" spans="1:12" s="110" customFormat="1" ht="12" customHeight="1" x14ac:dyDescent="0.2">
      <c r="A70" s="120"/>
      <c r="B70" s="121" t="s">
        <v>111</v>
      </c>
      <c r="C70" s="113">
        <v>0.9711880867594691</v>
      </c>
      <c r="D70" s="235">
        <v>480</v>
      </c>
      <c r="E70" s="236">
        <v>477</v>
      </c>
      <c r="F70" s="236">
        <v>497</v>
      </c>
      <c r="G70" s="236">
        <v>472</v>
      </c>
      <c r="H70" s="140">
        <v>455</v>
      </c>
      <c r="I70" s="115">
        <v>25</v>
      </c>
      <c r="J70" s="116">
        <v>5.4945054945054945</v>
      </c>
    </row>
    <row r="71" spans="1:12" s="110" customFormat="1" ht="12" customHeight="1" x14ac:dyDescent="0.2">
      <c r="A71" s="120"/>
      <c r="B71" s="121" t="s">
        <v>112</v>
      </c>
      <c r="C71" s="113">
        <v>0.21244739397863385</v>
      </c>
      <c r="D71" s="235">
        <v>105</v>
      </c>
      <c r="E71" s="236">
        <v>107</v>
      </c>
      <c r="F71" s="236">
        <v>125</v>
      </c>
      <c r="G71" s="236">
        <v>106</v>
      </c>
      <c r="H71" s="140">
        <v>99</v>
      </c>
      <c r="I71" s="115">
        <v>6</v>
      </c>
      <c r="J71" s="116">
        <v>6.0606060606060606</v>
      </c>
    </row>
    <row r="72" spans="1:12" s="110" customFormat="1" ht="12" customHeight="1" x14ac:dyDescent="0.2">
      <c r="A72" s="118" t="s">
        <v>113</v>
      </c>
      <c r="B72" s="119" t="s">
        <v>181</v>
      </c>
      <c r="C72" s="113">
        <v>70.619537067011976</v>
      </c>
      <c r="D72" s="235">
        <v>34903</v>
      </c>
      <c r="E72" s="236">
        <v>34884</v>
      </c>
      <c r="F72" s="236">
        <v>35632</v>
      </c>
      <c r="G72" s="236">
        <v>34903</v>
      </c>
      <c r="H72" s="140">
        <v>34686</v>
      </c>
      <c r="I72" s="115">
        <v>217</v>
      </c>
      <c r="J72" s="116">
        <v>0.62561263910511444</v>
      </c>
    </row>
    <row r="73" spans="1:12" s="110" customFormat="1" ht="12" customHeight="1" x14ac:dyDescent="0.2">
      <c r="A73" s="118"/>
      <c r="B73" s="119" t="s">
        <v>182</v>
      </c>
      <c r="C73" s="113">
        <v>29.380462932988021</v>
      </c>
      <c r="D73" s="115">
        <v>14521</v>
      </c>
      <c r="E73" s="114">
        <v>14437</v>
      </c>
      <c r="F73" s="114">
        <v>14437</v>
      </c>
      <c r="G73" s="114">
        <v>14162</v>
      </c>
      <c r="H73" s="140">
        <v>14058</v>
      </c>
      <c r="I73" s="115">
        <v>463</v>
      </c>
      <c r="J73" s="116">
        <v>3.2934983639208992</v>
      </c>
    </row>
    <row r="74" spans="1:12" s="110" customFormat="1" ht="12" customHeight="1" x14ac:dyDescent="0.2">
      <c r="A74" s="118" t="s">
        <v>113</v>
      </c>
      <c r="B74" s="119" t="s">
        <v>116</v>
      </c>
      <c r="C74" s="113">
        <v>89.44439948203302</v>
      </c>
      <c r="D74" s="115">
        <v>44207</v>
      </c>
      <c r="E74" s="114">
        <v>44198</v>
      </c>
      <c r="F74" s="114">
        <v>44828</v>
      </c>
      <c r="G74" s="114">
        <v>44068</v>
      </c>
      <c r="H74" s="140">
        <v>44031</v>
      </c>
      <c r="I74" s="115">
        <v>176</v>
      </c>
      <c r="J74" s="116">
        <v>0.3997183802321092</v>
      </c>
    </row>
    <row r="75" spans="1:12" s="110" customFormat="1" ht="12" customHeight="1" x14ac:dyDescent="0.2">
      <c r="A75" s="142"/>
      <c r="B75" s="124" t="s">
        <v>117</v>
      </c>
      <c r="C75" s="125">
        <v>10.539414049854322</v>
      </c>
      <c r="D75" s="143">
        <v>5209</v>
      </c>
      <c r="E75" s="144">
        <v>5118</v>
      </c>
      <c r="F75" s="144">
        <v>5236</v>
      </c>
      <c r="G75" s="144">
        <v>4991</v>
      </c>
      <c r="H75" s="145">
        <v>4706</v>
      </c>
      <c r="I75" s="143">
        <v>503</v>
      </c>
      <c r="J75" s="146">
        <v>10.688482787930301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40073</v>
      </c>
      <c r="G11" s="114">
        <v>39771</v>
      </c>
      <c r="H11" s="114">
        <v>40468</v>
      </c>
      <c r="I11" s="114">
        <v>39709</v>
      </c>
      <c r="J11" s="140">
        <v>39570</v>
      </c>
      <c r="K11" s="114">
        <v>503</v>
      </c>
      <c r="L11" s="116">
        <v>1.271165024008087</v>
      </c>
    </row>
    <row r="12" spans="1:17" s="110" customFormat="1" ht="24.95" customHeight="1" x14ac:dyDescent="0.2">
      <c r="A12" s="604" t="s">
        <v>185</v>
      </c>
      <c r="B12" s="605"/>
      <c r="C12" s="605"/>
      <c r="D12" s="606"/>
      <c r="E12" s="113">
        <v>51.351283906869959</v>
      </c>
      <c r="F12" s="115">
        <v>20578</v>
      </c>
      <c r="G12" s="114">
        <v>20314</v>
      </c>
      <c r="H12" s="114">
        <v>20974</v>
      </c>
      <c r="I12" s="114">
        <v>20544</v>
      </c>
      <c r="J12" s="140">
        <v>20355</v>
      </c>
      <c r="K12" s="114">
        <v>223</v>
      </c>
      <c r="L12" s="116">
        <v>1.0955539179562761</v>
      </c>
    </row>
    <row r="13" spans="1:17" s="110" customFormat="1" ht="15" customHeight="1" x14ac:dyDescent="0.2">
      <c r="A13" s="120"/>
      <c r="B13" s="612" t="s">
        <v>107</v>
      </c>
      <c r="C13" s="612"/>
      <c r="E13" s="113">
        <v>48.648716093130041</v>
      </c>
      <c r="F13" s="115">
        <v>19495</v>
      </c>
      <c r="G13" s="114">
        <v>19457</v>
      </c>
      <c r="H13" s="114">
        <v>19494</v>
      </c>
      <c r="I13" s="114">
        <v>19165</v>
      </c>
      <c r="J13" s="140">
        <v>19215</v>
      </c>
      <c r="K13" s="114">
        <v>280</v>
      </c>
      <c r="L13" s="116">
        <v>1.4571948998178506</v>
      </c>
    </row>
    <row r="14" spans="1:17" s="110" customFormat="1" ht="24.95" customHeight="1" x14ac:dyDescent="0.2">
      <c r="A14" s="604" t="s">
        <v>186</v>
      </c>
      <c r="B14" s="605"/>
      <c r="C14" s="605"/>
      <c r="D14" s="606"/>
      <c r="E14" s="113">
        <v>14.550944526239613</v>
      </c>
      <c r="F14" s="115">
        <v>5831</v>
      </c>
      <c r="G14" s="114">
        <v>5916</v>
      </c>
      <c r="H14" s="114">
        <v>6097</v>
      </c>
      <c r="I14" s="114">
        <v>5637</v>
      </c>
      <c r="J14" s="140">
        <v>5738</v>
      </c>
      <c r="K14" s="114">
        <v>93</v>
      </c>
      <c r="L14" s="116">
        <v>1.6207737887765772</v>
      </c>
    </row>
    <row r="15" spans="1:17" s="110" customFormat="1" ht="15" customHeight="1" x14ac:dyDescent="0.2">
      <c r="A15" s="120"/>
      <c r="B15" s="119"/>
      <c r="C15" s="258" t="s">
        <v>106</v>
      </c>
      <c r="E15" s="113">
        <v>54.553249871377119</v>
      </c>
      <c r="F15" s="115">
        <v>3181</v>
      </c>
      <c r="G15" s="114">
        <v>3200</v>
      </c>
      <c r="H15" s="114">
        <v>3341</v>
      </c>
      <c r="I15" s="114">
        <v>3086</v>
      </c>
      <c r="J15" s="140">
        <v>3132</v>
      </c>
      <c r="K15" s="114">
        <v>49</v>
      </c>
      <c r="L15" s="116">
        <v>1.5644955300127714</v>
      </c>
    </row>
    <row r="16" spans="1:17" s="110" customFormat="1" ht="15" customHeight="1" x14ac:dyDescent="0.2">
      <c r="A16" s="120"/>
      <c r="B16" s="119"/>
      <c r="C16" s="258" t="s">
        <v>107</v>
      </c>
      <c r="E16" s="113">
        <v>45.446750128622881</v>
      </c>
      <c r="F16" s="115">
        <v>2650</v>
      </c>
      <c r="G16" s="114">
        <v>2716</v>
      </c>
      <c r="H16" s="114">
        <v>2756</v>
      </c>
      <c r="I16" s="114">
        <v>2551</v>
      </c>
      <c r="J16" s="140">
        <v>2606</v>
      </c>
      <c r="K16" s="114">
        <v>44</v>
      </c>
      <c r="L16" s="116">
        <v>1.6884113584036837</v>
      </c>
    </row>
    <row r="17" spans="1:12" s="110" customFormat="1" ht="15" customHeight="1" x14ac:dyDescent="0.2">
      <c r="A17" s="120"/>
      <c r="B17" s="121" t="s">
        <v>109</v>
      </c>
      <c r="C17" s="258"/>
      <c r="E17" s="113">
        <v>65.210989943353383</v>
      </c>
      <c r="F17" s="115">
        <v>26132</v>
      </c>
      <c r="G17" s="114">
        <v>25882</v>
      </c>
      <c r="H17" s="114">
        <v>26377</v>
      </c>
      <c r="I17" s="114">
        <v>26225</v>
      </c>
      <c r="J17" s="140">
        <v>26155</v>
      </c>
      <c r="K17" s="114">
        <v>-23</v>
      </c>
      <c r="L17" s="116">
        <v>-8.7937296883961E-2</v>
      </c>
    </row>
    <row r="18" spans="1:12" s="110" customFormat="1" ht="15" customHeight="1" x14ac:dyDescent="0.2">
      <c r="A18" s="120"/>
      <c r="B18" s="119"/>
      <c r="C18" s="258" t="s">
        <v>106</v>
      </c>
      <c r="E18" s="113">
        <v>51.634011939384663</v>
      </c>
      <c r="F18" s="115">
        <v>13493</v>
      </c>
      <c r="G18" s="114">
        <v>13270</v>
      </c>
      <c r="H18" s="114">
        <v>13726</v>
      </c>
      <c r="I18" s="114">
        <v>13630</v>
      </c>
      <c r="J18" s="140">
        <v>13511</v>
      </c>
      <c r="K18" s="114">
        <v>-18</v>
      </c>
      <c r="L18" s="116">
        <v>-0.13322477980904449</v>
      </c>
    </row>
    <row r="19" spans="1:12" s="110" customFormat="1" ht="15" customHeight="1" x14ac:dyDescent="0.2">
      <c r="A19" s="120"/>
      <c r="B19" s="119"/>
      <c r="C19" s="258" t="s">
        <v>107</v>
      </c>
      <c r="E19" s="113">
        <v>48.365988060615337</v>
      </c>
      <c r="F19" s="115">
        <v>12639</v>
      </c>
      <c r="G19" s="114">
        <v>12612</v>
      </c>
      <c r="H19" s="114">
        <v>12651</v>
      </c>
      <c r="I19" s="114">
        <v>12595</v>
      </c>
      <c r="J19" s="140">
        <v>12644</v>
      </c>
      <c r="K19" s="114">
        <v>-5</v>
      </c>
      <c r="L19" s="116">
        <v>-3.9544447959506485E-2</v>
      </c>
    </row>
    <row r="20" spans="1:12" s="110" customFormat="1" ht="15" customHeight="1" x14ac:dyDescent="0.2">
      <c r="A20" s="120"/>
      <c r="B20" s="121" t="s">
        <v>110</v>
      </c>
      <c r="C20" s="258"/>
      <c r="E20" s="113">
        <v>19.204950964489807</v>
      </c>
      <c r="F20" s="115">
        <v>7696</v>
      </c>
      <c r="G20" s="114">
        <v>7565</v>
      </c>
      <c r="H20" s="114">
        <v>7566</v>
      </c>
      <c r="I20" s="114">
        <v>7443</v>
      </c>
      <c r="J20" s="140">
        <v>7281</v>
      </c>
      <c r="K20" s="114">
        <v>415</v>
      </c>
      <c r="L20" s="116">
        <v>5.699766515588518</v>
      </c>
    </row>
    <row r="21" spans="1:12" s="110" customFormat="1" ht="15" customHeight="1" x14ac:dyDescent="0.2">
      <c r="A21" s="120"/>
      <c r="B21" s="119"/>
      <c r="C21" s="258" t="s">
        <v>106</v>
      </c>
      <c r="E21" s="113">
        <v>47.375259875259879</v>
      </c>
      <c r="F21" s="115">
        <v>3646</v>
      </c>
      <c r="G21" s="114">
        <v>3598</v>
      </c>
      <c r="H21" s="114">
        <v>3649</v>
      </c>
      <c r="I21" s="114">
        <v>3577</v>
      </c>
      <c r="J21" s="140">
        <v>3471</v>
      </c>
      <c r="K21" s="114">
        <v>175</v>
      </c>
      <c r="L21" s="116">
        <v>5.0417747046960528</v>
      </c>
    </row>
    <row r="22" spans="1:12" s="110" customFormat="1" ht="15" customHeight="1" x14ac:dyDescent="0.2">
      <c r="A22" s="120"/>
      <c r="B22" s="119"/>
      <c r="C22" s="258" t="s">
        <v>107</v>
      </c>
      <c r="E22" s="113">
        <v>52.624740124740121</v>
      </c>
      <c r="F22" s="115">
        <v>4050</v>
      </c>
      <c r="G22" s="114">
        <v>3967</v>
      </c>
      <c r="H22" s="114">
        <v>3917</v>
      </c>
      <c r="I22" s="114">
        <v>3866</v>
      </c>
      <c r="J22" s="140">
        <v>3810</v>
      </c>
      <c r="K22" s="114">
        <v>240</v>
      </c>
      <c r="L22" s="116">
        <v>6.2992125984251972</v>
      </c>
    </row>
    <row r="23" spans="1:12" s="110" customFormat="1" ht="15" customHeight="1" x14ac:dyDescent="0.2">
      <c r="A23" s="120"/>
      <c r="B23" s="121" t="s">
        <v>111</v>
      </c>
      <c r="C23" s="258"/>
      <c r="E23" s="113">
        <v>1.0331145659172012</v>
      </c>
      <c r="F23" s="115">
        <v>414</v>
      </c>
      <c r="G23" s="114">
        <v>408</v>
      </c>
      <c r="H23" s="114">
        <v>428</v>
      </c>
      <c r="I23" s="114">
        <v>404</v>
      </c>
      <c r="J23" s="140">
        <v>396</v>
      </c>
      <c r="K23" s="114">
        <v>18</v>
      </c>
      <c r="L23" s="116">
        <v>4.5454545454545459</v>
      </c>
    </row>
    <row r="24" spans="1:12" s="110" customFormat="1" ht="15" customHeight="1" x14ac:dyDescent="0.2">
      <c r="A24" s="120"/>
      <c r="B24" s="119"/>
      <c r="C24" s="258" t="s">
        <v>106</v>
      </c>
      <c r="E24" s="113">
        <v>62.318840579710148</v>
      </c>
      <c r="F24" s="115">
        <v>258</v>
      </c>
      <c r="G24" s="114">
        <v>246</v>
      </c>
      <c r="H24" s="114">
        <v>258</v>
      </c>
      <c r="I24" s="114">
        <v>251</v>
      </c>
      <c r="J24" s="140">
        <v>241</v>
      </c>
      <c r="K24" s="114">
        <v>17</v>
      </c>
      <c r="L24" s="116">
        <v>7.0539419087136928</v>
      </c>
    </row>
    <row r="25" spans="1:12" s="110" customFormat="1" ht="15" customHeight="1" x14ac:dyDescent="0.2">
      <c r="A25" s="120"/>
      <c r="B25" s="119"/>
      <c r="C25" s="258" t="s">
        <v>107</v>
      </c>
      <c r="E25" s="113">
        <v>37.681159420289852</v>
      </c>
      <c r="F25" s="115">
        <v>156</v>
      </c>
      <c r="G25" s="114">
        <v>162</v>
      </c>
      <c r="H25" s="114">
        <v>170</v>
      </c>
      <c r="I25" s="114">
        <v>153</v>
      </c>
      <c r="J25" s="140">
        <v>155</v>
      </c>
      <c r="K25" s="114">
        <v>1</v>
      </c>
      <c r="L25" s="116">
        <v>0.64516129032258063</v>
      </c>
    </row>
    <row r="26" spans="1:12" s="110" customFormat="1" ht="15" customHeight="1" x14ac:dyDescent="0.2">
      <c r="A26" s="120"/>
      <c r="C26" s="121" t="s">
        <v>187</v>
      </c>
      <c r="D26" s="110" t="s">
        <v>188</v>
      </c>
      <c r="E26" s="113">
        <v>0.22958101464826691</v>
      </c>
      <c r="F26" s="115">
        <v>92</v>
      </c>
      <c r="G26" s="114">
        <v>90</v>
      </c>
      <c r="H26" s="114">
        <v>102</v>
      </c>
      <c r="I26" s="114">
        <v>86</v>
      </c>
      <c r="J26" s="140">
        <v>85</v>
      </c>
      <c r="K26" s="114">
        <v>7</v>
      </c>
      <c r="L26" s="116">
        <v>8.235294117647058</v>
      </c>
    </row>
    <row r="27" spans="1:12" s="110" customFormat="1" ht="15" customHeight="1" x14ac:dyDescent="0.2">
      <c r="A27" s="120"/>
      <c r="B27" s="119"/>
      <c r="D27" s="259" t="s">
        <v>106</v>
      </c>
      <c r="E27" s="113">
        <v>53.260869565217391</v>
      </c>
      <c r="F27" s="115">
        <v>49</v>
      </c>
      <c r="G27" s="114">
        <v>45</v>
      </c>
      <c r="H27" s="114">
        <v>48</v>
      </c>
      <c r="I27" s="114">
        <v>45</v>
      </c>
      <c r="J27" s="140">
        <v>40</v>
      </c>
      <c r="K27" s="114">
        <v>9</v>
      </c>
      <c r="L27" s="116">
        <v>22.5</v>
      </c>
    </row>
    <row r="28" spans="1:12" s="110" customFormat="1" ht="15" customHeight="1" x14ac:dyDescent="0.2">
      <c r="A28" s="120"/>
      <c r="B28" s="119"/>
      <c r="D28" s="259" t="s">
        <v>107</v>
      </c>
      <c r="E28" s="113">
        <v>46.739130434782609</v>
      </c>
      <c r="F28" s="115">
        <v>43</v>
      </c>
      <c r="G28" s="114">
        <v>45</v>
      </c>
      <c r="H28" s="114">
        <v>54</v>
      </c>
      <c r="I28" s="114">
        <v>41</v>
      </c>
      <c r="J28" s="140">
        <v>45</v>
      </c>
      <c r="K28" s="114">
        <v>-2</v>
      </c>
      <c r="L28" s="116">
        <v>-4.4444444444444446</v>
      </c>
    </row>
    <row r="29" spans="1:12" s="110" customFormat="1" ht="24.95" customHeight="1" x14ac:dyDescent="0.2">
      <c r="A29" s="604" t="s">
        <v>189</v>
      </c>
      <c r="B29" s="605"/>
      <c r="C29" s="605"/>
      <c r="D29" s="606"/>
      <c r="E29" s="113">
        <v>88.348763506600449</v>
      </c>
      <c r="F29" s="115">
        <v>35404</v>
      </c>
      <c r="G29" s="114">
        <v>35235</v>
      </c>
      <c r="H29" s="114">
        <v>35808</v>
      </c>
      <c r="I29" s="114">
        <v>35213</v>
      </c>
      <c r="J29" s="140">
        <v>35282</v>
      </c>
      <c r="K29" s="114">
        <v>122</v>
      </c>
      <c r="L29" s="116">
        <v>0.3457853863159685</v>
      </c>
    </row>
    <row r="30" spans="1:12" s="110" customFormat="1" ht="15" customHeight="1" x14ac:dyDescent="0.2">
      <c r="A30" s="120"/>
      <c r="B30" s="119"/>
      <c r="C30" s="258" t="s">
        <v>106</v>
      </c>
      <c r="E30" s="113">
        <v>49.494407411591908</v>
      </c>
      <c r="F30" s="115">
        <v>17523</v>
      </c>
      <c r="G30" s="114">
        <v>17349</v>
      </c>
      <c r="H30" s="114">
        <v>17888</v>
      </c>
      <c r="I30" s="114">
        <v>17533</v>
      </c>
      <c r="J30" s="140">
        <v>17519</v>
      </c>
      <c r="K30" s="114">
        <v>4</v>
      </c>
      <c r="L30" s="116">
        <v>2.2832353444831328E-2</v>
      </c>
    </row>
    <row r="31" spans="1:12" s="110" customFormat="1" ht="15" customHeight="1" x14ac:dyDescent="0.2">
      <c r="A31" s="120"/>
      <c r="B31" s="119"/>
      <c r="C31" s="258" t="s">
        <v>107</v>
      </c>
      <c r="E31" s="113">
        <v>50.505592588408092</v>
      </c>
      <c r="F31" s="115">
        <v>17881</v>
      </c>
      <c r="G31" s="114">
        <v>17886</v>
      </c>
      <c r="H31" s="114">
        <v>17920</v>
      </c>
      <c r="I31" s="114">
        <v>17680</v>
      </c>
      <c r="J31" s="140">
        <v>17763</v>
      </c>
      <c r="K31" s="114">
        <v>118</v>
      </c>
      <c r="L31" s="116">
        <v>0.66430220120475147</v>
      </c>
    </row>
    <row r="32" spans="1:12" s="110" customFormat="1" ht="15" customHeight="1" x14ac:dyDescent="0.2">
      <c r="A32" s="120"/>
      <c r="B32" s="119" t="s">
        <v>117</v>
      </c>
      <c r="C32" s="258"/>
      <c r="E32" s="113">
        <v>11.626282035285604</v>
      </c>
      <c r="F32" s="115">
        <v>4659</v>
      </c>
      <c r="G32" s="114">
        <v>4527</v>
      </c>
      <c r="H32" s="114">
        <v>4653</v>
      </c>
      <c r="I32" s="114">
        <v>4490</v>
      </c>
      <c r="J32" s="140">
        <v>4281</v>
      </c>
      <c r="K32" s="114">
        <v>378</v>
      </c>
      <c r="L32" s="116">
        <v>8.8297126839523479</v>
      </c>
    </row>
    <row r="33" spans="1:12" s="110" customFormat="1" ht="15" customHeight="1" x14ac:dyDescent="0.2">
      <c r="A33" s="120"/>
      <c r="B33" s="119"/>
      <c r="C33" s="258" t="s">
        <v>106</v>
      </c>
      <c r="E33" s="113">
        <v>65.400300493668169</v>
      </c>
      <c r="F33" s="115">
        <v>3047</v>
      </c>
      <c r="G33" s="114">
        <v>2958</v>
      </c>
      <c r="H33" s="114">
        <v>3081</v>
      </c>
      <c r="I33" s="114">
        <v>3007</v>
      </c>
      <c r="J33" s="140">
        <v>2831</v>
      </c>
      <c r="K33" s="114">
        <v>216</v>
      </c>
      <c r="L33" s="116">
        <v>7.6298127870010601</v>
      </c>
    </row>
    <row r="34" spans="1:12" s="110" customFormat="1" ht="15" customHeight="1" x14ac:dyDescent="0.2">
      <c r="A34" s="120"/>
      <c r="B34" s="119"/>
      <c r="C34" s="258" t="s">
        <v>107</v>
      </c>
      <c r="E34" s="113">
        <v>34.599699506331831</v>
      </c>
      <c r="F34" s="115">
        <v>1612</v>
      </c>
      <c r="G34" s="114">
        <v>1569</v>
      </c>
      <c r="H34" s="114">
        <v>1572</v>
      </c>
      <c r="I34" s="114">
        <v>1483</v>
      </c>
      <c r="J34" s="140">
        <v>1450</v>
      </c>
      <c r="K34" s="114">
        <v>162</v>
      </c>
      <c r="L34" s="116">
        <v>11.172413793103448</v>
      </c>
    </row>
    <row r="35" spans="1:12" s="110" customFormat="1" ht="24.95" customHeight="1" x14ac:dyDescent="0.2">
      <c r="A35" s="604" t="s">
        <v>190</v>
      </c>
      <c r="B35" s="605"/>
      <c r="C35" s="605"/>
      <c r="D35" s="606"/>
      <c r="E35" s="113">
        <v>69.929877972699828</v>
      </c>
      <c r="F35" s="115">
        <v>28023</v>
      </c>
      <c r="G35" s="114">
        <v>27769</v>
      </c>
      <c r="H35" s="114">
        <v>28486</v>
      </c>
      <c r="I35" s="114">
        <v>27870</v>
      </c>
      <c r="J35" s="140">
        <v>27836</v>
      </c>
      <c r="K35" s="114">
        <v>187</v>
      </c>
      <c r="L35" s="116">
        <v>0.6717919241270297</v>
      </c>
    </row>
    <row r="36" spans="1:12" s="110" customFormat="1" ht="15" customHeight="1" x14ac:dyDescent="0.2">
      <c r="A36" s="120"/>
      <c r="B36" s="119"/>
      <c r="C36" s="258" t="s">
        <v>106</v>
      </c>
      <c r="E36" s="113">
        <v>67.433893587410338</v>
      </c>
      <c r="F36" s="115">
        <v>18897</v>
      </c>
      <c r="G36" s="114">
        <v>18653</v>
      </c>
      <c r="H36" s="114">
        <v>19252</v>
      </c>
      <c r="I36" s="114">
        <v>18857</v>
      </c>
      <c r="J36" s="140">
        <v>18738</v>
      </c>
      <c r="K36" s="114">
        <v>159</v>
      </c>
      <c r="L36" s="116">
        <v>0.84854306756324049</v>
      </c>
    </row>
    <row r="37" spans="1:12" s="110" customFormat="1" ht="15" customHeight="1" x14ac:dyDescent="0.2">
      <c r="A37" s="120"/>
      <c r="B37" s="119"/>
      <c r="C37" s="258" t="s">
        <v>107</v>
      </c>
      <c r="E37" s="113">
        <v>32.566106412589662</v>
      </c>
      <c r="F37" s="115">
        <v>9126</v>
      </c>
      <c r="G37" s="114">
        <v>9116</v>
      </c>
      <c r="H37" s="114">
        <v>9234</v>
      </c>
      <c r="I37" s="114">
        <v>9013</v>
      </c>
      <c r="J37" s="140">
        <v>9098</v>
      </c>
      <c r="K37" s="114">
        <v>28</v>
      </c>
      <c r="L37" s="116">
        <v>0.30775994724115191</v>
      </c>
    </row>
    <row r="38" spans="1:12" s="110" customFormat="1" ht="15" customHeight="1" x14ac:dyDescent="0.2">
      <c r="A38" s="120"/>
      <c r="B38" s="119" t="s">
        <v>182</v>
      </c>
      <c r="C38" s="258"/>
      <c r="E38" s="113">
        <v>30.070122027300176</v>
      </c>
      <c r="F38" s="115">
        <v>12050</v>
      </c>
      <c r="G38" s="114">
        <v>12002</v>
      </c>
      <c r="H38" s="114">
        <v>11982</v>
      </c>
      <c r="I38" s="114">
        <v>11839</v>
      </c>
      <c r="J38" s="140">
        <v>11734</v>
      </c>
      <c r="K38" s="114">
        <v>316</v>
      </c>
      <c r="L38" s="116">
        <v>2.6930288051815237</v>
      </c>
    </row>
    <row r="39" spans="1:12" s="110" customFormat="1" ht="15" customHeight="1" x14ac:dyDescent="0.2">
      <c r="A39" s="120"/>
      <c r="B39" s="119"/>
      <c r="C39" s="258" t="s">
        <v>106</v>
      </c>
      <c r="E39" s="113">
        <v>13.950207468879668</v>
      </c>
      <c r="F39" s="115">
        <v>1681</v>
      </c>
      <c r="G39" s="114">
        <v>1661</v>
      </c>
      <c r="H39" s="114">
        <v>1722</v>
      </c>
      <c r="I39" s="114">
        <v>1687</v>
      </c>
      <c r="J39" s="140">
        <v>1617</v>
      </c>
      <c r="K39" s="114">
        <v>64</v>
      </c>
      <c r="L39" s="116">
        <v>3.9579468150896724</v>
      </c>
    </row>
    <row r="40" spans="1:12" s="110" customFormat="1" ht="15" customHeight="1" x14ac:dyDescent="0.2">
      <c r="A40" s="120"/>
      <c r="B40" s="119"/>
      <c r="C40" s="258" t="s">
        <v>107</v>
      </c>
      <c r="E40" s="113">
        <v>86.049792531120332</v>
      </c>
      <c r="F40" s="115">
        <v>10369</v>
      </c>
      <c r="G40" s="114">
        <v>10341</v>
      </c>
      <c r="H40" s="114">
        <v>10260</v>
      </c>
      <c r="I40" s="114">
        <v>10152</v>
      </c>
      <c r="J40" s="140">
        <v>10117</v>
      </c>
      <c r="K40" s="114">
        <v>252</v>
      </c>
      <c r="L40" s="116">
        <v>2.4908569734110904</v>
      </c>
    </row>
    <row r="41" spans="1:12" s="110" customFormat="1" ht="24.75" customHeight="1" x14ac:dyDescent="0.2">
      <c r="A41" s="604" t="s">
        <v>517</v>
      </c>
      <c r="B41" s="605"/>
      <c r="C41" s="605"/>
      <c r="D41" s="606"/>
      <c r="E41" s="113">
        <v>5.4026401816684553</v>
      </c>
      <c r="F41" s="115">
        <v>2165</v>
      </c>
      <c r="G41" s="114">
        <v>2423</v>
      </c>
      <c r="H41" s="114">
        <v>2432</v>
      </c>
      <c r="I41" s="114">
        <v>2130</v>
      </c>
      <c r="J41" s="140">
        <v>2171</v>
      </c>
      <c r="K41" s="114">
        <v>-6</v>
      </c>
      <c r="L41" s="116">
        <v>-0.27637033625057578</v>
      </c>
    </row>
    <row r="42" spans="1:12" s="110" customFormat="1" ht="15" customHeight="1" x14ac:dyDescent="0.2">
      <c r="A42" s="120"/>
      <c r="B42" s="119"/>
      <c r="C42" s="258" t="s">
        <v>106</v>
      </c>
      <c r="E42" s="113">
        <v>57.644341801385679</v>
      </c>
      <c r="F42" s="115">
        <v>1248</v>
      </c>
      <c r="G42" s="114">
        <v>1434</v>
      </c>
      <c r="H42" s="114">
        <v>1447</v>
      </c>
      <c r="I42" s="114">
        <v>1259</v>
      </c>
      <c r="J42" s="140">
        <v>1285</v>
      </c>
      <c r="K42" s="114">
        <v>-37</v>
      </c>
      <c r="L42" s="116">
        <v>-2.8793774319066148</v>
      </c>
    </row>
    <row r="43" spans="1:12" s="110" customFormat="1" ht="15" customHeight="1" x14ac:dyDescent="0.2">
      <c r="A43" s="123"/>
      <c r="B43" s="124"/>
      <c r="C43" s="260" t="s">
        <v>107</v>
      </c>
      <c r="D43" s="261"/>
      <c r="E43" s="125">
        <v>42.355658198614321</v>
      </c>
      <c r="F43" s="143">
        <v>917</v>
      </c>
      <c r="G43" s="144">
        <v>989</v>
      </c>
      <c r="H43" s="144">
        <v>985</v>
      </c>
      <c r="I43" s="144">
        <v>871</v>
      </c>
      <c r="J43" s="145">
        <v>886</v>
      </c>
      <c r="K43" s="144">
        <v>31</v>
      </c>
      <c r="L43" s="146">
        <v>3.4988713318284423</v>
      </c>
    </row>
    <row r="44" spans="1:12" s="110" customFormat="1" ht="45.75" customHeight="1" x14ac:dyDescent="0.2">
      <c r="A44" s="604" t="s">
        <v>191</v>
      </c>
      <c r="B44" s="605"/>
      <c r="C44" s="605"/>
      <c r="D44" s="606"/>
      <c r="E44" s="113">
        <v>0.71369750205874283</v>
      </c>
      <c r="F44" s="115">
        <v>286</v>
      </c>
      <c r="G44" s="114">
        <v>288</v>
      </c>
      <c r="H44" s="114">
        <v>292</v>
      </c>
      <c r="I44" s="114">
        <v>280</v>
      </c>
      <c r="J44" s="140">
        <v>281</v>
      </c>
      <c r="K44" s="114">
        <v>5</v>
      </c>
      <c r="L44" s="116">
        <v>1.7793594306049823</v>
      </c>
    </row>
    <row r="45" spans="1:12" s="110" customFormat="1" ht="15" customHeight="1" x14ac:dyDescent="0.2">
      <c r="A45" s="120"/>
      <c r="B45" s="119"/>
      <c r="C45" s="258" t="s">
        <v>106</v>
      </c>
      <c r="E45" s="113">
        <v>57.34265734265734</v>
      </c>
      <c r="F45" s="115">
        <v>164</v>
      </c>
      <c r="G45" s="114">
        <v>164</v>
      </c>
      <c r="H45" s="114">
        <v>165</v>
      </c>
      <c r="I45" s="114">
        <v>161</v>
      </c>
      <c r="J45" s="140">
        <v>163</v>
      </c>
      <c r="K45" s="114">
        <v>1</v>
      </c>
      <c r="L45" s="116">
        <v>0.61349693251533743</v>
      </c>
    </row>
    <row r="46" spans="1:12" s="110" customFormat="1" ht="15" customHeight="1" x14ac:dyDescent="0.2">
      <c r="A46" s="123"/>
      <c r="B46" s="124"/>
      <c r="C46" s="260" t="s">
        <v>107</v>
      </c>
      <c r="D46" s="261"/>
      <c r="E46" s="125">
        <v>42.65734265734266</v>
      </c>
      <c r="F46" s="143">
        <v>122</v>
      </c>
      <c r="G46" s="144">
        <v>124</v>
      </c>
      <c r="H46" s="144">
        <v>127</v>
      </c>
      <c r="I46" s="144">
        <v>119</v>
      </c>
      <c r="J46" s="145">
        <v>118</v>
      </c>
      <c r="K46" s="144">
        <v>4</v>
      </c>
      <c r="L46" s="146">
        <v>3.3898305084745761</v>
      </c>
    </row>
    <row r="47" spans="1:12" s="110" customFormat="1" ht="39" customHeight="1" x14ac:dyDescent="0.2">
      <c r="A47" s="604" t="s">
        <v>518</v>
      </c>
      <c r="B47" s="607"/>
      <c r="C47" s="607"/>
      <c r="D47" s="608"/>
      <c r="E47" s="113">
        <v>8.7340603398797192E-2</v>
      </c>
      <c r="F47" s="115">
        <v>35</v>
      </c>
      <c r="G47" s="114">
        <v>32</v>
      </c>
      <c r="H47" s="114">
        <v>32</v>
      </c>
      <c r="I47" s="114">
        <v>25</v>
      </c>
      <c r="J47" s="140">
        <v>25</v>
      </c>
      <c r="K47" s="114">
        <v>10</v>
      </c>
      <c r="L47" s="116">
        <v>40</v>
      </c>
    </row>
    <row r="48" spans="1:12" s="110" customFormat="1" ht="15" customHeight="1" x14ac:dyDescent="0.2">
      <c r="A48" s="120"/>
      <c r="B48" s="119"/>
      <c r="C48" s="258" t="s">
        <v>106</v>
      </c>
      <c r="E48" s="113">
        <v>37.142857142857146</v>
      </c>
      <c r="F48" s="115">
        <v>13</v>
      </c>
      <c r="G48" s="114">
        <v>17</v>
      </c>
      <c r="H48" s="114">
        <v>17</v>
      </c>
      <c r="I48" s="114">
        <v>10</v>
      </c>
      <c r="J48" s="140">
        <v>11</v>
      </c>
      <c r="K48" s="114">
        <v>2</v>
      </c>
      <c r="L48" s="116">
        <v>18.181818181818183</v>
      </c>
    </row>
    <row r="49" spans="1:12" s="110" customFormat="1" ht="15" customHeight="1" x14ac:dyDescent="0.2">
      <c r="A49" s="123"/>
      <c r="B49" s="124"/>
      <c r="C49" s="260" t="s">
        <v>107</v>
      </c>
      <c r="D49" s="261"/>
      <c r="E49" s="125">
        <v>62.857142857142854</v>
      </c>
      <c r="F49" s="143">
        <v>22</v>
      </c>
      <c r="G49" s="144">
        <v>15</v>
      </c>
      <c r="H49" s="144">
        <v>15</v>
      </c>
      <c r="I49" s="144">
        <v>15</v>
      </c>
      <c r="J49" s="145">
        <v>14</v>
      </c>
      <c r="K49" s="144">
        <v>8</v>
      </c>
      <c r="L49" s="146">
        <v>57.142857142857146</v>
      </c>
    </row>
    <row r="50" spans="1:12" s="110" customFormat="1" ht="24.95" customHeight="1" x14ac:dyDescent="0.2">
      <c r="A50" s="609" t="s">
        <v>192</v>
      </c>
      <c r="B50" s="610"/>
      <c r="C50" s="610"/>
      <c r="D50" s="611"/>
      <c r="E50" s="262">
        <v>11.768522446535073</v>
      </c>
      <c r="F50" s="263">
        <v>4716</v>
      </c>
      <c r="G50" s="264">
        <v>4841</v>
      </c>
      <c r="H50" s="264">
        <v>4954</v>
      </c>
      <c r="I50" s="264">
        <v>4555</v>
      </c>
      <c r="J50" s="265">
        <v>4605</v>
      </c>
      <c r="K50" s="263">
        <v>111</v>
      </c>
      <c r="L50" s="266">
        <v>2.4104234527687298</v>
      </c>
    </row>
    <row r="51" spans="1:12" s="110" customFormat="1" ht="15" customHeight="1" x14ac:dyDescent="0.2">
      <c r="A51" s="120"/>
      <c r="B51" s="119"/>
      <c r="C51" s="258" t="s">
        <v>106</v>
      </c>
      <c r="E51" s="113">
        <v>55.597964376590333</v>
      </c>
      <c r="F51" s="115">
        <v>2622</v>
      </c>
      <c r="G51" s="114">
        <v>2673</v>
      </c>
      <c r="H51" s="114">
        <v>2778</v>
      </c>
      <c r="I51" s="114">
        <v>2549</v>
      </c>
      <c r="J51" s="140">
        <v>2560</v>
      </c>
      <c r="K51" s="114">
        <v>62</v>
      </c>
      <c r="L51" s="116">
        <v>2.421875</v>
      </c>
    </row>
    <row r="52" spans="1:12" s="110" customFormat="1" ht="15" customHeight="1" x14ac:dyDescent="0.2">
      <c r="A52" s="120"/>
      <c r="B52" s="119"/>
      <c r="C52" s="258" t="s">
        <v>107</v>
      </c>
      <c r="E52" s="113">
        <v>44.402035623409667</v>
      </c>
      <c r="F52" s="115">
        <v>2094</v>
      </c>
      <c r="G52" s="114">
        <v>2168</v>
      </c>
      <c r="H52" s="114">
        <v>2176</v>
      </c>
      <c r="I52" s="114">
        <v>2006</v>
      </c>
      <c r="J52" s="140">
        <v>2045</v>
      </c>
      <c r="K52" s="114">
        <v>49</v>
      </c>
      <c r="L52" s="116">
        <v>2.3960880195599024</v>
      </c>
    </row>
    <row r="53" spans="1:12" s="110" customFormat="1" ht="15" customHeight="1" x14ac:dyDescent="0.2">
      <c r="A53" s="120"/>
      <c r="B53" s="119"/>
      <c r="C53" s="258" t="s">
        <v>187</v>
      </c>
      <c r="D53" s="110" t="s">
        <v>193</v>
      </c>
      <c r="E53" s="113">
        <v>32.866836301950805</v>
      </c>
      <c r="F53" s="115">
        <v>1550</v>
      </c>
      <c r="G53" s="114">
        <v>1797</v>
      </c>
      <c r="H53" s="114">
        <v>1834</v>
      </c>
      <c r="I53" s="114">
        <v>1425</v>
      </c>
      <c r="J53" s="140">
        <v>1535</v>
      </c>
      <c r="K53" s="114">
        <v>15</v>
      </c>
      <c r="L53" s="116">
        <v>0.9771986970684039</v>
      </c>
    </row>
    <row r="54" spans="1:12" s="110" customFormat="1" ht="15" customHeight="1" x14ac:dyDescent="0.2">
      <c r="A54" s="120"/>
      <c r="B54" s="119"/>
      <c r="D54" s="267" t="s">
        <v>194</v>
      </c>
      <c r="E54" s="113">
        <v>61.483870967741936</v>
      </c>
      <c r="F54" s="115">
        <v>953</v>
      </c>
      <c r="G54" s="114">
        <v>1097</v>
      </c>
      <c r="H54" s="114">
        <v>1148</v>
      </c>
      <c r="I54" s="114">
        <v>909</v>
      </c>
      <c r="J54" s="140">
        <v>970</v>
      </c>
      <c r="K54" s="114">
        <v>-17</v>
      </c>
      <c r="L54" s="116">
        <v>-1.7525773195876289</v>
      </c>
    </row>
    <row r="55" spans="1:12" s="110" customFormat="1" ht="15" customHeight="1" x14ac:dyDescent="0.2">
      <c r="A55" s="120"/>
      <c r="B55" s="119"/>
      <c r="D55" s="267" t="s">
        <v>195</v>
      </c>
      <c r="E55" s="113">
        <v>38.516129032258064</v>
      </c>
      <c r="F55" s="115">
        <v>597</v>
      </c>
      <c r="G55" s="114">
        <v>700</v>
      </c>
      <c r="H55" s="114">
        <v>686</v>
      </c>
      <c r="I55" s="114">
        <v>516</v>
      </c>
      <c r="J55" s="140">
        <v>565</v>
      </c>
      <c r="K55" s="114">
        <v>32</v>
      </c>
      <c r="L55" s="116">
        <v>5.663716814159292</v>
      </c>
    </row>
    <row r="56" spans="1:12" s="110" customFormat="1" ht="15" customHeight="1" x14ac:dyDescent="0.2">
      <c r="A56" s="120"/>
      <c r="B56" s="119" t="s">
        <v>196</v>
      </c>
      <c r="C56" s="258"/>
      <c r="E56" s="113">
        <v>73.104085044793251</v>
      </c>
      <c r="F56" s="115">
        <v>29295</v>
      </c>
      <c r="G56" s="114">
        <v>28870</v>
      </c>
      <c r="H56" s="114">
        <v>29372</v>
      </c>
      <c r="I56" s="114">
        <v>29123</v>
      </c>
      <c r="J56" s="140">
        <v>29000</v>
      </c>
      <c r="K56" s="114">
        <v>295</v>
      </c>
      <c r="L56" s="116">
        <v>1.0172413793103448</v>
      </c>
    </row>
    <row r="57" spans="1:12" s="110" customFormat="1" ht="15" customHeight="1" x14ac:dyDescent="0.2">
      <c r="A57" s="120"/>
      <c r="B57" s="119"/>
      <c r="C57" s="258" t="s">
        <v>106</v>
      </c>
      <c r="E57" s="113">
        <v>50.097286226318488</v>
      </c>
      <c r="F57" s="115">
        <v>14676</v>
      </c>
      <c r="G57" s="114">
        <v>14380</v>
      </c>
      <c r="H57" s="114">
        <v>14848</v>
      </c>
      <c r="I57" s="114">
        <v>14697</v>
      </c>
      <c r="J57" s="140">
        <v>14557</v>
      </c>
      <c r="K57" s="114">
        <v>119</v>
      </c>
      <c r="L57" s="116">
        <v>0.81747612832314354</v>
      </c>
    </row>
    <row r="58" spans="1:12" s="110" customFormat="1" ht="15" customHeight="1" x14ac:dyDescent="0.2">
      <c r="A58" s="120"/>
      <c r="B58" s="119"/>
      <c r="C58" s="258" t="s">
        <v>107</v>
      </c>
      <c r="E58" s="113">
        <v>49.902713773681512</v>
      </c>
      <c r="F58" s="115">
        <v>14619</v>
      </c>
      <c r="G58" s="114">
        <v>14490</v>
      </c>
      <c r="H58" s="114">
        <v>14524</v>
      </c>
      <c r="I58" s="114">
        <v>14426</v>
      </c>
      <c r="J58" s="140">
        <v>14443</v>
      </c>
      <c r="K58" s="114">
        <v>176</v>
      </c>
      <c r="L58" s="116">
        <v>1.2185833968012185</v>
      </c>
    </row>
    <row r="59" spans="1:12" s="110" customFormat="1" ht="15" customHeight="1" x14ac:dyDescent="0.2">
      <c r="A59" s="120"/>
      <c r="B59" s="119"/>
      <c r="C59" s="258" t="s">
        <v>105</v>
      </c>
      <c r="D59" s="110" t="s">
        <v>197</v>
      </c>
      <c r="E59" s="113">
        <v>89.844683393070497</v>
      </c>
      <c r="F59" s="115">
        <v>26320</v>
      </c>
      <c r="G59" s="114">
        <v>25921</v>
      </c>
      <c r="H59" s="114">
        <v>26391</v>
      </c>
      <c r="I59" s="114">
        <v>26227</v>
      </c>
      <c r="J59" s="140">
        <v>26122</v>
      </c>
      <c r="K59" s="114">
        <v>198</v>
      </c>
      <c r="L59" s="116">
        <v>0.75798177781180609</v>
      </c>
    </row>
    <row r="60" spans="1:12" s="110" customFormat="1" ht="15" customHeight="1" x14ac:dyDescent="0.2">
      <c r="A60" s="120"/>
      <c r="B60" s="119"/>
      <c r="C60" s="258"/>
      <c r="D60" s="267" t="s">
        <v>198</v>
      </c>
      <c r="E60" s="113">
        <v>47.481003039513681</v>
      </c>
      <c r="F60" s="115">
        <v>12497</v>
      </c>
      <c r="G60" s="114">
        <v>12224</v>
      </c>
      <c r="H60" s="114">
        <v>12654</v>
      </c>
      <c r="I60" s="114">
        <v>12555</v>
      </c>
      <c r="J60" s="140">
        <v>12433</v>
      </c>
      <c r="K60" s="114">
        <v>64</v>
      </c>
      <c r="L60" s="116">
        <v>0.5147591088232929</v>
      </c>
    </row>
    <row r="61" spans="1:12" s="110" customFormat="1" ht="15" customHeight="1" x14ac:dyDescent="0.2">
      <c r="A61" s="120"/>
      <c r="B61" s="119"/>
      <c r="C61" s="258"/>
      <c r="D61" s="267" t="s">
        <v>199</v>
      </c>
      <c r="E61" s="113">
        <v>52.518996960486319</v>
      </c>
      <c r="F61" s="115">
        <v>13823</v>
      </c>
      <c r="G61" s="114">
        <v>13697</v>
      </c>
      <c r="H61" s="114">
        <v>13737</v>
      </c>
      <c r="I61" s="114">
        <v>13672</v>
      </c>
      <c r="J61" s="140">
        <v>13689</v>
      </c>
      <c r="K61" s="114">
        <v>134</v>
      </c>
      <c r="L61" s="116">
        <v>0.97888815837533782</v>
      </c>
    </row>
    <row r="62" spans="1:12" s="110" customFormat="1" ht="15" customHeight="1" x14ac:dyDescent="0.2">
      <c r="A62" s="120"/>
      <c r="B62" s="119"/>
      <c r="C62" s="258"/>
      <c r="D62" s="258" t="s">
        <v>200</v>
      </c>
      <c r="E62" s="113">
        <v>10.15531660692951</v>
      </c>
      <c r="F62" s="115">
        <v>2975</v>
      </c>
      <c r="G62" s="114">
        <v>2949</v>
      </c>
      <c r="H62" s="114">
        <v>2981</v>
      </c>
      <c r="I62" s="114">
        <v>2896</v>
      </c>
      <c r="J62" s="140">
        <v>2878</v>
      </c>
      <c r="K62" s="114">
        <v>97</v>
      </c>
      <c r="L62" s="116">
        <v>3.3703961084086171</v>
      </c>
    </row>
    <row r="63" spans="1:12" s="110" customFormat="1" ht="15" customHeight="1" x14ac:dyDescent="0.2">
      <c r="A63" s="120"/>
      <c r="B63" s="119"/>
      <c r="C63" s="258"/>
      <c r="D63" s="267" t="s">
        <v>198</v>
      </c>
      <c r="E63" s="113">
        <v>73.243697478991592</v>
      </c>
      <c r="F63" s="115">
        <v>2179</v>
      </c>
      <c r="G63" s="114">
        <v>2156</v>
      </c>
      <c r="H63" s="114">
        <v>2194</v>
      </c>
      <c r="I63" s="114">
        <v>2142</v>
      </c>
      <c r="J63" s="140">
        <v>2124</v>
      </c>
      <c r="K63" s="114">
        <v>55</v>
      </c>
      <c r="L63" s="116">
        <v>2.5894538606403015</v>
      </c>
    </row>
    <row r="64" spans="1:12" s="110" customFormat="1" ht="15" customHeight="1" x14ac:dyDescent="0.2">
      <c r="A64" s="120"/>
      <c r="B64" s="119"/>
      <c r="C64" s="258"/>
      <c r="D64" s="267" t="s">
        <v>199</v>
      </c>
      <c r="E64" s="113">
        <v>26.756302521008404</v>
      </c>
      <c r="F64" s="115">
        <v>796</v>
      </c>
      <c r="G64" s="114">
        <v>793</v>
      </c>
      <c r="H64" s="114">
        <v>787</v>
      </c>
      <c r="I64" s="114">
        <v>754</v>
      </c>
      <c r="J64" s="140">
        <v>754</v>
      </c>
      <c r="K64" s="114">
        <v>42</v>
      </c>
      <c r="L64" s="116">
        <v>5.5702917771883289</v>
      </c>
    </row>
    <row r="65" spans="1:12" s="110" customFormat="1" ht="15" customHeight="1" x14ac:dyDescent="0.2">
      <c r="A65" s="120"/>
      <c r="B65" s="119" t="s">
        <v>201</v>
      </c>
      <c r="C65" s="258"/>
      <c r="E65" s="113">
        <v>7.2318019614204081</v>
      </c>
      <c r="F65" s="115">
        <v>2898</v>
      </c>
      <c r="G65" s="114">
        <v>2872</v>
      </c>
      <c r="H65" s="114">
        <v>2840</v>
      </c>
      <c r="I65" s="114">
        <v>2787</v>
      </c>
      <c r="J65" s="140">
        <v>2737</v>
      </c>
      <c r="K65" s="114">
        <v>161</v>
      </c>
      <c r="L65" s="116">
        <v>5.882352941176471</v>
      </c>
    </row>
    <row r="66" spans="1:12" s="110" customFormat="1" ht="15" customHeight="1" x14ac:dyDescent="0.2">
      <c r="A66" s="120"/>
      <c r="B66" s="119"/>
      <c r="C66" s="258" t="s">
        <v>106</v>
      </c>
      <c r="E66" s="113">
        <v>48.999309868875088</v>
      </c>
      <c r="F66" s="115">
        <v>1420</v>
      </c>
      <c r="G66" s="114">
        <v>1404</v>
      </c>
      <c r="H66" s="114">
        <v>1409</v>
      </c>
      <c r="I66" s="114">
        <v>1378</v>
      </c>
      <c r="J66" s="140">
        <v>1352</v>
      </c>
      <c r="K66" s="114">
        <v>68</v>
      </c>
      <c r="L66" s="116">
        <v>5.0295857988165684</v>
      </c>
    </row>
    <row r="67" spans="1:12" s="110" customFormat="1" ht="15" customHeight="1" x14ac:dyDescent="0.2">
      <c r="A67" s="120"/>
      <c r="B67" s="119"/>
      <c r="C67" s="258" t="s">
        <v>107</v>
      </c>
      <c r="E67" s="113">
        <v>51.000690131124912</v>
      </c>
      <c r="F67" s="115">
        <v>1478</v>
      </c>
      <c r="G67" s="114">
        <v>1468</v>
      </c>
      <c r="H67" s="114">
        <v>1431</v>
      </c>
      <c r="I67" s="114">
        <v>1409</v>
      </c>
      <c r="J67" s="140">
        <v>1385</v>
      </c>
      <c r="K67" s="114">
        <v>93</v>
      </c>
      <c r="L67" s="116">
        <v>6.7148014440433217</v>
      </c>
    </row>
    <row r="68" spans="1:12" s="110" customFormat="1" ht="15" customHeight="1" x14ac:dyDescent="0.2">
      <c r="A68" s="120"/>
      <c r="B68" s="119"/>
      <c r="C68" s="258" t="s">
        <v>105</v>
      </c>
      <c r="D68" s="110" t="s">
        <v>202</v>
      </c>
      <c r="E68" s="113">
        <v>20.669427191166321</v>
      </c>
      <c r="F68" s="115">
        <v>599</v>
      </c>
      <c r="G68" s="114">
        <v>589</v>
      </c>
      <c r="H68" s="114">
        <v>582</v>
      </c>
      <c r="I68" s="114">
        <v>558</v>
      </c>
      <c r="J68" s="140">
        <v>530</v>
      </c>
      <c r="K68" s="114">
        <v>69</v>
      </c>
      <c r="L68" s="116">
        <v>13.018867924528301</v>
      </c>
    </row>
    <row r="69" spans="1:12" s="110" customFormat="1" ht="15" customHeight="1" x14ac:dyDescent="0.2">
      <c r="A69" s="120"/>
      <c r="B69" s="119"/>
      <c r="C69" s="258"/>
      <c r="D69" s="267" t="s">
        <v>198</v>
      </c>
      <c r="E69" s="113">
        <v>45.575959933222038</v>
      </c>
      <c r="F69" s="115">
        <v>273</v>
      </c>
      <c r="G69" s="114">
        <v>265</v>
      </c>
      <c r="H69" s="114">
        <v>269</v>
      </c>
      <c r="I69" s="114">
        <v>252</v>
      </c>
      <c r="J69" s="140">
        <v>239</v>
      </c>
      <c r="K69" s="114">
        <v>34</v>
      </c>
      <c r="L69" s="116">
        <v>14.225941422594142</v>
      </c>
    </row>
    <row r="70" spans="1:12" s="110" customFormat="1" ht="15" customHeight="1" x14ac:dyDescent="0.2">
      <c r="A70" s="120"/>
      <c r="B70" s="119"/>
      <c r="C70" s="258"/>
      <c r="D70" s="267" t="s">
        <v>199</v>
      </c>
      <c r="E70" s="113">
        <v>54.424040066777962</v>
      </c>
      <c r="F70" s="115">
        <v>326</v>
      </c>
      <c r="G70" s="114">
        <v>324</v>
      </c>
      <c r="H70" s="114">
        <v>313</v>
      </c>
      <c r="I70" s="114">
        <v>306</v>
      </c>
      <c r="J70" s="140">
        <v>291</v>
      </c>
      <c r="K70" s="114">
        <v>35</v>
      </c>
      <c r="L70" s="116">
        <v>12.027491408934708</v>
      </c>
    </row>
    <row r="71" spans="1:12" s="110" customFormat="1" ht="15" customHeight="1" x14ac:dyDescent="0.2">
      <c r="A71" s="120"/>
      <c r="B71" s="119"/>
      <c r="C71" s="258"/>
      <c r="D71" s="110" t="s">
        <v>203</v>
      </c>
      <c r="E71" s="113">
        <v>71.842650103519674</v>
      </c>
      <c r="F71" s="115">
        <v>2082</v>
      </c>
      <c r="G71" s="114">
        <v>2061</v>
      </c>
      <c r="H71" s="114">
        <v>2036</v>
      </c>
      <c r="I71" s="114">
        <v>2010</v>
      </c>
      <c r="J71" s="140">
        <v>1995</v>
      </c>
      <c r="K71" s="114">
        <v>87</v>
      </c>
      <c r="L71" s="116">
        <v>4.3609022556390977</v>
      </c>
    </row>
    <row r="72" spans="1:12" s="110" customFormat="1" ht="15" customHeight="1" x14ac:dyDescent="0.2">
      <c r="A72" s="120"/>
      <c r="B72" s="119"/>
      <c r="C72" s="258"/>
      <c r="D72" s="267" t="s">
        <v>198</v>
      </c>
      <c r="E72" s="113">
        <v>49.423631123919307</v>
      </c>
      <c r="F72" s="115">
        <v>1029</v>
      </c>
      <c r="G72" s="114">
        <v>1015</v>
      </c>
      <c r="H72" s="114">
        <v>1014</v>
      </c>
      <c r="I72" s="114">
        <v>999</v>
      </c>
      <c r="J72" s="140">
        <v>992</v>
      </c>
      <c r="K72" s="114">
        <v>37</v>
      </c>
      <c r="L72" s="116">
        <v>3.7298387096774195</v>
      </c>
    </row>
    <row r="73" spans="1:12" s="110" customFormat="1" ht="15" customHeight="1" x14ac:dyDescent="0.2">
      <c r="A73" s="120"/>
      <c r="B73" s="119"/>
      <c r="C73" s="258"/>
      <c r="D73" s="267" t="s">
        <v>199</v>
      </c>
      <c r="E73" s="113">
        <v>50.576368876080693</v>
      </c>
      <c r="F73" s="115">
        <v>1053</v>
      </c>
      <c r="G73" s="114">
        <v>1046</v>
      </c>
      <c r="H73" s="114">
        <v>1022</v>
      </c>
      <c r="I73" s="114">
        <v>1011</v>
      </c>
      <c r="J73" s="140">
        <v>1003</v>
      </c>
      <c r="K73" s="114">
        <v>50</v>
      </c>
      <c r="L73" s="116">
        <v>4.9850448654037889</v>
      </c>
    </row>
    <row r="74" spans="1:12" s="110" customFormat="1" ht="15" customHeight="1" x14ac:dyDescent="0.2">
      <c r="A74" s="120"/>
      <c r="B74" s="119"/>
      <c r="C74" s="258"/>
      <c r="D74" s="110" t="s">
        <v>204</v>
      </c>
      <c r="E74" s="113">
        <v>7.4879227053140101</v>
      </c>
      <c r="F74" s="115">
        <v>217</v>
      </c>
      <c r="G74" s="114">
        <v>222</v>
      </c>
      <c r="H74" s="114">
        <v>222</v>
      </c>
      <c r="I74" s="114">
        <v>219</v>
      </c>
      <c r="J74" s="140">
        <v>212</v>
      </c>
      <c r="K74" s="114">
        <v>5</v>
      </c>
      <c r="L74" s="116">
        <v>2.358490566037736</v>
      </c>
    </row>
    <row r="75" spans="1:12" s="110" customFormat="1" ht="15" customHeight="1" x14ac:dyDescent="0.2">
      <c r="A75" s="120"/>
      <c r="B75" s="119"/>
      <c r="C75" s="258"/>
      <c r="D75" s="267" t="s">
        <v>198</v>
      </c>
      <c r="E75" s="113">
        <v>54.377880184331801</v>
      </c>
      <c r="F75" s="115">
        <v>118</v>
      </c>
      <c r="G75" s="114">
        <v>124</v>
      </c>
      <c r="H75" s="114">
        <v>126</v>
      </c>
      <c r="I75" s="114">
        <v>127</v>
      </c>
      <c r="J75" s="140">
        <v>121</v>
      </c>
      <c r="K75" s="114">
        <v>-3</v>
      </c>
      <c r="L75" s="116">
        <v>-2.4793388429752068</v>
      </c>
    </row>
    <row r="76" spans="1:12" s="110" customFormat="1" ht="15" customHeight="1" x14ac:dyDescent="0.2">
      <c r="A76" s="120"/>
      <c r="B76" s="119"/>
      <c r="C76" s="258"/>
      <c r="D76" s="267" t="s">
        <v>199</v>
      </c>
      <c r="E76" s="113">
        <v>45.622119815668199</v>
      </c>
      <c r="F76" s="115">
        <v>99</v>
      </c>
      <c r="G76" s="114">
        <v>98</v>
      </c>
      <c r="H76" s="114">
        <v>96</v>
      </c>
      <c r="I76" s="114">
        <v>92</v>
      </c>
      <c r="J76" s="140">
        <v>91</v>
      </c>
      <c r="K76" s="114">
        <v>8</v>
      </c>
      <c r="L76" s="116">
        <v>8.791208791208792</v>
      </c>
    </row>
    <row r="77" spans="1:12" s="110" customFormat="1" ht="15" customHeight="1" x14ac:dyDescent="0.2">
      <c r="A77" s="534"/>
      <c r="B77" s="119" t="s">
        <v>205</v>
      </c>
      <c r="C77" s="268"/>
      <c r="D77" s="182"/>
      <c r="E77" s="113">
        <v>7.8955905472512669</v>
      </c>
      <c r="F77" s="115">
        <v>3164</v>
      </c>
      <c r="G77" s="114">
        <v>3188</v>
      </c>
      <c r="H77" s="114">
        <v>3302</v>
      </c>
      <c r="I77" s="114">
        <v>3244</v>
      </c>
      <c r="J77" s="140">
        <v>3228</v>
      </c>
      <c r="K77" s="114">
        <v>-64</v>
      </c>
      <c r="L77" s="116">
        <v>-1.9826517967781909</v>
      </c>
    </row>
    <row r="78" spans="1:12" s="110" customFormat="1" ht="15" customHeight="1" x14ac:dyDescent="0.2">
      <c r="A78" s="120"/>
      <c r="B78" s="119"/>
      <c r="C78" s="268" t="s">
        <v>106</v>
      </c>
      <c r="D78" s="182"/>
      <c r="E78" s="113">
        <v>58.786346396965868</v>
      </c>
      <c r="F78" s="115">
        <v>1860</v>
      </c>
      <c r="G78" s="114">
        <v>1857</v>
      </c>
      <c r="H78" s="114">
        <v>1939</v>
      </c>
      <c r="I78" s="114">
        <v>1920</v>
      </c>
      <c r="J78" s="140">
        <v>1886</v>
      </c>
      <c r="K78" s="114">
        <v>-26</v>
      </c>
      <c r="L78" s="116">
        <v>-1.3785790031813361</v>
      </c>
    </row>
    <row r="79" spans="1:12" s="110" customFormat="1" ht="15" customHeight="1" x14ac:dyDescent="0.2">
      <c r="A79" s="123"/>
      <c r="B79" s="124"/>
      <c r="C79" s="260" t="s">
        <v>107</v>
      </c>
      <c r="D79" s="261"/>
      <c r="E79" s="125">
        <v>41.213653603034132</v>
      </c>
      <c r="F79" s="143">
        <v>1304</v>
      </c>
      <c r="G79" s="144">
        <v>1331</v>
      </c>
      <c r="H79" s="144">
        <v>1363</v>
      </c>
      <c r="I79" s="144">
        <v>1324</v>
      </c>
      <c r="J79" s="145">
        <v>1342</v>
      </c>
      <c r="K79" s="144">
        <v>-38</v>
      </c>
      <c r="L79" s="146">
        <v>-2.8315946348733232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40073</v>
      </c>
      <c r="E11" s="114">
        <v>39771</v>
      </c>
      <c r="F11" s="114">
        <v>40468</v>
      </c>
      <c r="G11" s="114">
        <v>39709</v>
      </c>
      <c r="H11" s="140">
        <v>39570</v>
      </c>
      <c r="I11" s="115">
        <v>503</v>
      </c>
      <c r="J11" s="116">
        <v>1.271165024008087</v>
      </c>
    </row>
    <row r="12" spans="1:15" s="110" customFormat="1" ht="24.95" customHeight="1" x14ac:dyDescent="0.2">
      <c r="A12" s="193" t="s">
        <v>132</v>
      </c>
      <c r="B12" s="194" t="s">
        <v>133</v>
      </c>
      <c r="C12" s="113">
        <v>1.1553914106755172</v>
      </c>
      <c r="D12" s="115">
        <v>463</v>
      </c>
      <c r="E12" s="114">
        <v>448</v>
      </c>
      <c r="F12" s="114">
        <v>473</v>
      </c>
      <c r="G12" s="114">
        <v>452</v>
      </c>
      <c r="H12" s="140">
        <v>432</v>
      </c>
      <c r="I12" s="115">
        <v>31</v>
      </c>
      <c r="J12" s="116">
        <v>7.1759259259259256</v>
      </c>
    </row>
    <row r="13" spans="1:15" s="110" customFormat="1" ht="24.95" customHeight="1" x14ac:dyDescent="0.2">
      <c r="A13" s="193" t="s">
        <v>134</v>
      </c>
      <c r="B13" s="199" t="s">
        <v>214</v>
      </c>
      <c r="C13" s="113">
        <v>1.2477229056971029</v>
      </c>
      <c r="D13" s="115">
        <v>500</v>
      </c>
      <c r="E13" s="114">
        <v>496</v>
      </c>
      <c r="F13" s="114">
        <v>502</v>
      </c>
      <c r="G13" s="114">
        <v>485</v>
      </c>
      <c r="H13" s="140">
        <v>479</v>
      </c>
      <c r="I13" s="115">
        <v>21</v>
      </c>
      <c r="J13" s="116">
        <v>4.3841336116910226</v>
      </c>
    </row>
    <row r="14" spans="1:15" s="287" customFormat="1" ht="24" customHeight="1" x14ac:dyDescent="0.2">
      <c r="A14" s="193" t="s">
        <v>215</v>
      </c>
      <c r="B14" s="199" t="s">
        <v>137</v>
      </c>
      <c r="C14" s="113">
        <v>26.593966012028048</v>
      </c>
      <c r="D14" s="115">
        <v>10657</v>
      </c>
      <c r="E14" s="114">
        <v>10552</v>
      </c>
      <c r="F14" s="114">
        <v>10851</v>
      </c>
      <c r="G14" s="114">
        <v>10631</v>
      </c>
      <c r="H14" s="140">
        <v>10772</v>
      </c>
      <c r="I14" s="115">
        <v>-115</v>
      </c>
      <c r="J14" s="116">
        <v>-1.0675826216115856</v>
      </c>
      <c r="K14" s="110"/>
      <c r="L14" s="110"/>
      <c r="M14" s="110"/>
      <c r="N14" s="110"/>
      <c r="O14" s="110"/>
    </row>
    <row r="15" spans="1:15" s="110" customFormat="1" ht="24.75" customHeight="1" x14ac:dyDescent="0.2">
      <c r="A15" s="193" t="s">
        <v>216</v>
      </c>
      <c r="B15" s="199" t="s">
        <v>217</v>
      </c>
      <c r="C15" s="113">
        <v>7.6510368577346339</v>
      </c>
      <c r="D15" s="115">
        <v>3066</v>
      </c>
      <c r="E15" s="114">
        <v>3063</v>
      </c>
      <c r="F15" s="114">
        <v>3114</v>
      </c>
      <c r="G15" s="114">
        <v>3020</v>
      </c>
      <c r="H15" s="140">
        <v>2966</v>
      </c>
      <c r="I15" s="115">
        <v>100</v>
      </c>
      <c r="J15" s="116">
        <v>3.3715441672285906</v>
      </c>
    </row>
    <row r="16" spans="1:15" s="287" customFormat="1" ht="24.95" customHeight="1" x14ac:dyDescent="0.2">
      <c r="A16" s="193" t="s">
        <v>218</v>
      </c>
      <c r="B16" s="199" t="s">
        <v>141</v>
      </c>
      <c r="C16" s="113">
        <v>9.6648616275297581</v>
      </c>
      <c r="D16" s="115">
        <v>3873</v>
      </c>
      <c r="E16" s="114">
        <v>3903</v>
      </c>
      <c r="F16" s="114">
        <v>3898</v>
      </c>
      <c r="G16" s="114">
        <v>3794</v>
      </c>
      <c r="H16" s="140">
        <v>3773</v>
      </c>
      <c r="I16" s="115">
        <v>100</v>
      </c>
      <c r="J16" s="116">
        <v>2.6504108136761197</v>
      </c>
      <c r="K16" s="110"/>
      <c r="L16" s="110"/>
      <c r="M16" s="110"/>
      <c r="N16" s="110"/>
      <c r="O16" s="110"/>
    </row>
    <row r="17" spans="1:15" s="110" customFormat="1" ht="24.95" customHeight="1" x14ac:dyDescent="0.2">
      <c r="A17" s="193" t="s">
        <v>219</v>
      </c>
      <c r="B17" s="199" t="s">
        <v>220</v>
      </c>
      <c r="C17" s="113">
        <v>9.2780675267636568</v>
      </c>
      <c r="D17" s="115">
        <v>3718</v>
      </c>
      <c r="E17" s="114">
        <v>3586</v>
      </c>
      <c r="F17" s="114">
        <v>3839</v>
      </c>
      <c r="G17" s="114">
        <v>3817</v>
      </c>
      <c r="H17" s="140">
        <v>4033</v>
      </c>
      <c r="I17" s="115">
        <v>-315</v>
      </c>
      <c r="J17" s="116">
        <v>-7.8105628564344158</v>
      </c>
    </row>
    <row r="18" spans="1:15" s="287" customFormat="1" ht="24.95" customHeight="1" x14ac:dyDescent="0.2">
      <c r="A18" s="201" t="s">
        <v>144</v>
      </c>
      <c r="B18" s="202" t="s">
        <v>145</v>
      </c>
      <c r="C18" s="113">
        <v>10.525790432460759</v>
      </c>
      <c r="D18" s="115">
        <v>4218</v>
      </c>
      <c r="E18" s="114">
        <v>4098</v>
      </c>
      <c r="F18" s="114">
        <v>4432</v>
      </c>
      <c r="G18" s="114">
        <v>4321</v>
      </c>
      <c r="H18" s="140">
        <v>4185</v>
      </c>
      <c r="I18" s="115">
        <v>33</v>
      </c>
      <c r="J18" s="116">
        <v>0.78853046594982079</v>
      </c>
      <c r="K18" s="110"/>
      <c r="L18" s="110"/>
      <c r="M18" s="110"/>
      <c r="N18" s="110"/>
      <c r="O18" s="110"/>
    </row>
    <row r="19" spans="1:15" s="110" customFormat="1" ht="24.95" customHeight="1" x14ac:dyDescent="0.2">
      <c r="A19" s="193" t="s">
        <v>146</v>
      </c>
      <c r="B19" s="199" t="s">
        <v>147</v>
      </c>
      <c r="C19" s="113">
        <v>16.058193796321714</v>
      </c>
      <c r="D19" s="115">
        <v>6435</v>
      </c>
      <c r="E19" s="114">
        <v>6462</v>
      </c>
      <c r="F19" s="114">
        <v>6450</v>
      </c>
      <c r="G19" s="114">
        <v>6311</v>
      </c>
      <c r="H19" s="140">
        <v>6365</v>
      </c>
      <c r="I19" s="115">
        <v>70</v>
      </c>
      <c r="J19" s="116">
        <v>1.0997643362136684</v>
      </c>
    </row>
    <row r="20" spans="1:15" s="287" customFormat="1" ht="24.95" customHeight="1" x14ac:dyDescent="0.2">
      <c r="A20" s="193" t="s">
        <v>148</v>
      </c>
      <c r="B20" s="199" t="s">
        <v>149</v>
      </c>
      <c r="C20" s="113">
        <v>3.1392708307339108</v>
      </c>
      <c r="D20" s="115">
        <v>1258</v>
      </c>
      <c r="E20" s="114">
        <v>1251</v>
      </c>
      <c r="F20" s="114">
        <v>1271</v>
      </c>
      <c r="G20" s="114">
        <v>1282</v>
      </c>
      <c r="H20" s="140">
        <v>1254</v>
      </c>
      <c r="I20" s="115">
        <v>4</v>
      </c>
      <c r="J20" s="116">
        <v>0.31897926634768742</v>
      </c>
      <c r="K20" s="110"/>
      <c r="L20" s="110"/>
      <c r="M20" s="110"/>
      <c r="N20" s="110"/>
      <c r="O20" s="110"/>
    </row>
    <row r="21" spans="1:15" s="110" customFormat="1" ht="24.95" customHeight="1" x14ac:dyDescent="0.2">
      <c r="A21" s="201" t="s">
        <v>150</v>
      </c>
      <c r="B21" s="202" t="s">
        <v>151</v>
      </c>
      <c r="C21" s="113">
        <v>3.1143163726199687</v>
      </c>
      <c r="D21" s="115">
        <v>1248</v>
      </c>
      <c r="E21" s="114">
        <v>1306</v>
      </c>
      <c r="F21" s="114">
        <v>1331</v>
      </c>
      <c r="G21" s="114">
        <v>1340</v>
      </c>
      <c r="H21" s="140">
        <v>1288</v>
      </c>
      <c r="I21" s="115">
        <v>-40</v>
      </c>
      <c r="J21" s="116">
        <v>-3.1055900621118013</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3.1168118184313629</v>
      </c>
      <c r="D23" s="115">
        <v>1249</v>
      </c>
      <c r="E23" s="114">
        <v>1259</v>
      </c>
      <c r="F23" s="114">
        <v>1269</v>
      </c>
      <c r="G23" s="114">
        <v>1243</v>
      </c>
      <c r="H23" s="140">
        <v>1252</v>
      </c>
      <c r="I23" s="115">
        <v>-3</v>
      </c>
      <c r="J23" s="116">
        <v>-0.23961661341853036</v>
      </c>
    </row>
    <row r="24" spans="1:15" s="110" customFormat="1" ht="24.95" customHeight="1" x14ac:dyDescent="0.2">
      <c r="A24" s="193" t="s">
        <v>156</v>
      </c>
      <c r="B24" s="199" t="s">
        <v>221</v>
      </c>
      <c r="C24" s="113">
        <v>7.0571207546228134</v>
      </c>
      <c r="D24" s="115">
        <v>2828</v>
      </c>
      <c r="E24" s="114">
        <v>2785</v>
      </c>
      <c r="F24" s="114">
        <v>2771</v>
      </c>
      <c r="G24" s="114">
        <v>2677</v>
      </c>
      <c r="H24" s="140">
        <v>2666</v>
      </c>
      <c r="I24" s="115">
        <v>162</v>
      </c>
      <c r="J24" s="116">
        <v>6.0765191297824455</v>
      </c>
    </row>
    <row r="25" spans="1:15" s="110" customFormat="1" ht="24.95" customHeight="1" x14ac:dyDescent="0.2">
      <c r="A25" s="193" t="s">
        <v>222</v>
      </c>
      <c r="B25" s="204" t="s">
        <v>159</v>
      </c>
      <c r="C25" s="113">
        <v>1.5072492700821001</v>
      </c>
      <c r="D25" s="115">
        <v>604</v>
      </c>
      <c r="E25" s="114">
        <v>598</v>
      </c>
      <c r="F25" s="114">
        <v>613</v>
      </c>
      <c r="G25" s="114">
        <v>616</v>
      </c>
      <c r="H25" s="140">
        <v>608</v>
      </c>
      <c r="I25" s="115">
        <v>-4</v>
      </c>
      <c r="J25" s="116">
        <v>-0.65789473684210531</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5.0158460809023531</v>
      </c>
      <c r="D27" s="115">
        <v>2010</v>
      </c>
      <c r="E27" s="114">
        <v>1994</v>
      </c>
      <c r="F27" s="114">
        <v>1981</v>
      </c>
      <c r="G27" s="114">
        <v>1952</v>
      </c>
      <c r="H27" s="140">
        <v>1934</v>
      </c>
      <c r="I27" s="115">
        <v>76</v>
      </c>
      <c r="J27" s="116">
        <v>3.9296794208893484</v>
      </c>
    </row>
    <row r="28" spans="1:15" s="110" customFormat="1" ht="24.95" customHeight="1" x14ac:dyDescent="0.2">
      <c r="A28" s="193" t="s">
        <v>163</v>
      </c>
      <c r="B28" s="199" t="s">
        <v>164</v>
      </c>
      <c r="C28" s="113">
        <v>3.4262470990442444</v>
      </c>
      <c r="D28" s="115">
        <v>1373</v>
      </c>
      <c r="E28" s="114">
        <v>1350</v>
      </c>
      <c r="F28" s="114">
        <v>1340</v>
      </c>
      <c r="G28" s="114">
        <v>1299</v>
      </c>
      <c r="H28" s="140">
        <v>1292</v>
      </c>
      <c r="I28" s="115">
        <v>81</v>
      </c>
      <c r="J28" s="116">
        <v>6.2693498452012379</v>
      </c>
    </row>
    <row r="29" spans="1:15" s="110" customFormat="1" ht="24.95" customHeight="1" x14ac:dyDescent="0.2">
      <c r="A29" s="193">
        <v>86</v>
      </c>
      <c r="B29" s="199" t="s">
        <v>165</v>
      </c>
      <c r="C29" s="113">
        <v>7.5237691213535296</v>
      </c>
      <c r="D29" s="115">
        <v>3015</v>
      </c>
      <c r="E29" s="114">
        <v>3001</v>
      </c>
      <c r="F29" s="114">
        <v>2989</v>
      </c>
      <c r="G29" s="114">
        <v>2972</v>
      </c>
      <c r="H29" s="140">
        <v>2975</v>
      </c>
      <c r="I29" s="115">
        <v>40</v>
      </c>
      <c r="J29" s="116">
        <v>1.3445378151260505</v>
      </c>
    </row>
    <row r="30" spans="1:15" s="110" customFormat="1" ht="24.95" customHeight="1" x14ac:dyDescent="0.2">
      <c r="A30" s="193">
        <v>87.88</v>
      </c>
      <c r="B30" s="204" t="s">
        <v>166</v>
      </c>
      <c r="C30" s="113">
        <v>7.2767199860255039</v>
      </c>
      <c r="D30" s="115">
        <v>2916</v>
      </c>
      <c r="E30" s="114">
        <v>2887</v>
      </c>
      <c r="F30" s="114">
        <v>2888</v>
      </c>
      <c r="G30" s="114">
        <v>2819</v>
      </c>
      <c r="H30" s="140">
        <v>2800</v>
      </c>
      <c r="I30" s="115">
        <v>116</v>
      </c>
      <c r="J30" s="116">
        <v>4.1428571428571432</v>
      </c>
    </row>
    <row r="31" spans="1:15" s="110" customFormat="1" ht="24.95" customHeight="1" x14ac:dyDescent="0.2">
      <c r="A31" s="193" t="s">
        <v>167</v>
      </c>
      <c r="B31" s="199" t="s">
        <v>168</v>
      </c>
      <c r="C31" s="113">
        <v>2.0412746737204603</v>
      </c>
      <c r="D31" s="115">
        <v>818</v>
      </c>
      <c r="E31" s="114">
        <v>821</v>
      </c>
      <c r="F31" s="114">
        <v>838</v>
      </c>
      <c r="G31" s="114">
        <v>867</v>
      </c>
      <c r="H31" s="140">
        <v>857</v>
      </c>
      <c r="I31" s="115">
        <v>-39</v>
      </c>
      <c r="J31" s="116">
        <v>-4.5507584597432906</v>
      </c>
    </row>
    <row r="32" spans="1:15" s="110" customFormat="1" ht="24.95" customHeight="1" x14ac:dyDescent="0.2">
      <c r="A32" s="193"/>
      <c r="B32" s="288" t="s">
        <v>224</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1.1553914106755172</v>
      </c>
      <c r="D34" s="115">
        <v>463</v>
      </c>
      <c r="E34" s="114">
        <v>448</v>
      </c>
      <c r="F34" s="114">
        <v>473</v>
      </c>
      <c r="G34" s="114">
        <v>452</v>
      </c>
      <c r="H34" s="140">
        <v>432</v>
      </c>
      <c r="I34" s="115">
        <v>31</v>
      </c>
      <c r="J34" s="116">
        <v>7.1759259259259256</v>
      </c>
    </row>
    <row r="35" spans="1:10" s="110" customFormat="1" ht="24.95" customHeight="1" x14ac:dyDescent="0.2">
      <c r="A35" s="292" t="s">
        <v>171</v>
      </c>
      <c r="B35" s="293" t="s">
        <v>172</v>
      </c>
      <c r="C35" s="113">
        <v>38.36747935018591</v>
      </c>
      <c r="D35" s="115">
        <v>15375</v>
      </c>
      <c r="E35" s="114">
        <v>15146</v>
      </c>
      <c r="F35" s="114">
        <v>15785</v>
      </c>
      <c r="G35" s="114">
        <v>15437</v>
      </c>
      <c r="H35" s="140">
        <v>15436</v>
      </c>
      <c r="I35" s="115">
        <v>-61</v>
      </c>
      <c r="J35" s="116">
        <v>-0.39518009847110652</v>
      </c>
    </row>
    <row r="36" spans="1:10" s="110" customFormat="1" ht="24.95" customHeight="1" x14ac:dyDescent="0.2">
      <c r="A36" s="294" t="s">
        <v>173</v>
      </c>
      <c r="B36" s="295" t="s">
        <v>174</v>
      </c>
      <c r="C36" s="125">
        <v>60.474633793327179</v>
      </c>
      <c r="D36" s="143">
        <v>24234</v>
      </c>
      <c r="E36" s="144">
        <v>24177</v>
      </c>
      <c r="F36" s="144">
        <v>24210</v>
      </c>
      <c r="G36" s="144">
        <v>23820</v>
      </c>
      <c r="H36" s="145">
        <v>23702</v>
      </c>
      <c r="I36" s="143">
        <v>532</v>
      </c>
      <c r="J36" s="146">
        <v>2.2445363260484346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2020-09-25T11:09:57Z</dcterms:created>
  <dcterms:modified xsi:type="dcterms:W3CDTF">2020-09-28T08:11:07Z</dcterms:modified>
</cp:coreProperties>
</file>