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K44" i="24"/>
  <c r="I44" i="24"/>
  <c r="G44" i="24"/>
  <c r="C44" i="24"/>
  <c r="M44" i="24" s="1"/>
  <c r="B44" i="24"/>
  <c r="D44" i="24" s="1"/>
  <c r="K43" i="24"/>
  <c r="H43" i="24"/>
  <c r="F43" i="24"/>
  <c r="C43" i="24"/>
  <c r="M43" i="24" s="1"/>
  <c r="B43" i="24"/>
  <c r="D43" i="24" s="1"/>
  <c r="I42" i="24"/>
  <c r="G42" i="24"/>
  <c r="C42" i="24"/>
  <c r="M42" i="24" s="1"/>
  <c r="B42" i="24"/>
  <c r="D42" i="24" s="1"/>
  <c r="M41" i="24"/>
  <c r="K41" i="24"/>
  <c r="H41" i="24"/>
  <c r="F41" i="24"/>
  <c r="E41" i="24"/>
  <c r="C41" i="24"/>
  <c r="B41" i="24"/>
  <c r="D41" i="24" s="1"/>
  <c r="I40" i="24"/>
  <c r="G40" i="24"/>
  <c r="C40" i="24"/>
  <c r="M40" i="24" s="1"/>
  <c r="B40" i="24"/>
  <c r="D40" i="24" s="1"/>
  <c r="M36" i="24"/>
  <c r="L36" i="24"/>
  <c r="K36" i="24"/>
  <c r="J36" i="24"/>
  <c r="I36" i="24"/>
  <c r="H36" i="24"/>
  <c r="G36" i="24"/>
  <c r="F36" i="24"/>
  <c r="E36" i="24"/>
  <c r="D36" i="24"/>
  <c r="K57" i="15"/>
  <c r="L57" i="15" s="1"/>
  <c r="C38" i="24"/>
  <c r="G38" i="24" s="1"/>
  <c r="C37" i="24"/>
  <c r="C35" i="24"/>
  <c r="C34" i="24"/>
  <c r="M34" i="24" s="1"/>
  <c r="C33" i="24"/>
  <c r="C32" i="24"/>
  <c r="C31" i="24"/>
  <c r="I31" i="24" s="1"/>
  <c r="C30" i="24"/>
  <c r="C29" i="24"/>
  <c r="C28" i="24"/>
  <c r="M28" i="24" s="1"/>
  <c r="C27" i="24"/>
  <c r="C26" i="24"/>
  <c r="M26" i="24" s="1"/>
  <c r="C25" i="24"/>
  <c r="C24" i="24"/>
  <c r="C23" i="24"/>
  <c r="C22" i="24"/>
  <c r="C21" i="24"/>
  <c r="C20" i="24"/>
  <c r="C19" i="24"/>
  <c r="C18" i="24"/>
  <c r="M18" i="24" s="1"/>
  <c r="C17" i="24"/>
  <c r="C16" i="24"/>
  <c r="C15" i="24"/>
  <c r="I15" i="24" s="1"/>
  <c r="C9" i="24"/>
  <c r="C8" i="24"/>
  <c r="G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E18" i="24" l="1"/>
  <c r="E26" i="24"/>
  <c r="E34" i="24"/>
  <c r="M8" i="24"/>
  <c r="F25" i="24"/>
  <c r="D25" i="24"/>
  <c r="J25" i="24"/>
  <c r="H25" i="24"/>
  <c r="K25" i="24"/>
  <c r="I37" i="24"/>
  <c r="G37" i="24"/>
  <c r="L37" i="24"/>
  <c r="M37" i="24"/>
  <c r="E37" i="24"/>
  <c r="D38" i="24"/>
  <c r="K38" i="24"/>
  <c r="J38" i="24"/>
  <c r="H38" i="24"/>
  <c r="F38" i="24"/>
  <c r="F7" i="24"/>
  <c r="D7" i="24"/>
  <c r="J7" i="24"/>
  <c r="H7" i="24"/>
  <c r="K7" i="24"/>
  <c r="F15" i="24"/>
  <c r="D15" i="24"/>
  <c r="J15" i="24"/>
  <c r="H15" i="24"/>
  <c r="K15" i="24"/>
  <c r="K24" i="24"/>
  <c r="J24" i="24"/>
  <c r="H24" i="24"/>
  <c r="F24" i="24"/>
  <c r="D24" i="24"/>
  <c r="F27" i="24"/>
  <c r="D27" i="24"/>
  <c r="J27" i="24"/>
  <c r="H27" i="24"/>
  <c r="K27" i="24"/>
  <c r="F33" i="24"/>
  <c r="D33" i="24"/>
  <c r="J33" i="24"/>
  <c r="H33" i="24"/>
  <c r="K33" i="24"/>
  <c r="I22" i="24"/>
  <c r="L22" i="24"/>
  <c r="M22" i="24"/>
  <c r="G22" i="24"/>
  <c r="E22" i="24"/>
  <c r="K22" i="24"/>
  <c r="J22" i="24"/>
  <c r="H22" i="24"/>
  <c r="F22" i="24"/>
  <c r="D22" i="24"/>
  <c r="K28" i="24"/>
  <c r="J28" i="24"/>
  <c r="H28" i="24"/>
  <c r="F28" i="24"/>
  <c r="D28" i="24"/>
  <c r="G7" i="24"/>
  <c r="M7" i="24"/>
  <c r="E7" i="24"/>
  <c r="L7" i="24"/>
  <c r="I7" i="24"/>
  <c r="I20" i="24"/>
  <c r="L20" i="24"/>
  <c r="E20" i="24"/>
  <c r="G20" i="24"/>
  <c r="G23" i="24"/>
  <c r="M23" i="24"/>
  <c r="E23" i="24"/>
  <c r="L23" i="24"/>
  <c r="G29" i="24"/>
  <c r="M29" i="24"/>
  <c r="E29" i="24"/>
  <c r="L29" i="24"/>
  <c r="I29" i="24"/>
  <c r="C39" i="24"/>
  <c r="C45" i="24"/>
  <c r="M20" i="24"/>
  <c r="K58" i="24"/>
  <c r="I58" i="24"/>
  <c r="J58" i="24"/>
  <c r="K16" i="24"/>
  <c r="J16" i="24"/>
  <c r="H16" i="24"/>
  <c r="F16" i="24"/>
  <c r="D16" i="24"/>
  <c r="F19" i="24"/>
  <c r="D19" i="24"/>
  <c r="J19" i="24"/>
  <c r="H19" i="24"/>
  <c r="K19" i="24"/>
  <c r="K34" i="24"/>
  <c r="J34" i="24"/>
  <c r="H34" i="24"/>
  <c r="F34" i="24"/>
  <c r="D34" i="24"/>
  <c r="C14" i="24"/>
  <c r="C6" i="24"/>
  <c r="G33" i="24"/>
  <c r="M33" i="24"/>
  <c r="E33" i="24"/>
  <c r="L33" i="24"/>
  <c r="I33" i="24"/>
  <c r="I23" i="24"/>
  <c r="K74" i="24"/>
  <c r="I74" i="24"/>
  <c r="J74" i="24"/>
  <c r="G17" i="24"/>
  <c r="M17" i="24"/>
  <c r="E17" i="24"/>
  <c r="L17" i="24"/>
  <c r="I17" i="24"/>
  <c r="G35" i="24"/>
  <c r="M35" i="24"/>
  <c r="E35" i="24"/>
  <c r="L35" i="24"/>
  <c r="I35" i="24"/>
  <c r="K8" i="24"/>
  <c r="J8" i="24"/>
  <c r="H8" i="24"/>
  <c r="F8" i="24"/>
  <c r="D8" i="24"/>
  <c r="F29" i="24"/>
  <c r="D29" i="24"/>
  <c r="J29" i="24"/>
  <c r="H29" i="24"/>
  <c r="K29" i="24"/>
  <c r="B45" i="24"/>
  <c r="B39" i="24"/>
  <c r="I24" i="24"/>
  <c r="L24" i="24"/>
  <c r="M24" i="24"/>
  <c r="G24" i="24"/>
  <c r="E24" i="24"/>
  <c r="G27" i="24"/>
  <c r="M27" i="24"/>
  <c r="E27" i="24"/>
  <c r="L27" i="24"/>
  <c r="I27" i="24"/>
  <c r="I32" i="24"/>
  <c r="L32" i="24"/>
  <c r="M32" i="24"/>
  <c r="G32" i="24"/>
  <c r="E32" i="24"/>
  <c r="B14" i="24"/>
  <c r="B6" i="24"/>
  <c r="K20" i="24"/>
  <c r="J20" i="24"/>
  <c r="H20" i="24"/>
  <c r="F20" i="24"/>
  <c r="D20" i="24"/>
  <c r="K32" i="24"/>
  <c r="J32" i="24"/>
  <c r="H32" i="24"/>
  <c r="F32" i="24"/>
  <c r="D32" i="24"/>
  <c r="F35" i="24"/>
  <c r="D35" i="24"/>
  <c r="J35" i="24"/>
  <c r="H35" i="24"/>
  <c r="K35" i="24"/>
  <c r="G9" i="24"/>
  <c r="M9" i="24"/>
  <c r="E9" i="24"/>
  <c r="L9" i="24"/>
  <c r="I9" i="24"/>
  <c r="G15" i="24"/>
  <c r="M15" i="24"/>
  <c r="E15" i="24"/>
  <c r="L15" i="24"/>
  <c r="G21" i="24"/>
  <c r="M21" i="24"/>
  <c r="E21" i="24"/>
  <c r="L21" i="24"/>
  <c r="I21" i="24"/>
  <c r="I30" i="24"/>
  <c r="L30" i="24"/>
  <c r="M30" i="24"/>
  <c r="G30" i="24"/>
  <c r="E30" i="24"/>
  <c r="F17" i="24"/>
  <c r="D17" i="24"/>
  <c r="J17" i="24"/>
  <c r="H17" i="24"/>
  <c r="K17" i="24"/>
  <c r="K26" i="24"/>
  <c r="J26" i="24"/>
  <c r="H26" i="24"/>
  <c r="F26" i="24"/>
  <c r="D26" i="24"/>
  <c r="G25" i="24"/>
  <c r="M25" i="24"/>
  <c r="E25" i="24"/>
  <c r="L25" i="24"/>
  <c r="I25" i="24"/>
  <c r="K66" i="24"/>
  <c r="I66" i="24"/>
  <c r="J66" i="24"/>
  <c r="K18" i="24"/>
  <c r="J18" i="24"/>
  <c r="H18" i="24"/>
  <c r="F18" i="24"/>
  <c r="D18" i="24"/>
  <c r="F9" i="24"/>
  <c r="D9" i="24"/>
  <c r="J9" i="24"/>
  <c r="H9" i="24"/>
  <c r="K9" i="24"/>
  <c r="F21" i="24"/>
  <c r="D21" i="24"/>
  <c r="J21" i="24"/>
  <c r="H21" i="24"/>
  <c r="K21" i="24"/>
  <c r="K30" i="24"/>
  <c r="J30" i="24"/>
  <c r="H30" i="24"/>
  <c r="F30" i="24"/>
  <c r="D30" i="24"/>
  <c r="H37" i="24"/>
  <c r="F37" i="24"/>
  <c r="D37" i="24"/>
  <c r="J37" i="24"/>
  <c r="K37" i="24"/>
  <c r="I16" i="24"/>
  <c r="L16" i="24"/>
  <c r="M16" i="24"/>
  <c r="G16" i="24"/>
  <c r="E16" i="24"/>
  <c r="G19" i="24"/>
  <c r="M19" i="24"/>
  <c r="E19" i="24"/>
  <c r="L19" i="24"/>
  <c r="I19" i="24"/>
  <c r="I28" i="24"/>
  <c r="L28" i="24"/>
  <c r="E28" i="24"/>
  <c r="G28" i="24"/>
  <c r="G31" i="24"/>
  <c r="M31" i="24"/>
  <c r="E31" i="24"/>
  <c r="L31" i="24"/>
  <c r="J77" i="24"/>
  <c r="F23" i="24"/>
  <c r="D23" i="24"/>
  <c r="J23" i="24"/>
  <c r="H23" i="24"/>
  <c r="F31" i="24"/>
  <c r="D31" i="24"/>
  <c r="J31" i="24"/>
  <c r="H31" i="24"/>
  <c r="I41" i="24"/>
  <c r="G41" i="24"/>
  <c r="L41" i="24"/>
  <c r="K53" i="24"/>
  <c r="I53" i="24"/>
  <c r="K61" i="24"/>
  <c r="I61" i="24"/>
  <c r="K69" i="24"/>
  <c r="I69" i="24"/>
  <c r="G18" i="24"/>
  <c r="K23" i="24"/>
  <c r="G26" i="24"/>
  <c r="K31" i="24"/>
  <c r="G34" i="24"/>
  <c r="K55" i="24"/>
  <c r="I55" i="24"/>
  <c r="K63" i="24"/>
  <c r="I63" i="24"/>
  <c r="K71" i="24"/>
  <c r="I71" i="24"/>
  <c r="I43" i="24"/>
  <c r="G43" i="24"/>
  <c r="L43" i="24"/>
  <c r="K52" i="24"/>
  <c r="I52" i="24"/>
  <c r="K60" i="24"/>
  <c r="I60" i="24"/>
  <c r="K68" i="24"/>
  <c r="I68" i="24"/>
  <c r="E43" i="24"/>
  <c r="K57" i="24"/>
  <c r="I57" i="24"/>
  <c r="K65" i="24"/>
  <c r="I65" i="24"/>
  <c r="K73" i="24"/>
  <c r="I73" i="24"/>
  <c r="I8" i="24"/>
  <c r="L8" i="24"/>
  <c r="I18" i="24"/>
  <c r="L18" i="24"/>
  <c r="I26" i="24"/>
  <c r="L26" i="24"/>
  <c r="I34" i="24"/>
  <c r="L34" i="24"/>
  <c r="K54" i="24"/>
  <c r="I54" i="24"/>
  <c r="K62" i="24"/>
  <c r="I62" i="24"/>
  <c r="K70" i="24"/>
  <c r="I70" i="24"/>
  <c r="M38" i="24"/>
  <c r="E38" i="24"/>
  <c r="L38" i="24"/>
  <c r="I38" i="24"/>
  <c r="K51" i="24"/>
  <c r="I51" i="24"/>
  <c r="K59" i="24"/>
  <c r="I59" i="24"/>
  <c r="K67" i="24"/>
  <c r="I67" i="24"/>
  <c r="K75" i="24"/>
  <c r="I75" i="24"/>
  <c r="E8" i="24"/>
  <c r="K56" i="24"/>
  <c r="I56" i="24"/>
  <c r="K64" i="24"/>
  <c r="I64" i="24"/>
  <c r="K72" i="24"/>
  <c r="I72" i="24"/>
  <c r="F40" i="24"/>
  <c r="J41" i="24"/>
  <c r="F42" i="24"/>
  <c r="J43" i="24"/>
  <c r="F44" i="24"/>
  <c r="H40" i="24"/>
  <c r="H42" i="24"/>
  <c r="H44" i="24"/>
  <c r="J40" i="24"/>
  <c r="J42" i="24"/>
  <c r="J44" i="24"/>
  <c r="K40" i="24"/>
  <c r="K42" i="24"/>
  <c r="L40" i="24"/>
  <c r="L42" i="24"/>
  <c r="L44" i="24"/>
  <c r="E40" i="24"/>
  <c r="E42" i="24"/>
  <c r="E44" i="24"/>
  <c r="K6" i="24" l="1"/>
  <c r="J6" i="24"/>
  <c r="H6" i="24"/>
  <c r="F6" i="24"/>
  <c r="D6" i="24"/>
  <c r="I6" i="24"/>
  <c r="L6" i="24"/>
  <c r="M6" i="24"/>
  <c r="G6" i="24"/>
  <c r="E6" i="24"/>
  <c r="K14" i="24"/>
  <c r="J14" i="24"/>
  <c r="H14" i="24"/>
  <c r="F14" i="24"/>
  <c r="D14" i="24"/>
  <c r="H39" i="24"/>
  <c r="F39" i="24"/>
  <c r="D39" i="24"/>
  <c r="J39" i="24"/>
  <c r="K39" i="24"/>
  <c r="I14" i="24"/>
  <c r="L14" i="24"/>
  <c r="M14" i="24"/>
  <c r="G14" i="24"/>
  <c r="E14" i="24"/>
  <c r="H45" i="24"/>
  <c r="F45" i="24"/>
  <c r="D45" i="24"/>
  <c r="J45" i="24"/>
  <c r="K45" i="24"/>
  <c r="I77" i="24"/>
  <c r="J79" i="24"/>
  <c r="K77" i="24"/>
  <c r="J78" i="24" s="1"/>
  <c r="I45" i="24"/>
  <c r="G45" i="24"/>
  <c r="L45" i="24"/>
  <c r="E45" i="24"/>
  <c r="M45" i="24"/>
  <c r="I39" i="24"/>
  <c r="G39" i="24"/>
  <c r="L39" i="24"/>
  <c r="M39" i="24"/>
  <c r="E39" i="24"/>
  <c r="I78" i="24" l="1"/>
  <c r="I79" i="24"/>
  <c r="K79" i="24"/>
  <c r="K78" i="24"/>
  <c r="I83" i="24" l="1"/>
  <c r="I82" i="24"/>
  <c r="I81" i="24"/>
</calcChain>
</file>

<file path=xl/sharedStrings.xml><?xml version="1.0" encoding="utf-8"?>
<sst xmlns="http://schemas.openxmlformats.org/spreadsheetml/2006/main" count="1804" uniqueCount="521">
  <si>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</si>
  <si>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</si>
  <si>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</si>
  <si>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</si>
  <si>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</si>
  <si>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</si>
  <si>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</si>
  <si>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</si>
  <si>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</si>
  <si>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</si>
  <si>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</si>
  <si>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</si>
  <si>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</si>
  <si>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Straubing-Bogen (09278)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</si>
  <si>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</si>
  <si>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</si>
  <si>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</si>
  <si>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</si>
  <si>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</si>
  <si>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</si>
  <si>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</si>
  <si>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</si>
  <si>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</si>
  <si>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</si>
  <si>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</si>
  <si>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</si>
  <si>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</si>
  <si>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</si>
  <si>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</si>
  <si>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</si>
  <si>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</si>
  <si>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</si>
  <si>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</si>
  <si>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</si>
  <si>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</si>
  <si>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</si>
  <si>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</si>
  <si>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</si>
  <si>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</si>
  <si>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</si>
  <si>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</si>
  <si>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</si>
  <si>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</si>
  <si>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</si>
  <si>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</si>
  <si>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</si>
  <si>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</si>
  <si>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</si>
  <si>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</si>
  <si>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</si>
  <si>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</si>
  <si>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</si>
  <si>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</si>
  <si>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</si>
  <si>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</si>
  <si>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</si>
  <si>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</si>
  <si>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</si>
  <si>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</si>
  <si>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</si>
  <si>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</si>
  <si>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</si>
  <si>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</si>
  <si>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</si>
  <si>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</si>
  <si>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</si>
  <si>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</si>
  <si>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</si>
  <si>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</si>
  <si>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</si>
  <si>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</si>
  <si>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</si>
  <si>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</si>
  <si>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</si>
  <si>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</si>
  <si>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</si>
  <si>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</si>
  <si>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</si>
  <si>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</si>
  <si>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</si>
  <si>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</si>
  <si>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</si>
  <si>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</si>
  <si>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</si>
  <si>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</si>
  <si>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</si>
  <si>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</si>
  <si>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</si>
  <si>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</si>
  <si>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</si>
  <si>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</si>
  <si>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</si>
  <si>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Straubing-Bogen (09278);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</si>
  <si>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</si>
  <si>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</si>
  <si>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</si>
  <si>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</si>
  <si>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</si>
  <si>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</si>
  <si>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</si>
  <si>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</si>
  <si>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</si>
  <si>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</si>
  <si>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</si>
  <si>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</si>
  <si>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</si>
  <si>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</si>
  <si>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</si>
  <si>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</si>
  <si>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</si>
  <si>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</si>
  <si>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</si>
  <si>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</si>
  <si>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</si>
  <si>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</si>
  <si>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</si>
  <si>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</si>
  <si>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</si>
  <si>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</si>
  <si>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</si>
  <si>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</si>
  <si>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</si>
  <si>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</si>
  <si>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</si>
  <si>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</si>
  <si>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</si>
  <si>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</si>
  <si>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</si>
  <si>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</si>
  <si>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</si>
  <si>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</si>
  <si>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</si>
  <si>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</si>
  <si>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</si>
  <si>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</si>
  <si>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</si>
  <si>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</si>
  <si>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</si>
  <si>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</si>
  <si>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</si>
  <si>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</si>
  <si>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</si>
  <si>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</si>
  <si>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</si>
  <si>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</si>
  <si>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</si>
  <si>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</si>
  <si>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</si>
  <si>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</si>
  <si>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</si>
  <si>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</si>
  <si>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</si>
  <si>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</si>
  <si>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</si>
  <si>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</si>
  <si>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</si>
  <si>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</si>
  <si>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</si>
  <si>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</si>
  <si>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</si>
  <si>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</si>
  <si>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</si>
  <si>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</si>
  <si>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</si>
  <si>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</si>
  <si>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</si>
  <si>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</si>
  <si>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</si>
  <si>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</si>
  <si>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</si>
  <si>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</si>
  <si>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</si>
  <si>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</si>
  <si>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</si>
  <si>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</si>
  <si>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</si>
  <si>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</si>
  <si>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</si>
  <si>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</si>
  <si>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</si>
  <si>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</si>
  <si>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</si>
  <si>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</si>
  <si>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Straubing-Bogen (09278)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</si>
  <si>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</si>
  <si>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</si>
  <si>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</si>
  <si>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</si>
  <si>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</si>
  <si>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</si>
  <si>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</si>
  <si>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</si>
  <si>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</si>
  <si>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</si>
  <si>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</si>
  <si>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</si>
  <si>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</si>
  <si>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</si>
  <si>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</si>
  <si>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</si>
  <si>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</si>
  <si>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</si>
  <si>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</si>
  <si>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</si>
  <si>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</si>
  <si>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</si>
  <si>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</si>
  <si>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</si>
  <si>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</si>
  <si>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</si>
  <si>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</si>
  <si>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</si>
  <si>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</si>
  <si>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</si>
  <si>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</si>
  <si>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</si>
  <si>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</si>
  <si>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</si>
  <si>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</si>
  <si>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</si>
  <si>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</si>
  <si>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</si>
  <si>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</si>
  <si>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</si>
  <si>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</si>
  <si>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</si>
  <si>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</si>
  <si>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</si>
  <si>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</si>
  <si>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</si>
  <si>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</si>
  <si>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</si>
  <si>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</si>
  <si>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</si>
  <si>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</si>
  <si>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</si>
  <si>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</si>
  <si>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</si>
  <si>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</si>
  <si>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</si>
  <si>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</si>
  <si>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</si>
  <si>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</si>
  <si>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</si>
  <si>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</si>
  <si>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</si>
  <si>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</si>
  <si>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</si>
  <si>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</si>
  <si>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</si>
  <si>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</si>
  <si>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</si>
  <si>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</si>
  <si>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</si>
  <si>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</si>
  <si>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</si>
  <si>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</si>
  <si>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</si>
  <si>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</si>
  <si>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</si>
  <si>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</si>
  <si>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</si>
  <si>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</si>
  <si>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</si>
  <si>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</si>
  <si>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</si>
  <si>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</si>
  <si>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</si>
  <si>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</si>
  <si>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</si>
  <si>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</si>
  <si>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</si>
  <si>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</si>
  <si>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</si>
  <si>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</si>
  <si>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</si>
  <si>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</si>
  <si>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</si>
  <si>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</si>
  <si>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</si>
  <si>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</si>
  <si>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</si>
  <si>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</si>
  <si>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</si>
  <si>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</si>
  <si>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</si>
  <si>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</si>
  <si>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</si>
  <si>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</si>
  <si>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</si>
  <si>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</si>
  <si>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</si>
  <si>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</si>
  <si>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</si>
  <si>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</si>
  <si>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</si>
  <si>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</si>
  <si>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</si>
  <si>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</si>
  <si>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</si>
  <si>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</si>
  <si>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</si>
  <si>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</si>
  <si>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</si>
  <si>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</si>
  <si>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</si>
  <si>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</si>
  <si>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</si>
  <si>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</si>
  <si>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</si>
  <si>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</si>
  <si>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</si>
  <si>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</si>
  <si>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</si>
  <si>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</si>
  <si>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</si>
  <si>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</si>
  <si>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</si>
  <si>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</si>
  <si>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</si>
  <si>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</si>
  <si>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</si>
  <si>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</si>
  <si>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</si>
  <si>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</si>
  <si>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</si>
  <si>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</si>
  <si>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</si>
  <si>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</si>
  <si>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</si>
  <si>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</si>
  <si>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</si>
  <si>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</si>
  <si>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</si>
  <si>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</si>
  <si>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</si>
  <si>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</si>
  <si>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</si>
  <si>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</si>
  <si>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</si>
  <si>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</si>
  <si>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</si>
  <si>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</si>
  <si>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</si>
  <si>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</si>
  <si>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</si>
  <si>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</si>
  <si>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</si>
  <si>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</si>
  <si>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</si>
  <si>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</si>
  <si>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</si>
  <si>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</si>
  <si>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</si>
  <si>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</si>
  <si>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</si>
  <si>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</si>
  <si>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</si>
  <si>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</si>
  <si>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</si>
  <si>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</si>
  <si>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</si>
  <si>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</si>
  <si>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</si>
  <si>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</si>
  <si>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</si>
  <si>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</si>
  <si>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</si>
  <si>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</si>
  <si>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</si>
  <si>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</si>
  <si>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</si>
  <si>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</si>
  <si>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Straubing-Bogen (09278);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</si>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</sst>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{97F44DB2-2B88-44A8-98AD-55C4E8BC02FC}</c15:txfldGUID>
                      <c15:f>Daten_Diagramme!$D$6</c15:f>
                      <c15:dlblFieldTableCache>
                        <c:ptCount val="1"/>
                        <c:pt idx="0">
                          <c:v>0.7</c:v>
                        </c:pt>
                      </c15:dlblFieldTableCache>
                    </c15:dlblFTEntry>
                  </c15:dlblFieldTable>
                  <c15:showDataLabelsRange val="0"/>
                </c:ext>
                <c:ext xmlns:c16="http://schemas.microsoft.com/office/drawing/2014/chart" uri="{C3380CC4-5D6E-409C-BE32-E72D297353CC}">
                  <c16:uniqueId val="{00000000-BBCC-4B9C-BC6E-536C0EF0520F}"/>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{3C4B78FD-3AF7-444C-A6CE-53B459E81501}</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BBCC-4B9C-BC6E-536C0EF0520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{8DE6FB49-EDA6-4F56-8064-16C37FBA74A1}</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BCC-4B9C-BC6E-536C0EF0520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{AE728F41-0AB3-41E2-A8B3-874B5093550D}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BCC-4B9C-BC6E-536C0EF0520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0.67757701421800953</c:v>
                </c:pt>
                <c:pt idx="1">
                  <c:v>1.0013227114154917</c:v>
                </c:pt>
                <c:pt idx="2">
                  <c:v>1.1186464311118853</c:v>
                </c:pt>
                <c:pt idx="3">
                  <c:v>1.0875687030768</c:v>
                </c:pt>
              </c:numCache>
            </c:numRef>
          </c:val>
          <c:extLst>
            <c:ext xmlns:c16="http://schemas.microsoft.com/office/drawing/2014/chart" uri="{C3380CC4-5D6E-409C-BE32-E72D297353CC}">
              <c16:uniqueId val="{00000004-BBCC-4B9C-BC6E-536C0EF0520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{BE38DD40-BC61-493F-A313-B2E86EDB593E}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BCC-4B9C-BC6E-536C0EF0520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{E42CD740-FDC4-408B-BBC6-DC9C9DFEA222}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BCC-4B9C-BC6E-536C0EF0520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{0ACD25CC-8371-43F5-8A56-4F0216A42100}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BCC-4B9C-BC6E-536C0EF0520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{2E4A8D24-4B6D-4200-8422-523F5062D9BA}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BCC-4B9C-BC6E-536C0EF0520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BCC-4B9C-BC6E-536C0EF0520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BCC-4B9C-BC6E-536C0EF0520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{1EC63B0E-7F7A-40E5-8009-F8F257610230}</c15:txfldGUID>
                      <c15:f>Daten_Diagramme!$E$6</c15:f>
                      <c15:dlblFieldTableCache>
                        <c:ptCount val="1"/>
                        <c:pt idx="0">
                          <c:v>-1.0</c:v>
                        </c:pt>
                      </c15:dlblFieldTableCache>
                    </c15:dlblFTEntry>
                  </c15:dlblFieldTable>
                  <c15:showDataLabelsRange val="0"/>
                </c:ext>
                <c:ext xmlns:c16="http://schemas.microsoft.com/office/drawing/2014/chart" uri="{C3380CC4-5D6E-409C-BE32-E72D297353CC}">
                  <c16:uniqueId val="{00000000-BD01-403A-98DC-635E1E98154C}"/>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{E6718548-A6A6-4836-8316-1937C658AEAF}</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BD01-403A-98DC-635E1E98154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{E6F81192-6A34-4E6E-A6CF-A5608365C1B4}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D01-403A-98DC-635E1E98154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{1E2921C7-EC9D-4FDD-AB1D-ACC20C0C6FF2}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D01-403A-98DC-635E1E98154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-1.0228564212653113</c:v>
                </c:pt>
                <c:pt idx="1">
                  <c:v>-1.8915068707011207</c:v>
                </c:pt>
                <c:pt idx="2">
                  <c:v>-2.7637010795899166</c:v>
                </c:pt>
                <c:pt idx="3">
                  <c:v>-2.8655893304673015</c:v>
                </c:pt>
              </c:numCache>
            </c:numRef>
          </c:val>
          <c:extLst>
            <c:ext xmlns:c16="http://schemas.microsoft.com/office/drawing/2014/chart" uri="{C3380CC4-5D6E-409C-BE32-E72D297353CC}">
              <c16:uniqueId val="{00000004-BD01-403A-98DC-635E1E98154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{6C26649B-9984-49FD-9B40-B26910E26462}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D01-403A-98DC-635E1E98154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{0E761ACB-A4D2-4798-93EF-75028755E80A}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D01-403A-98DC-635E1E98154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{8F58EA6B-B064-414F-BF36-5EFD9F45CEB6}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D01-403A-98DC-635E1E98154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{2048D996-7740-4773-9DD7-66D742D0765C}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D01-403A-98DC-635E1E98154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D01-403A-98DC-635E1E98154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D01-403A-98DC-635E1E98154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{CF4C6516-4E95-4775-BDE6-8031195B7FF0}</c15:txfldGUID>
                      <c15:f>Daten_Diagramme!$D$14</c15:f>
                      <c15:dlblFieldTableCache>
                        <c:ptCount val="1"/>
                        <c:pt idx="0">
                          <c:v>0.7</c:v>
                        </c:pt>
                      </c15:dlblFieldTableCache>
                    </c15:dlblFTEntry>
                  </c15:dlblFieldTable>
                  <c15:showDataLabelsRange val="0"/>
                </c:ext>
                <c:ext xmlns:c16="http://schemas.microsoft.com/office/drawing/2014/chart" uri="{C3380CC4-5D6E-409C-BE32-E72D297353CC}">
                  <c16:uniqueId val="{00000000-98EA-437F-9B08-8F60611CA74C}"/>
                </c:ext>
              </c:extLst>
            </c:dLbl>
            <c:dLbl>
              <c:idx val="1"/>
              <c:tx>
                <c:strRef>
                  <c:f>Daten_Diagramme!$D$15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{4420CFFB-2B25-4C27-8067-582B0B567173}</c15:txfldGUID>
                      <c15:f>Daten_Diagramme!$D$15</c15:f>
                      <c15:dlblFieldTableCache>
                        <c:ptCount val="1"/>
                        <c:pt idx="0">
                          <c:v>-2.1</c:v>
                        </c:pt>
                      </c15:dlblFieldTableCache>
                    </c15:dlblFTEntry>
                  </c15:dlblFieldTable>
                  <c15:showDataLabelsRange val="0"/>
                </c:ext>
                <c:ext xmlns:c16="http://schemas.microsoft.com/office/drawing/2014/chart" uri="{C3380CC4-5D6E-409C-BE32-E72D297353CC}">
                  <c16:uniqueId val="{00000001-98EA-437F-9B08-8F60611CA74C}"/>
                </c:ext>
              </c:extLst>
            </c:dLbl>
            <c:dLbl>
              <c:idx val="2"/>
              <c:tx>
                <c:strRef>
                  <c:f>Daten_Diagramme!$D$16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{29471818-ABC0-4940-A746-1DAB11FFACEC}</c15:txfldGUID>
                      <c15:f>Daten_Diagramme!$D$16</c15:f>
                      <c15:dlblFieldTableCache>
                        <c:ptCount val="1"/>
                        <c:pt idx="0">
                          <c:v>2.9</c:v>
                        </c:pt>
                      </c15:dlblFieldTableCache>
                    </c15:dlblFTEntry>
                  </c15:dlblFieldTable>
                  <c15:showDataLabelsRange val="0"/>
                </c:ext>
                <c:ext xmlns:c16="http://schemas.microsoft.com/office/drawing/2014/chart" uri="{C3380CC4-5D6E-409C-BE32-E72D297353CC}">
                  <c16:uniqueId val="{00000002-98EA-437F-9B08-8F60611CA74C}"/>
                </c:ext>
              </c:extLst>
            </c:dLbl>
            <c:dLbl>
              <c:idx val="3"/>
              <c:tx>
                <c:strRef>
                  <c:f>Daten_Diagramme!$D$17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{9FBEC3B2-A630-49EB-95ED-10DF73AA3CA6}</c15:txfldGUID>
                      <c15:f>Daten_Diagramme!$D$17</c15:f>
                      <c15:dlblFieldTableCache>
                        <c:ptCount val="1"/>
                        <c:pt idx="0">
                          <c:v>-0.4</c:v>
                        </c:pt>
                      </c15:dlblFieldTableCache>
                    </c15:dlblFTEntry>
                  </c15:dlblFieldTable>
                  <c15:showDataLabelsRange val="0"/>
                </c:ext>
                <c:ext xmlns:c16="http://schemas.microsoft.com/office/drawing/2014/chart" uri="{C3380CC4-5D6E-409C-BE32-E72D297353CC}">
                  <c16:uniqueId val="{00000003-98EA-437F-9B08-8F60611CA74C}"/>
                </c:ext>
              </c:extLst>
            </c:dLbl>
            <c:dLbl>
              <c:idx val="4"/>
              <c:tx>
                <c:strRef>
                  <c:f>Daten_Diagramme!$D$18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{19717348-4E48-46C4-8326-BAB77491B961}</c15:txfldGUID>
                      <c15:f>Daten_Diagramme!$D$18</c15:f>
                      <c15:dlblFieldTableCache>
                        <c:ptCount val="1"/>
                        <c:pt idx="0">
                          <c:v>-1.7</c:v>
                        </c:pt>
                      </c15:dlblFieldTableCache>
                    </c15:dlblFTEntry>
                  </c15:dlblFieldTable>
                  <c15:showDataLabelsRange val="0"/>
                </c:ext>
                <c:ext xmlns:c16="http://schemas.microsoft.com/office/drawing/2014/chart" uri="{C3380CC4-5D6E-409C-BE32-E72D297353CC}">
                  <c16:uniqueId val="{00000004-98EA-437F-9B08-8F60611CA74C}"/>
                </c:ext>
              </c:extLst>
            </c:dLbl>
            <c:dLbl>
              <c:idx val="5"/>
              <c:tx>
                <c:strRef>
                  <c:f>Daten_Diagramme!$D$19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{52D23485-B60C-4E23-93BA-6BCE69703E05}</c15:txfldGUID>
                      <c15:f>Daten_Diagramme!$D$19</c15:f>
                      <c15:dlblFieldTableCache>
                        <c:ptCount val="1"/>
                        <c:pt idx="0">
                          <c:v>4.4</c:v>
                        </c:pt>
                      </c15:dlblFieldTableCache>
                    </c15:dlblFTEntry>
                  </c15:dlblFieldTable>
                  <c15:showDataLabelsRange val="0"/>
                </c:ext>
                <c:ext xmlns:c16="http://schemas.microsoft.com/office/drawing/2014/chart" uri="{C3380CC4-5D6E-409C-BE32-E72D297353CC}">
                  <c16:uniqueId val="{00000005-98EA-437F-9B08-8F60611CA74C}"/>
                </c:ext>
              </c:extLst>
            </c:dLbl>
            <c:dLbl>
              <c:idx val="6"/>
              <c:tx>
                <c:strRef>
                  <c:f>Daten_Diagramme!$D$20</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{4CDB83B2-0A80-406B-AF92-C9D6B7ACA98D}</c15:txfldGUID>
                      <c15:f>Daten_Diagramme!$D$20</c15:f>
                      <c15:dlblFieldTableCache>
                        <c:ptCount val="1"/>
                        <c:pt idx="0">
                          <c:v>-3.9</c:v>
                        </c:pt>
                      </c15:dlblFieldTableCache>
                    </c15:dlblFTEntry>
                  </c15:dlblFieldTable>
                  <c15:showDataLabelsRange val="0"/>
                </c:ext>
                <c:ext xmlns:c16="http://schemas.microsoft.com/office/drawing/2014/chart" uri="{C3380CC4-5D6E-409C-BE32-E72D297353CC}">
                  <c16:uniqueId val="{00000006-98EA-437F-9B08-8F60611CA74C}"/>
                </c:ext>
              </c:extLst>
            </c:dLbl>
            <c:dLbl>
              <c:idx val="7"/>
              <c:tx>
                <c:strRef>
                  <c:f>Daten_Diagramme!$D$21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{9D971989-1460-44C0-932E-B19D81F7F406}</c15:txfldGUID>
                      <c15:f>Daten_Diagramme!$D$21</c15:f>
                      <c15:dlblFieldTableCache>
                        <c:ptCount val="1"/>
                        <c:pt idx="0">
                          <c:v>3.6</c:v>
                        </c:pt>
                      </c15:dlblFieldTableCache>
                    </c15:dlblFTEntry>
                  </c15:dlblFieldTable>
                  <c15:showDataLabelsRange val="0"/>
                </c:ext>
                <c:ext xmlns:c16="http://schemas.microsoft.com/office/drawing/2014/chart" uri="{C3380CC4-5D6E-409C-BE32-E72D297353CC}">
                  <c16:uniqueId val="{00000007-98EA-437F-9B08-8F60611CA74C}"/>
                </c:ext>
              </c:extLst>
            </c:dLbl>
            <c:dLbl>
              <c:idx val="8"/>
              <c:tx>
                <c:strRef>
                  <c:f>Daten_Diagramme!$D$22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{07CEF8A4-7716-4023-B493-15D1421CF38E}</c15:txfldGUID>
                      <c15:f>Daten_Diagramme!$D$22</c15:f>
                      <c15:dlblFieldTableCache>
                        <c:ptCount val="1"/>
                        <c:pt idx="0">
                          <c:v>1.2</c:v>
                        </c:pt>
                      </c15:dlblFieldTableCache>
                    </c15:dlblFTEntry>
                  </c15:dlblFieldTable>
                  <c15:showDataLabelsRange val="0"/>
                </c:ext>
                <c:ext xmlns:c16="http://schemas.microsoft.com/office/drawing/2014/chart" uri="{C3380CC4-5D6E-409C-BE32-E72D297353CC}">
                  <c16:uniqueId val="{00000008-98EA-437F-9B08-8F60611CA74C}"/>
                </c:ext>
              </c:extLst>
            </c:dLbl>
            <c:dLbl>
              <c:idx val="9"/>
              <c:tx>
                <c:strRef>
                  <c:f>Daten_Diagramme!$D$23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{4A06BB72-074E-4432-A5DA-DFFB87862988}</c15:txfldGUID>
                      <c15:f>Daten_Diagramme!$D$23</c15:f>
                      <c15:dlblFieldTableCache>
                        <c:ptCount val="1"/>
                        <c:pt idx="0">
                          <c:v>1.7</c:v>
                        </c:pt>
                      </c15:dlblFieldTableCache>
                    </c15:dlblFTEntry>
                  </c15:dlblFieldTable>
                  <c15:showDataLabelsRange val="0"/>
                </c:ext>
                <c:ext xmlns:c16="http://schemas.microsoft.com/office/drawing/2014/chart" uri="{C3380CC4-5D6E-409C-BE32-E72D297353CC}">
                  <c16:uniqueId val="{00000009-98EA-437F-9B08-8F60611CA74C}"/>
                </c:ext>
              </c:extLst>
            </c:dLbl>
            <c:dLbl>
              <c:idx val="10"/>
              <c:tx>
                <c:strRef>
                  <c:f>Daten_Diagramme!$D$24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{844DAEBC-8308-4D32-A3A5-238C011651F8}</c15:txfldGUID>
                      <c15:f>Daten_Diagramme!$D$24</c15:f>
                      <c15:dlblFieldTableCache>
                        <c:ptCount val="1"/>
                        <c:pt idx="0">
                          <c:v>-1.6</c:v>
                        </c:pt>
                      </c15:dlblFieldTableCache>
                    </c15:dlblFTEntry>
                  </c15:dlblFieldTable>
                  <c15:showDataLabelsRange val="0"/>
                </c:ext>
                <c:ext xmlns:c16="http://schemas.microsoft.com/office/drawing/2014/chart" uri="{C3380CC4-5D6E-409C-BE32-E72D297353CC}">
                  <c16:uniqueId val="{0000000A-98EA-437F-9B08-8F60611CA74C}"/>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{B7BF92C0-1DD3-453B-8C31-1E8844E10E46}</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98EA-437F-9B08-8F60611CA74C}"/>
                </c:ext>
              </c:extLst>
            </c:dLbl>
            <c:dLbl>
              <c:idx val="12"/>
              <c:tx>
                <c:strRef>
                  <c:f>Daten_Diagramme!$D$26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{C6900A76-14D5-48DA-A057-E42154723F73}</c15:txfldGUID>
                      <c15:f>Daten_Diagramme!$D$26</c15:f>
                      <c15:dlblFieldTableCache>
                        <c:ptCount val="1"/>
                        <c:pt idx="0">
                          <c:v>-3.3</c:v>
                        </c:pt>
                      </c15:dlblFieldTableCache>
                    </c15:dlblFTEntry>
                  </c15:dlblFieldTable>
                  <c15:showDataLabelsRange val="0"/>
                </c:ext>
                <c:ext xmlns:c16="http://schemas.microsoft.com/office/drawing/2014/chart" uri="{C3380CC4-5D6E-409C-BE32-E72D297353CC}">
                  <c16:uniqueId val="{0000000C-98EA-437F-9B08-8F60611CA74C}"/>
                </c:ext>
              </c:extLst>
            </c:dLbl>
            <c:dLbl>
              <c:idx val="13"/>
              <c:tx>
                <c:strRef>
                  <c:f>Daten_Diagramme!$D$27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{6ED30290-1F3C-491A-B360-0F7FB440CC39}</c15:txfldGUID>
                      <c15:f>Daten_Diagramme!$D$27</c15:f>
                      <c15:dlblFieldTableCache>
                        <c:ptCount val="1"/>
                        <c:pt idx="0">
                          <c:v>2.2</c:v>
                        </c:pt>
                      </c15:dlblFieldTableCache>
                    </c15:dlblFTEntry>
                  </c15:dlblFieldTable>
                  <c15:showDataLabelsRange val="0"/>
                </c:ext>
                <c:ext xmlns:c16="http://schemas.microsoft.com/office/drawing/2014/chart" uri="{C3380CC4-5D6E-409C-BE32-E72D297353CC}">
                  <c16:uniqueId val="{0000000D-98EA-437F-9B08-8F60611CA74C}"/>
                </c:ext>
              </c:extLst>
            </c:dLbl>
            <c:dLbl>
              <c:idx val="14"/>
              <c:tx>
                <c:strRef>
                  <c:f>Daten_Diagramme!$D$28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{953DD74A-3E0D-4A78-BE42-FB8879036563}</c15:txfldGUID>
                      <c15:f>Daten_Diagramme!$D$28</c15:f>
                      <c15:dlblFieldTableCache>
                        <c:ptCount val="1"/>
                        <c:pt idx="0">
                          <c:v>0.2</c:v>
                        </c:pt>
                      </c15:dlblFieldTableCache>
                    </c15:dlblFTEntry>
                  </c15:dlblFieldTable>
                  <c15:showDataLabelsRange val="0"/>
                </c:ext>
                <c:ext xmlns:c16="http://schemas.microsoft.com/office/drawing/2014/chart" uri="{C3380CC4-5D6E-409C-BE32-E72D297353CC}">
                  <c16:uniqueId val="{0000000E-98EA-437F-9B08-8F60611CA74C}"/>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{A92A40A1-6DA5-4500-97FE-53B59A5E3C61}</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98EA-437F-9B08-8F60611CA74C}"/>
                </c:ext>
              </c:extLst>
            </c:dLbl>
            <c:dLbl>
              <c:idx val="16"/>
              <c:tx>
                <c:strRef>
                  <c:f>Daten_Diagramme!$D$30</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{B9F8D1F3-149D-432D-8CEC-5AE99FF9D26B}</c15:txfldGUID>
                      <c15:f>Daten_Diagramme!$D$30</c15:f>
                      <c15:dlblFieldTableCache>
                        <c:ptCount val="1"/>
                        <c:pt idx="0">
                          <c:v>5.8</c:v>
                        </c:pt>
                      </c15:dlblFieldTableCache>
                    </c15:dlblFTEntry>
                  </c15:dlblFieldTable>
                  <c15:showDataLabelsRange val="0"/>
                </c:ext>
                <c:ext xmlns:c16="http://schemas.microsoft.com/office/drawing/2014/chart" uri="{C3380CC4-5D6E-409C-BE32-E72D297353CC}">
                  <c16:uniqueId val="{00000010-98EA-437F-9B08-8F60611CA74C}"/>
                </c:ext>
              </c:extLst>
            </c:dLbl>
            <c:dLbl>
              <c:idx val="17"/>
              <c:tx>
                <c:strRef>
                  <c:f>Daten_Diagramme!$D$31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{CD420E5D-2623-418A-84A8-43CB3D3D6974}</c15:txfldGUID>
                      <c15:f>Daten_Diagramme!$D$31</c15:f>
                      <c15:dlblFieldTableCache>
                        <c:ptCount val="1"/>
                        <c:pt idx="0">
                          <c:v>2.6</c:v>
                        </c:pt>
                      </c15:dlblFieldTableCache>
                    </c15:dlblFTEntry>
                  </c15:dlblFieldTable>
                  <c15:showDataLabelsRange val="0"/>
                </c:ext>
                <c:ext xmlns:c16="http://schemas.microsoft.com/office/drawing/2014/chart" uri="{C3380CC4-5D6E-409C-BE32-E72D297353CC}">
                  <c16:uniqueId val="{00000011-98EA-437F-9B08-8F60611CA74C}"/>
                </c:ext>
              </c:extLst>
            </c:dLbl>
            <c:dLbl>
              <c:idx val="18"/>
              <c:tx>
                <c:strRef>
                  <c:f>Daten_Diagramme!$D$32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{AA0BC5F1-989A-45F1-BF51-E887A3879C20}</c15:txfldGUID>
                      <c15:f>Daten_Diagramme!$D$32</c15:f>
                      <c15:dlblFieldTableCache>
                        <c:ptCount val="1"/>
                        <c:pt idx="0">
                          <c:v>2.4</c:v>
                        </c:pt>
                      </c15:dlblFieldTableCache>
                    </c15:dlblFTEntry>
                  </c15:dlblFieldTable>
                  <c15:showDataLabelsRange val="0"/>
                </c:ext>
                <c:ext xmlns:c16="http://schemas.microsoft.com/office/drawing/2014/chart" uri="{C3380CC4-5D6E-409C-BE32-E72D297353CC}">
                  <c16:uniqueId val="{00000012-98EA-437F-9B08-8F60611CA74C}"/>
                </c:ext>
              </c:extLst>
            </c:dLbl>
            <c:dLbl>
              <c:idx val="19"/>
              <c:tx>
                <c:strRef>
                  <c:f>Daten_Diagramme!$D$33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{50096CFB-77C0-407D-A005-236F9DC233F0}</c15:txfldGUID>
                      <c15:f>Daten_Diagramme!$D$33</c15:f>
                      <c15:dlblFieldTableCache>
                        <c:ptCount val="1"/>
                        <c:pt idx="0">
                          <c:v>-2.7</c:v>
                        </c:pt>
                      </c15:dlblFieldTableCache>
                    </c15:dlblFTEntry>
                  </c15:dlblFieldTable>
                  <c15:showDataLabelsRange val="0"/>
                </c:ext>
                <c:ext xmlns:c16="http://schemas.microsoft.com/office/drawing/2014/chart" uri="{C3380CC4-5D6E-409C-BE32-E72D297353CC}">
                  <c16:uniqueId val="{00000013-98EA-437F-9B08-8F60611CA74C}"/>
                </c:ext>
              </c:extLst>
            </c:dLbl>
            <c:dLbl>
              <c:idx val="20"/>
              <c:tx>
                <c:strRef>
                  <c:f>Daten_Diagramme!$D$34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{6ED37F5D-34B9-429B-B9BF-951490945A0C}</c15:txfldGUID>
                      <c15:f>Daten_Diagramme!$D$34</c15:f>
                      <c15:dlblFieldTableCache>
                        <c:ptCount val="1"/>
                        <c:pt idx="0">
                          <c:v>0.6</c:v>
                        </c:pt>
                      </c15:dlblFieldTableCache>
                    </c15:dlblFTEntry>
                  </c15:dlblFieldTable>
                  <c15:showDataLabelsRange val="0"/>
                </c:ext>
                <c:ext xmlns:c16="http://schemas.microsoft.com/office/drawing/2014/chart" uri="{C3380CC4-5D6E-409C-BE32-E72D297353CC}">
                  <c16:uniqueId val="{00000014-98EA-437F-9B08-8F60611CA74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{D28EAB62-823E-4A73-8502-A2491EDC4A96}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98EA-437F-9B08-8F60611CA74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{C5120DE4-B4AB-402B-86B9-2DA3FF9D168E}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8EA-437F-9B08-8F60611CA74C}"/>
                </c:ext>
              </c:extLst>
            </c:dLbl>
            <c:dLbl>
              <c:idx val="23"/>
              <c:tx>
                <c:strRef>
                  <c:f>Daten_Diagramme!$D$37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{0676D3F8-7BEA-4BE6-B95A-EC69ACB2608B}</c15:txfldGUID>
                      <c15:f>Daten_Diagramme!$D$37</c15:f>
                      <c15:dlblFieldTableCache>
                        <c:ptCount val="1"/>
                        <c:pt idx="0">
                          <c:v>-2.1</c:v>
                        </c:pt>
                      </c15:dlblFieldTableCache>
                    </c15:dlblFTEntry>
                  </c15:dlblFieldTable>
                  <c15:showDataLabelsRange val="0"/>
                </c:ext>
                <c:ext xmlns:c16="http://schemas.microsoft.com/office/drawing/2014/chart" uri="{C3380CC4-5D6E-409C-BE32-E72D297353CC}">
                  <c16:uniqueId val="{00000017-98EA-437F-9B08-8F60611CA74C}"/>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{B0597C12-F706-4318-9CEB-83962D9BA170}</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98EA-437F-9B08-8F60611CA74C}"/>
                </c:ext>
              </c:extLst>
            </c:dLbl>
            <c:dLbl>
              <c:idx val="25"/>
              <c:tx>
                <c:strRef>
                  <c:f>Daten_Diagramme!$D$39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{183A36E2-4769-483D-BE3C-D24B79D7ECEC}</c15:txfldGUID>
                      <c15:f>Daten_Diagramme!$D$39</c15:f>
                      <c15:dlblFieldTableCache>
                        <c:ptCount val="1"/>
                        <c:pt idx="0">
                          <c:v>0.8</c:v>
                        </c:pt>
                      </c15:dlblFieldTableCache>
                    </c15:dlblFTEntry>
                  </c15:dlblFieldTable>
                  <c15:showDataLabelsRange val="0"/>
                </c:ext>
                <c:ext xmlns:c16="http://schemas.microsoft.com/office/drawing/2014/chart" uri="{C3380CC4-5D6E-409C-BE32-E72D297353CC}">
                  <c16:uniqueId val="{00000019-98EA-437F-9B08-8F60611CA74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{310C4BFF-9A6A-4F89-9F7C-03766B45E88E}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8EA-437F-9B08-8F60611CA74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{A28A4962-7D84-43A1-A349-0E0E6E81D075}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8EA-437F-9B08-8F60611CA74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{9FD4AD6E-0AE3-4218-8485-C29910C03F0E}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8EA-437F-9B08-8F60611CA74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{F9037DBD-3FEA-4DBB-8283-FAA26F082CF0}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8EA-437F-9B08-8F60611CA74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{A32D8CCD-3193-45F2-ACA6-45E1D40114C7}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8EA-437F-9B08-8F60611CA74C}"/>
                </c:ext>
              </c:extLst>
            </c:dLbl>
            <c:dLbl>
              <c:idx val="31"/>
              <c:tx>
                <c:strRef>
                  <c:f>Daten_Diagramme!$D$45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{A3848BAF-CD2F-4EBF-8D7B-36DBBF411FB7}</c15:txfldGUID>
                      <c15:f>Daten_Diagramme!$D$45</c15:f>
                      <c15:dlblFieldTableCache>
                        <c:ptCount val="1"/>
                        <c:pt idx="0">
                          <c:v>0.8</c:v>
                        </c:pt>
                      </c15:dlblFieldTableCache>
                    </c15:dlblFTEntry>
                  </c15:dlblFieldTable>
                  <c15:showDataLabelsRange val="0"/>
                </c:ext>
                <c:ext xmlns:c16="http://schemas.microsoft.com/office/drawing/2014/chart" uri="{C3380CC4-5D6E-409C-BE32-E72D297353CC}">
                  <c16:uniqueId val="{0000001F-98EA-437F-9B08-8F60611CA74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0.67757701421800953</c:v>
                </c:pt>
                <c:pt idx="1">
                  <c:v>-2.0715630885122409</c:v>
                </c:pt>
                <c:pt idx="2">
                  <c:v>2.9166666666666665</c:v>
                </c:pt>
                <c:pt idx="3">
                  <c:v>-0.43032108573320094</c:v>
                </c:pt>
                <c:pt idx="4">
                  <c:v>-1.7013232514177694</c:v>
                </c:pt>
                <c:pt idx="5">
                  <c:v>4.4204018547140649</c:v>
                </c:pt>
                <c:pt idx="6">
                  <c:v>-3.9331896551724137</c:v>
                </c:pt>
                <c:pt idx="7">
                  <c:v>3.5703479576399393</c:v>
                </c:pt>
                <c:pt idx="8">
                  <c:v>1.1705156596013919</c:v>
                </c:pt>
                <c:pt idx="9">
                  <c:v>1.7311608961303462</c:v>
                </c:pt>
                <c:pt idx="10">
                  <c:v>-1.5643802647412757</c:v>
                </c:pt>
                <c:pt idx="11">
                  <c:v>0</c:v>
                </c:pt>
                <c:pt idx="12">
                  <c:v>-3.303964757709251</c:v>
                </c:pt>
                <c:pt idx="13">
                  <c:v>2.1634615384615383</c:v>
                </c:pt>
                <c:pt idx="14">
                  <c:v>0.23364485981308411</c:v>
                </c:pt>
                <c:pt idx="15">
                  <c:v>0</c:v>
                </c:pt>
                <c:pt idx="16">
                  <c:v>5.7912844036697244</c:v>
                </c:pt>
                <c:pt idx="17">
                  <c:v>2.5844930417495031</c:v>
                </c:pt>
                <c:pt idx="18">
                  <c:v>2.3529411764705883</c:v>
                </c:pt>
                <c:pt idx="19">
                  <c:v>-2.6908292147171884</c:v>
                </c:pt>
                <c:pt idx="20">
                  <c:v>0.63559322033898302</c:v>
                </c:pt>
                <c:pt idx="21">
                  <c:v>0</c:v>
                </c:pt>
                <c:pt idx="23">
                  <c:v>-2.0715630885122409</c:v>
                </c:pt>
                <c:pt idx="24">
                  <c:v>0.68210659898477155</c:v>
                </c:pt>
                <c:pt idx="25">
                  <c:v>0.77871512005191434</c:v>
                </c:pt>
              </c:numCache>
            </c:numRef>
          </c:val>
          <c:extLst>
            <c:ext xmlns:c16="http://schemas.microsoft.com/office/drawing/2014/chart" uri="{C3380CC4-5D6E-409C-BE32-E72D297353CC}">
              <c16:uniqueId val="{00000020-98EA-437F-9B08-8F60611CA74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{C9D79483-2641-4850-922C-79454E2E07C7}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8EA-437F-9B08-8F60611CA74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{4AC503BA-F8DE-4441-BF36-CD055493DBA2}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8EA-437F-9B08-8F60611CA74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{AA7201CE-B82B-49D6-BF4A-2D6C29E62B31}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8EA-437F-9B08-8F60611CA74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{DDB1AC8C-4917-43DF-9C99-345A4697E715}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8EA-437F-9B08-8F60611CA74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{C78A5154-CAB1-4199-8EEE-B0C3FC068256}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8EA-437F-9B08-8F60611CA74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{CD7D4109-EE56-4237-A7DC-54FB7B02199D}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8EA-437F-9B08-8F60611CA74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{9F7738ED-1DFF-4BD7-BB73-3E0AD463F6D5}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8EA-437F-9B08-8F60611CA74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{E1B00B42-D18C-417D-AE47-A85D8CF56EE8}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8EA-437F-9B08-8F60611CA74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{3FF59A8D-E8E5-493C-A73B-C6DA15CA871C}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8EA-437F-9B08-8F60611CA74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{5C54F548-13F0-4A7B-A15A-2E535746EA35}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8EA-437F-9B08-8F60611CA74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{4AF6F7E9-04A9-49DB-99F8-3F5E5C5A34C2}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8EA-437F-9B08-8F60611CA74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{A67CD3DD-F3B3-411D-8072-160ACA3BAF3E}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8EA-437F-9B08-8F60611CA74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{45CE41FD-C1FB-4579-B881-2D9A6CA6DC33}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8EA-437F-9B08-8F60611CA74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{20945BC5-2DDD-4238-B942-79F78F761E42}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8EA-437F-9B08-8F60611CA74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{5B0E0EA3-8CC5-41E3-8352-25C8FA5C3A95}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8EA-437F-9B08-8F60611CA74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{AD335412-0598-4665-A958-7E64590422CE}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8EA-437F-9B08-8F60611CA74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{34635B78-3E6B-49C7-B385-4C85C58EA5F0}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8EA-437F-9B08-8F60611CA74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{5912E449-DC87-4D15-B8F5-9159F38F9319}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8EA-437F-9B08-8F60611CA74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{E9040122-07EC-46FE-A755-19C54B8006A0}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8EA-437F-9B08-8F60611CA74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{EC4A734F-EA6C-4D19-A49A-67F2F9A3F34C}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8EA-437F-9B08-8F60611CA74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{7A45DB92-6CA3-4E96-B8A2-E16F883E9D95}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8EA-437F-9B08-8F60611CA74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{516593DA-C30F-4248-96CD-7D80D38E0A84}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8EA-437F-9B08-8F60611CA74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{E768DDC4-2DFE-4BC9-ACDB-9750E86300AC}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8EA-437F-9B08-8F60611CA74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{DC95172C-D485-410F-8BF7-AB96D2EE1F18}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8EA-437F-9B08-8F60611CA74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{C504D321-7244-4175-BCB9-2A86D674C7D2}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8EA-437F-9B08-8F60611CA74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{858BCE3B-889F-472D-9BEF-055A445CA5BC}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8EA-437F-9B08-8F60611CA74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{E39723C4-EBE5-4F85-8EF0-4873212B7A9B}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8EA-437F-9B08-8F60611CA74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{0C20D870-90FC-426E-A074-D1DB1F0A8BBE}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8EA-437F-9B08-8F60611CA74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{CAC66971-B88C-4AEE-8226-D8A2E68AACC7}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8EA-437F-9B08-8F60611CA74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{13745E54-73B2-49C5-B40C-21398B6A5FCE}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8EA-437F-9B08-8F60611CA74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{27EF71FE-07B0-4F9D-A4AA-EC7451405B2A}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8EA-437F-9B08-8F60611CA74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{C9B893DC-C9D1-4427-9510-A3B856210685}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8EA-437F-9B08-8F60611CA74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8EA-437F-9B08-8F60611CA74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8EA-437F-9B08-8F60611CA74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{435E35CB-C457-440A-9DE6-470B9DA8DBA6}</c15:txfldGUID>
                      <c15:f>Daten_Diagramme!$E$14</c15:f>
                      <c15:dlblFieldTableCache>
                        <c:ptCount val="1"/>
                        <c:pt idx="0">
                          <c:v>-1.0</c:v>
                        </c:pt>
                      </c15:dlblFieldTableCache>
                    </c15:dlblFTEntry>
                  </c15:dlblFieldTable>
                  <c15:showDataLabelsRange val="0"/>
                </c:ext>
                <c:ext xmlns:c16="http://schemas.microsoft.com/office/drawing/2014/chart" uri="{C3380CC4-5D6E-409C-BE32-E72D297353CC}">
                  <c16:uniqueId val="{00000000-633A-4662-9418-F4C4AEABF1B1}"/>
                </c:ext>
              </c:extLst>
            </c:dLbl>
            <c:dLbl>
              <c:idx val="1"/>
              <c:tx>
                <c:strRef>
                  <c:f>Daten_Diagramme!$E$15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{13459B22-AE12-4F7A-8626-AB8B84F261CE}</c15:txfldGUID>
                      <c15:f>Daten_Diagramme!$E$15</c15:f>
                      <c15:dlblFieldTableCache>
                        <c:ptCount val="1"/>
                        <c:pt idx="0">
                          <c:v>0.4</c:v>
                        </c:pt>
                      </c15:dlblFieldTableCache>
                    </c15:dlblFTEntry>
                  </c15:dlblFieldTable>
                  <c15:showDataLabelsRange val="0"/>
                </c:ext>
                <c:ext xmlns:c16="http://schemas.microsoft.com/office/drawing/2014/chart" uri="{C3380CC4-5D6E-409C-BE32-E72D297353CC}">
                  <c16:uniqueId val="{00000001-633A-4662-9418-F4C4AEABF1B1}"/>
                </c:ext>
              </c:extLst>
            </c:dLbl>
            <c:dLbl>
              <c:idx val="2"/>
              <c:tx>
                <c:strRef>
                  <c:f>Daten_Diagramme!$E$16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{30664199-0983-42F6-ADB8-0172C701D758}</c15:txfldGUID>
                      <c15:f>Daten_Diagramme!$E$16</c15:f>
                      <c15:dlblFieldTableCache>
                        <c:ptCount val="1"/>
                        <c:pt idx="0">
                          <c:v>2.5</c:v>
                        </c:pt>
                      </c15:dlblFieldTableCache>
                    </c15:dlblFTEntry>
                  </c15:dlblFieldTable>
                  <c15:showDataLabelsRange val="0"/>
                </c:ext>
                <c:ext xmlns:c16="http://schemas.microsoft.com/office/drawing/2014/chart" uri="{C3380CC4-5D6E-409C-BE32-E72D297353CC}">
                  <c16:uniqueId val="{00000002-633A-4662-9418-F4C4AEABF1B1}"/>
                </c:ext>
              </c:extLst>
            </c:dLbl>
            <c:dLbl>
              <c:idx val="3"/>
              <c:tx>
                <c:strRef>
                  <c:f>Daten_Diagramme!$E$17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{3A70187B-AD51-4886-A9AC-C1F4D5AF3E85}</c15:txfldGUID>
                      <c15:f>Daten_Diagramme!$E$17</c15:f>
                      <c15:dlblFieldTableCache>
                        <c:ptCount val="1"/>
                        <c:pt idx="0">
                          <c:v>0.4</c:v>
                        </c:pt>
                      </c15:dlblFieldTableCache>
                    </c15:dlblFTEntry>
                  </c15:dlblFieldTable>
                  <c15:showDataLabelsRange val="0"/>
                </c:ext>
                <c:ext xmlns:c16="http://schemas.microsoft.com/office/drawing/2014/chart" uri="{C3380CC4-5D6E-409C-BE32-E72D297353CC}">
                  <c16:uniqueId val="{00000003-633A-4662-9418-F4C4AEABF1B1}"/>
                </c:ext>
              </c:extLst>
            </c:dLbl>
            <c:dLbl>
              <c:idx val="4"/>
              <c:tx>
                <c:strRef>
                  <c:f>Daten_Diagramme!$E$18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{A2CF0A37-6B57-4EC7-8FC2-6E4596B09713}</c15:txfldGUID>
                      <c15:f>Daten_Diagramme!$E$18</c15:f>
                      <c15:dlblFieldTableCache>
                        <c:ptCount val="1"/>
                        <c:pt idx="0">
                          <c:v>1.2</c:v>
                        </c:pt>
                      </c15:dlblFieldTableCache>
                    </c15:dlblFTEntry>
                  </c15:dlblFieldTable>
                  <c15:showDataLabelsRange val="0"/>
                </c:ext>
                <c:ext xmlns:c16="http://schemas.microsoft.com/office/drawing/2014/chart" uri="{C3380CC4-5D6E-409C-BE32-E72D297353CC}">
                  <c16:uniqueId val="{00000004-633A-4662-9418-F4C4AEABF1B1}"/>
                </c:ext>
              </c:extLst>
            </c:dLbl>
            <c:dLbl>
              <c:idx val="5"/>
              <c:tx>
                <c:strRef>
                  <c:f>Daten_Diagramme!$E$19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{C1BB01BE-C9C8-48BC-AB2E-E2A3DE825D98}</c15:txfldGUID>
                      <c15:f>Daten_Diagramme!$E$19</c15:f>
                      <c15:dlblFieldTableCache>
                        <c:ptCount val="1"/>
                        <c:pt idx="0">
                          <c:v>-0.7</c:v>
                        </c:pt>
                      </c15:dlblFieldTableCache>
                    </c15:dlblFTEntry>
                  </c15:dlblFieldTable>
                  <c15:showDataLabelsRange val="0"/>
                </c:ext>
                <c:ext xmlns:c16="http://schemas.microsoft.com/office/drawing/2014/chart" uri="{C3380CC4-5D6E-409C-BE32-E72D297353CC}">
                  <c16:uniqueId val="{00000005-633A-4662-9418-F4C4AEABF1B1}"/>
                </c:ext>
              </c:extLst>
            </c:dLbl>
            <c:dLbl>
              <c:idx val="6"/>
              <c:tx>
                <c:strRef>
                  <c:f>Daten_Diagramme!$E$20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{4BE81754-13F1-4501-9970-A6E7314CDD26}</c15:txfldGUID>
                      <c15:f>Daten_Diagramme!$E$20</c15:f>
                      <c15:dlblFieldTableCache>
                        <c:ptCount val="1"/>
                        <c:pt idx="0">
                          <c:v>0.0</c:v>
                        </c:pt>
                      </c15:dlblFieldTableCache>
                    </c15:dlblFTEntry>
                  </c15:dlblFieldTable>
                  <c15:showDataLabelsRange val="0"/>
                </c:ext>
                <c:ext xmlns:c16="http://schemas.microsoft.com/office/drawing/2014/chart" uri="{C3380CC4-5D6E-409C-BE32-E72D297353CC}">
                  <c16:uniqueId val="{00000006-633A-4662-9418-F4C4AEABF1B1}"/>
                </c:ext>
              </c:extLst>
            </c:dLbl>
            <c:dLbl>
              <c:idx val="7"/>
              <c:tx>
                <c:strRef>
                  <c:f>Daten_Diagramme!$E$21</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{AC375275-374E-4893-A4F9-DFC7F0A23FA7}</c15:txfldGUID>
                      <c15:f>Daten_Diagramme!$E$21</c15:f>
                      <c15:dlblFieldTableCache>
                        <c:ptCount val="1"/>
                        <c:pt idx="0">
                          <c:v>6.0</c:v>
                        </c:pt>
                      </c15:dlblFieldTableCache>
                    </c15:dlblFTEntry>
                  </c15:dlblFieldTable>
                  <c15:showDataLabelsRange val="0"/>
                </c:ext>
                <c:ext xmlns:c16="http://schemas.microsoft.com/office/drawing/2014/chart" uri="{C3380CC4-5D6E-409C-BE32-E72D297353CC}">
                  <c16:uniqueId val="{00000007-633A-4662-9418-F4C4AEABF1B1}"/>
                </c:ext>
              </c:extLst>
            </c:dLbl>
            <c:dLbl>
              <c:idx val="8"/>
              <c:tx>
                <c:strRef>
                  <c:f>Daten_Diagramme!$E$22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{38C54FD5-2BAB-497B-89B6-D98DF16E86BC}</c15:txfldGUID>
                      <c15:f>Daten_Diagramme!$E$22</c15:f>
                      <c15:dlblFieldTableCache>
                        <c:ptCount val="1"/>
                        <c:pt idx="0">
                          <c:v>1.2</c:v>
                        </c:pt>
                      </c15:dlblFieldTableCache>
                    </c15:dlblFTEntry>
                  </c15:dlblFieldTable>
                  <c15:showDataLabelsRange val="0"/>
                </c:ext>
                <c:ext xmlns:c16="http://schemas.microsoft.com/office/drawing/2014/chart" uri="{C3380CC4-5D6E-409C-BE32-E72D297353CC}">
                  <c16:uniqueId val="{00000008-633A-4662-9418-F4C4AEABF1B1}"/>
                </c:ext>
              </c:extLst>
            </c:dLbl>
            <c:dLbl>
              <c:idx val="9"/>
              <c:tx>
                <c:strRef>
                  <c:f>Daten_Diagramme!$E$23</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{F7C81A2D-397F-4709-98E5-EADD5B738B88}</c15:txfldGUID>
                      <c15:f>Daten_Diagramme!$E$23</c15:f>
                      <c15:dlblFieldTableCache>
                        <c:ptCount val="1"/>
                        <c:pt idx="0">
                          <c:v>-6.6</c:v>
                        </c:pt>
                      </c15:dlblFieldTableCache>
                    </c15:dlblFTEntry>
                  </c15:dlblFieldTable>
                  <c15:showDataLabelsRange val="0"/>
                </c:ext>
                <c:ext xmlns:c16="http://schemas.microsoft.com/office/drawing/2014/chart" uri="{C3380CC4-5D6E-409C-BE32-E72D297353CC}">
                  <c16:uniqueId val="{00000009-633A-4662-9418-F4C4AEABF1B1}"/>
                </c:ext>
              </c:extLst>
            </c:dLbl>
            <c:dLbl>
              <c:idx val="10"/>
              <c:tx>
                <c:strRef>
                  <c:f>Daten_Diagramme!$E$24</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{F6CE4FF4-DA52-44F8-9BEC-1A5984AED182}</c15:txfldGUID>
                      <c15:f>Daten_Diagramme!$E$24</c15:f>
                      <c15:dlblFieldTableCache>
                        <c:ptCount val="1"/>
                        <c:pt idx="0">
                          <c:v>-14.3</c:v>
                        </c:pt>
                      </c15:dlblFieldTableCache>
                    </c15:dlblFTEntry>
                  </c15:dlblFieldTable>
                  <c15:showDataLabelsRange val="0"/>
                </c:ext>
                <c:ext xmlns:c16="http://schemas.microsoft.com/office/drawing/2014/chart" uri="{C3380CC4-5D6E-409C-BE32-E72D297353CC}">
                  <c16:uniqueId val="{0000000A-633A-4662-9418-F4C4AEABF1B1}"/>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{EAF95151-A412-48BF-BBAA-B6D524E97695}</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633A-4662-9418-F4C4AEABF1B1}"/>
                </c:ext>
              </c:extLst>
            </c:dLbl>
            <c:dLbl>
              <c:idx val="12"/>
              <c:tx>
                <c:strRef>
                  <c:f>Daten_Diagramme!$E$26</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{53D52A76-8962-44D0-88FC-41607BCEFEAB}</c15:txfldGUID>
                      <c15:f>Daten_Diagramme!$E$26</c15:f>
                      <c15:dlblFieldTableCache>
                        <c:ptCount val="1"/>
                        <c:pt idx="0">
                          <c:v>-10.0</c:v>
                        </c:pt>
                      </c15:dlblFieldTableCache>
                    </c15:dlblFTEntry>
                  </c15:dlblFieldTable>
                  <c15:showDataLabelsRange val="0"/>
                </c:ext>
                <c:ext xmlns:c16="http://schemas.microsoft.com/office/drawing/2014/chart" uri="{C3380CC4-5D6E-409C-BE32-E72D297353CC}">
                  <c16:uniqueId val="{0000000C-633A-4662-9418-F4C4AEABF1B1}"/>
                </c:ext>
              </c:extLst>
            </c:dLbl>
            <c:dLbl>
              <c:idx val="13"/>
              <c:tx>
                <c:strRef>
                  <c:f>Daten_Diagramme!$E$27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{8BA27D22-DA77-4039-AB74-0255FAC9429C}</c15:txfldGUID>
                      <c15:f>Daten_Diagramme!$E$27</c15:f>
                      <c15:dlblFieldTableCache>
                        <c:ptCount val="1"/>
                        <c:pt idx="0">
                          <c:v>3.8</c:v>
                        </c:pt>
                      </c15:dlblFieldTableCache>
                    </c15:dlblFTEntry>
                  </c15:dlblFieldTable>
                  <c15:showDataLabelsRange val="0"/>
                </c:ext>
                <c:ext xmlns:c16="http://schemas.microsoft.com/office/drawing/2014/chart" uri="{C3380CC4-5D6E-409C-BE32-E72D297353CC}">
                  <c16:uniqueId val="{0000000D-633A-4662-9418-F4C4AEABF1B1}"/>
                </c:ext>
              </c:extLst>
            </c:dLbl>
            <c:dLbl>
              <c:idx val="14"/>
              <c:tx>
                <c:strRef>
                  <c:f>Daten_Diagramme!$E$28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{702EAAB1-09BF-405B-8E00-48671BE634C5}</c15:txfldGUID>
                      <c15:f>Daten_Diagramme!$E$28</c15:f>
                      <c15:dlblFieldTableCache>
                        <c:ptCount val="1"/>
                        <c:pt idx="0">
                          <c:v>1.6</c:v>
                        </c:pt>
                      </c15:dlblFieldTableCache>
                    </c15:dlblFTEntry>
                  </c15:dlblFieldTable>
                  <c15:showDataLabelsRange val="0"/>
                </c:ext>
                <c:ext xmlns:c16="http://schemas.microsoft.com/office/drawing/2014/chart" uri="{C3380CC4-5D6E-409C-BE32-E72D297353CC}">
                  <c16:uniqueId val="{0000000E-633A-4662-9418-F4C4AEABF1B1}"/>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{4876DE7F-0039-40CE-B0F3-529679CDBDB5}</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633A-4662-9418-F4C4AEABF1B1}"/>
                </c:ext>
              </c:extLst>
            </c:dLbl>
            <c:dLbl>
              <c:idx val="16"/>
              <c:tx>
                <c:strRef>
                  <c:f>Daten_Diagramme!$E$30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{9276CBFD-B7F6-4228-9EF3-106093290FED}</c15:txfldGUID>
                      <c15:f>Daten_Diagramme!$E$30</c15:f>
                      <c15:dlblFieldTableCache>
                        <c:ptCount val="1"/>
                        <c:pt idx="0">
                          <c:v>2.9</c:v>
                        </c:pt>
                      </c15:dlblFieldTableCache>
                    </c15:dlblFTEntry>
                  </c15:dlblFieldTable>
                  <c15:showDataLabelsRange val="0"/>
                </c:ext>
                <c:ext xmlns:c16="http://schemas.microsoft.com/office/drawing/2014/chart" uri="{C3380CC4-5D6E-409C-BE32-E72D297353CC}">
                  <c16:uniqueId val="{00000010-633A-4662-9418-F4C4AEABF1B1}"/>
                </c:ext>
              </c:extLst>
            </c:dLbl>
            <c:dLbl>
              <c:idx val="17"/>
              <c:tx>
                <c:strRef>
                  <c:f>Daten_Diagramme!$E$31</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{6B28BEF9-243B-455B-8402-D279CB1E82DC}</c15:txfldGUID>
                      <c15:f>Daten_Diagramme!$E$31</c15:f>
                      <c15:dlblFieldTableCache>
                        <c:ptCount val="1"/>
                        <c:pt idx="0">
                          <c:v>-11.9</c:v>
                        </c:pt>
                      </c15:dlblFieldTableCache>
                    </c15:dlblFTEntry>
                  </c15:dlblFieldTable>
                  <c15:showDataLabelsRange val="0"/>
                </c:ext>
                <c:ext xmlns:c16="http://schemas.microsoft.com/office/drawing/2014/chart" uri="{C3380CC4-5D6E-409C-BE32-E72D297353CC}">
                  <c16:uniqueId val="{00000011-633A-4662-9418-F4C4AEABF1B1}"/>
                </c:ext>
              </c:extLst>
            </c:dLbl>
            <c:dLbl>
              <c:idx val="18"/>
              <c:tx>
                <c:strRef>
                  <c:f>Daten_Diagramme!$E$32</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{61BE72A5-F87C-413F-B0DE-AD1CA573FA45}</c15:txfldGUID>
                      <c15:f>Daten_Diagramme!$E$32</c15:f>
                      <c15:dlblFieldTableCache>
                        <c:ptCount val="1"/>
                        <c:pt idx="0">
                          <c:v>7.0</c:v>
                        </c:pt>
                      </c15:dlblFieldTableCache>
                    </c15:dlblFTEntry>
                  </c15:dlblFieldTable>
                  <c15:showDataLabelsRange val="0"/>
                </c:ext>
                <c:ext xmlns:c16="http://schemas.microsoft.com/office/drawing/2014/chart" uri="{C3380CC4-5D6E-409C-BE32-E72D297353CC}">
                  <c16:uniqueId val="{00000012-633A-4662-9418-F4C4AEABF1B1}"/>
                </c:ext>
              </c:extLst>
            </c:dLbl>
            <c:dLbl>
              <c:idx val="19"/>
              <c:tx>
                <c:strRef>
                  <c:f>Daten_Diagramme!$E$33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{65921891-9542-4F12-8470-FCAEF26B0A99}</c15:txfldGUID>
                      <c15:f>Daten_Diagramme!$E$33</c15:f>
                      <c15:dlblFieldTableCache>
                        <c:ptCount val="1"/>
                        <c:pt idx="0">
                          <c:v>-3.2</c:v>
                        </c:pt>
                      </c15:dlblFieldTableCache>
                    </c15:dlblFTEntry>
                  </c15:dlblFieldTable>
                  <c15:showDataLabelsRange val="0"/>
                </c:ext>
                <c:ext xmlns:c16="http://schemas.microsoft.com/office/drawing/2014/chart" uri="{C3380CC4-5D6E-409C-BE32-E72D297353CC}">
                  <c16:uniqueId val="{00000013-633A-4662-9418-F4C4AEABF1B1}"/>
                </c:ext>
              </c:extLst>
            </c:dLbl>
            <c:dLbl>
              <c:idx val="20"/>
              <c:tx>
                <c:strRef>
                  <c:f>Daten_Diagramme!$E$34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{E1AE76D4-9A9A-4F60-957C-12DDF1587D58}</c15:txfldGUID>
                      <c15:f>Daten_Diagramme!$E$34</c15:f>
                      <c15:dlblFieldTableCache>
                        <c:ptCount val="1"/>
                        <c:pt idx="0">
                          <c:v>-1.1</c:v>
                        </c:pt>
                      </c15:dlblFieldTableCache>
                    </c15:dlblFTEntry>
                  </c15:dlblFieldTable>
                  <c15:showDataLabelsRange val="0"/>
                </c:ext>
                <c:ext xmlns:c16="http://schemas.microsoft.com/office/drawing/2014/chart" uri="{C3380CC4-5D6E-409C-BE32-E72D297353CC}">
                  <c16:uniqueId val="{00000014-633A-4662-9418-F4C4AEABF1B1}"/>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{521370E6-82B5-4E53-81E5-7C5FBFCEBFEE}</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633A-4662-9418-F4C4AEABF1B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{89D69C39-D736-4CAC-ADAE-90631D359F32}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33A-4662-9418-F4C4AEABF1B1}"/>
                </c:ext>
              </c:extLst>
            </c:dLbl>
            <c:dLbl>
              <c:idx val="23"/>
              <c:tx>
                <c:strRef>
                  <c:f>Daten_Diagramme!$E$37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{C6C283FF-325C-4FA8-9209-B7DBEB123EEE}</c15:txfldGUID>
                      <c15:f>Daten_Diagramme!$E$37</c15:f>
                      <c15:dlblFieldTableCache>
                        <c:ptCount val="1"/>
                        <c:pt idx="0">
                          <c:v>0.4</c:v>
                        </c:pt>
                      </c15:dlblFieldTableCache>
                    </c15:dlblFTEntry>
                  </c15:dlblFieldTable>
                  <c15:showDataLabelsRange val="0"/>
                </c:ext>
                <c:ext xmlns:c16="http://schemas.microsoft.com/office/drawing/2014/chart" uri="{C3380CC4-5D6E-409C-BE32-E72D297353CC}">
                  <c16:uniqueId val="{00000017-633A-4662-9418-F4C4AEABF1B1}"/>
                </c:ext>
              </c:extLst>
            </c:dLbl>
            <c:dLbl>
              <c:idx val="24"/>
              <c:tx>
                <c:strRef>
                  <c:f>Daten_Diagramme!$E$38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{7C4E2DC5-7E0A-4CF4-B166-050D2A35A652}</c15:txfldGUID>
                      <c15:f>Daten_Diagramme!$E$38</c15:f>
                      <c15:dlblFieldTableCache>
                        <c:ptCount val="1"/>
                        <c:pt idx="0">
                          <c:v>2.8</c:v>
                        </c:pt>
                      </c15:dlblFieldTableCache>
                    </c15:dlblFTEntry>
                  </c15:dlblFieldTable>
                  <c15:showDataLabelsRange val="0"/>
                </c:ext>
                <c:ext xmlns:c16="http://schemas.microsoft.com/office/drawing/2014/chart" uri="{C3380CC4-5D6E-409C-BE32-E72D297353CC}">
                  <c16:uniqueId val="{00000018-633A-4662-9418-F4C4AEABF1B1}"/>
                </c:ext>
              </c:extLst>
            </c:dLbl>
            <c:dLbl>
              <c:idx val="25"/>
              <c:tx>
                <c:strRef>
                  <c:f>Daten_Diagramme!$E$39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{AF7500F9-27AC-4511-99EF-48C3235B7A77}</c15:txfldGUID>
                      <c15:f>Daten_Diagramme!$E$39</c15:f>
                      <c15:dlblFieldTableCache>
                        <c:ptCount val="1"/>
                        <c:pt idx="0">
                          <c:v>-2.2</c:v>
                        </c:pt>
                      </c15:dlblFieldTableCache>
                    </c15:dlblFTEntry>
                  </c15:dlblFieldTable>
                  <c15:showDataLabelsRange val="0"/>
                </c:ext>
                <c:ext xmlns:c16="http://schemas.microsoft.com/office/drawing/2014/chart" uri="{C3380CC4-5D6E-409C-BE32-E72D297353CC}">
                  <c16:uniqueId val="{00000019-633A-4662-9418-F4C4AEABF1B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{CE7014A6-CF3F-4203-8CC3-8C9A87F0DE9C}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33A-4662-9418-F4C4AEABF1B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{85A69C18-852E-4C2C-9F92-DA924383563D}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33A-4662-9418-F4C4AEABF1B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{86727DCA-5EDE-4248-82BC-CFBE284ADE8D}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33A-4662-9418-F4C4AEABF1B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{798658AF-B640-4586-9FEF-7C213767836C}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33A-4662-9418-F4C4AEABF1B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{6B96A000-0C3E-4067-A10C-45BA754990BA}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33A-4662-9418-F4C4AEABF1B1}"/>
                </c:ext>
              </c:extLst>
            </c:dLbl>
            <c:dLbl>
              <c:idx val="31"/>
              <c:tx>
                <c:strRef>
                  <c:f>Daten_Diagramme!$E$45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{566DB1AB-A008-43D0-AAE3-99A6D0766499}</c15:txfldGUID>
                      <c15:f>Daten_Diagramme!$E$45</c15:f>
                      <c15:dlblFieldTableCache>
                        <c:ptCount val="1"/>
                        <c:pt idx="0">
                          <c:v>-2.2</c:v>
                        </c:pt>
                      </c15:dlblFieldTableCache>
                    </c15:dlblFTEntry>
                  </c15:dlblFieldTable>
                  <c15:showDataLabelsRange val="0"/>
                </c:ext>
                <c:ext xmlns:c16="http://schemas.microsoft.com/office/drawing/2014/chart" uri="{C3380CC4-5D6E-409C-BE32-E72D297353CC}">
                  <c16:uniqueId val="{0000001F-633A-4662-9418-F4C4AEABF1B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-1.0228564212653113</c:v>
                </c:pt>
                <c:pt idx="1">
                  <c:v>0.39215686274509803</c:v>
                </c:pt>
                <c:pt idx="2">
                  <c:v>2.4691358024691357</c:v>
                </c:pt>
                <c:pt idx="3">
                  <c:v>0.41928721174004191</c:v>
                </c:pt>
                <c:pt idx="4">
                  <c:v>1.2244897959183674</c:v>
                </c:pt>
                <c:pt idx="5">
                  <c:v>-0.67796610169491522</c:v>
                </c:pt>
                <c:pt idx="6">
                  <c:v>0</c:v>
                </c:pt>
                <c:pt idx="7">
                  <c:v>6.0224089635854341</c:v>
                </c:pt>
                <c:pt idx="8">
                  <c:v>1.2256669069935111</c:v>
                </c:pt>
                <c:pt idx="9">
                  <c:v>-6.5934065934065931</c:v>
                </c:pt>
                <c:pt idx="10">
                  <c:v>-14.298169136878814</c:v>
                </c:pt>
                <c:pt idx="11">
                  <c:v>0</c:v>
                </c:pt>
                <c:pt idx="12">
                  <c:v>-10</c:v>
                </c:pt>
                <c:pt idx="13">
                  <c:v>3.7974683544303796</c:v>
                </c:pt>
                <c:pt idx="14">
                  <c:v>1.5873015873015872</c:v>
                </c:pt>
                <c:pt idx="15">
                  <c:v>0</c:v>
                </c:pt>
                <c:pt idx="16">
                  <c:v>2.9498525073746311</c:v>
                </c:pt>
                <c:pt idx="17">
                  <c:v>-11.881188118811881</c:v>
                </c:pt>
                <c:pt idx="18">
                  <c:v>7.0135746606334841</c:v>
                </c:pt>
                <c:pt idx="19">
                  <c:v>-3.2490974729241877</c:v>
                </c:pt>
                <c:pt idx="20">
                  <c:v>-1.1235955056179776</c:v>
                </c:pt>
                <c:pt idx="21">
                  <c:v>0</c:v>
                </c:pt>
                <c:pt idx="23">
                  <c:v>0.39215686274509803</c:v>
                </c:pt>
                <c:pt idx="24">
                  <c:v>2.801600914808462</c:v>
                </c:pt>
                <c:pt idx="25">
                  <c:v>-2.2147083685545224</c:v>
                </c:pt>
              </c:numCache>
            </c:numRef>
          </c:val>
          <c:extLst>
            <c:ext xmlns:c16="http://schemas.microsoft.com/office/drawing/2014/chart" uri="{C3380CC4-5D6E-409C-BE32-E72D297353CC}">
              <c16:uniqueId val="{00000020-633A-4662-9418-F4C4AEABF1B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{445C5C93-4E29-4B9E-ABF0-28BBCE0B245C}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33A-4662-9418-F4C4AEABF1B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{8F74D5BA-FCEC-467C-9975-753F4368992F}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33A-4662-9418-F4C4AEABF1B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{9B67A840-2CE6-411A-B8EA-4E276CC9B1CF}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33A-4662-9418-F4C4AEABF1B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{2C18794F-1AEB-4EDC-9990-0457BCC1CD5F}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33A-4662-9418-F4C4AEABF1B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{CE24364D-EB20-4D13-833F-F6F8FD951FCD}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33A-4662-9418-F4C4AEABF1B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{26072917-4550-4E1E-97E7-25CA6D1D9E9A}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33A-4662-9418-F4C4AEABF1B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{F001EF20-C1FC-4BFA-B26E-F4112741BF5C}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33A-4662-9418-F4C4AEABF1B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{355B05C0-9EB9-451B-8386-724E725F02EE}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33A-4662-9418-F4C4AEABF1B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{71E78170-430B-486B-949A-912143220D31}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33A-4662-9418-F4C4AEABF1B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{A0C86331-EB7A-427C-A78C-D1B74EC70238}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33A-4662-9418-F4C4AEABF1B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{E1F94283-CD6C-4B18-B8FF-5A92635C10D8}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33A-4662-9418-F4C4AEABF1B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{B8552AEC-EBBB-4E38-B177-04B7FC3EF446}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33A-4662-9418-F4C4AEABF1B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{3D0EC6C2-3C20-467D-A752-CBB5B3AED4B8}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33A-4662-9418-F4C4AEABF1B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{5C2CC53F-B0C8-47BC-AC05-F416110A024E}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33A-4662-9418-F4C4AEABF1B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{A164177C-A9E2-45D4-A5F0-13B489D5119A}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33A-4662-9418-F4C4AEABF1B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{6E42C1B4-C086-494D-89A0-0C1E0CE6C85F}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33A-4662-9418-F4C4AEABF1B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{03FCCC1E-BC1B-44BE-A64E-4A09DF9E628F}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33A-4662-9418-F4C4AEABF1B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{038C9774-659E-4373-9828-1FC7F0733722}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33A-4662-9418-F4C4AEABF1B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{59161345-8181-4369-BE2B-0C9CE32EE0CC}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33A-4662-9418-F4C4AEABF1B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{4E92136B-8E22-4864-A14D-AD371145BF30}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33A-4662-9418-F4C4AEABF1B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{86CD0B76-4FA5-4604-AC66-E24D97038117}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33A-4662-9418-F4C4AEABF1B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{E890B4A7-E9BE-4A7A-918C-302A832EF60B}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33A-4662-9418-F4C4AEABF1B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{90BDF671-5E73-4C7B-86BC-733A82FC0EFB}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33A-4662-9418-F4C4AEABF1B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{9526EF34-BF75-41BD-99B6-0625F76253F1}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33A-4662-9418-F4C4AEABF1B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{2542F679-F22C-4B3C-A20B-D000D83BA60D}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33A-4662-9418-F4C4AEABF1B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{5ADBDF36-7992-4584-8DE9-46068C72074E}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33A-4662-9418-F4C4AEABF1B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{CB320392-115A-48B0-8CBB-0643F9914A8A}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33A-4662-9418-F4C4AEABF1B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{57FA9035-A181-4EDF-A020-0FE5962F8C6B}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33A-4662-9418-F4C4AEABF1B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{73B8B313-E1D0-4861-A5AC-1C8C13A1E20A}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33A-4662-9418-F4C4AEABF1B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{D86D6F4E-0FED-4AE6-B807-037D5D486BA8}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33A-4662-9418-F4C4AEABF1B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{96D70B48-6A94-4ED8-AD7B-6343889F556B}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33A-4662-9418-F4C4AEABF1B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{AE812F5E-38F0-467C-B6AA-AAA58691A664}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33A-4662-9418-F4C4AEABF1B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33A-4662-9418-F4C4AEABF1B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33A-4662-9418-F4C4AEABF1B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{DFD74DD1-D9B0-4A29-A2E5-23F70EE45320}</c15:txfldGUID>
                      <c15:f>Diagramm!$I$46</c15:f>
                      <c15:dlblFieldTableCache>
                        <c:ptCount val="1"/>
                      </c15:dlblFieldTableCache>
                    </c15:dlblFTEntry>
                  </c15:dlblFieldTable>
                  <c15:showDataLabelsRange val="0"/>
                </c:ext>
                <c:ext xmlns:c16="http://schemas.microsoft.com/office/drawing/2014/chart" uri="{C3380CC4-5D6E-409C-BE32-E72D297353CC}">
                  <c16:uniqueId val="{00000000-D7F6-4A38-BF36-FB3CFC7B85A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{5B352234-56B9-4BA6-950E-AC8A9BC5525E}</c15:txfldGUID>
                      <c15:f>Diagramm!$I$47</c15:f>
                      <c15:dlblFieldTableCache>
                        <c:ptCount val="1"/>
                      </c15:dlblFieldTableCache>
                    </c15:dlblFTEntry>
                  </c15:dlblFieldTable>
                  <c15:showDataLabelsRange val="0"/>
                </c:ext>
                <c:ext xmlns:c16="http://schemas.microsoft.com/office/drawing/2014/chart" uri="{C3380CC4-5D6E-409C-BE32-E72D297353CC}">
                  <c16:uniqueId val="{00000001-D7F6-4A38-BF36-FB3CFC7B85A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{E91EF3EF-7FE6-43F9-8610-024AE2660E0E}</c15:txfldGUID>
                      <c15:f>Diagramm!$I$48</c15:f>
                      <c15:dlblFieldTableCache>
                        <c:ptCount val="1"/>
                      </c15:dlblFieldTableCache>
                    </c15:dlblFTEntry>
                  </c15:dlblFieldTable>
                  <c15:showDataLabelsRange val="0"/>
                </c:ext>
                <c:ext xmlns:c16="http://schemas.microsoft.com/office/drawing/2014/chart" uri="{C3380CC4-5D6E-409C-BE32-E72D297353CC}">
                  <c16:uniqueId val="{00000002-D7F6-4A38-BF36-FB3CFC7B85A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{F6CF17C2-47B3-4E44-92F7-10FC46092795}</c15:txfldGUID>
                      <c15:f>Diagramm!$I$49</c15:f>
                      <c15:dlblFieldTableCache>
                        <c:ptCount val="1"/>
                      </c15:dlblFieldTableCache>
                    </c15:dlblFTEntry>
                  </c15:dlblFieldTable>
                  <c15:showDataLabelsRange val="0"/>
                </c:ext>
                <c:ext xmlns:c16="http://schemas.microsoft.com/office/drawing/2014/chart" uri="{C3380CC4-5D6E-409C-BE32-E72D297353CC}">
                  <c16:uniqueId val="{00000003-D7F6-4A38-BF36-FB3CFC7B85A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{FE228B18-4499-47CA-B34E-55491AFB4176}</c15:txfldGUID>
                      <c15:f>Diagramm!$I$50</c15:f>
                      <c15:dlblFieldTableCache>
                        <c:ptCount val="1"/>
                      </c15:dlblFieldTableCache>
                    </c15:dlblFTEntry>
                  </c15:dlblFieldTable>
                  <c15:showDataLabelsRange val="0"/>
                </c:ext>
                <c:ext xmlns:c16="http://schemas.microsoft.com/office/drawing/2014/chart" uri="{C3380CC4-5D6E-409C-BE32-E72D297353CC}">
                  <c16:uniqueId val="{00000004-D7F6-4A38-BF36-FB3CFC7B85A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{DA25D2AC-01AA-48B4-A0B7-5BA330444C8B}</c15:txfldGUID>
                      <c15:f>Diagramm!$I$51</c15:f>
                      <c15:dlblFieldTableCache>
                        <c:ptCount val="1"/>
                      </c15:dlblFieldTableCache>
                    </c15:dlblFTEntry>
                  </c15:dlblFieldTable>
                  <c15:showDataLabelsRange val="0"/>
                </c:ext>
                <c:ext xmlns:c16="http://schemas.microsoft.com/office/drawing/2014/chart" uri="{C3380CC4-5D6E-409C-BE32-E72D297353CC}">
                  <c16:uniqueId val="{00000005-D7F6-4A38-BF36-FB3CFC7B85A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{9DD687BA-3BCC-4BC9-B4A4-76C528699458}</c15:txfldGUID>
                      <c15:f>Diagramm!$I$52</c15:f>
                      <c15:dlblFieldTableCache>
                        <c:ptCount val="1"/>
                      </c15:dlblFieldTableCache>
                    </c15:dlblFTEntry>
                  </c15:dlblFieldTable>
                  <c15:showDataLabelsRange val="0"/>
                </c:ext>
                <c:ext xmlns:c16="http://schemas.microsoft.com/office/drawing/2014/chart" uri="{C3380CC4-5D6E-409C-BE32-E72D297353CC}">
                  <c16:uniqueId val="{00000006-D7F6-4A38-BF36-FB3CFC7B85A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{FA6620F3-BFD9-4D21-B713-CEB795CD4F16}</c15:txfldGUID>
                      <c15:f>Diagramm!$I$53</c15:f>
                      <c15:dlblFieldTableCache>
                        <c:ptCount val="1"/>
                      </c15:dlblFieldTableCache>
                    </c15:dlblFTEntry>
                  </c15:dlblFieldTable>
                  <c15:showDataLabelsRange val="0"/>
                </c:ext>
                <c:ext xmlns:c16="http://schemas.microsoft.com/office/drawing/2014/chart" uri="{C3380CC4-5D6E-409C-BE32-E72D297353CC}">
                  <c16:uniqueId val="{00000007-D7F6-4A38-BF36-FB3CFC7B85A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{7911F767-F12C-46EA-B67B-256F96254740}</c15:txfldGUID>
                      <c15:f>Diagramm!$I$54</c15:f>
                      <c15:dlblFieldTableCache>
                        <c:ptCount val="1"/>
                      </c15:dlblFieldTableCache>
                    </c15:dlblFTEntry>
                  </c15:dlblFieldTable>
                  <c15:showDataLabelsRange val="0"/>
                </c:ext>
                <c:ext xmlns:c16="http://schemas.microsoft.com/office/drawing/2014/chart" uri="{C3380CC4-5D6E-409C-BE32-E72D297353CC}">
                  <c16:uniqueId val="{00000008-D7F6-4A38-BF36-FB3CFC7B85A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{53466EDB-01B5-4FC3-958F-FD3851ECAC08}</c15:txfldGUID>
                      <c15:f>Diagramm!$I$55</c15:f>
                      <c15:dlblFieldTableCache>
                        <c:ptCount val="1"/>
                      </c15:dlblFieldTableCache>
                    </c15:dlblFTEntry>
                  </c15:dlblFieldTable>
                  <c15:showDataLabelsRange val="0"/>
                </c:ext>
                <c:ext xmlns:c16="http://schemas.microsoft.com/office/drawing/2014/chart" uri="{C3380CC4-5D6E-409C-BE32-E72D297353CC}">
                  <c16:uniqueId val="{00000009-D7F6-4A38-BF36-FB3CFC7B85A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{B302822A-AD53-4B79-9503-82F222F1F8CC}</c15:txfldGUID>
                      <c15:f>Diagramm!$I$56</c15:f>
                      <c15:dlblFieldTableCache>
                        <c:ptCount val="1"/>
                      </c15:dlblFieldTableCache>
                    </c15:dlblFTEntry>
                  </c15:dlblFieldTable>
                  <c15:showDataLabelsRange val="0"/>
                </c:ext>
                <c:ext xmlns:c16="http://schemas.microsoft.com/office/drawing/2014/chart" uri="{C3380CC4-5D6E-409C-BE32-E72D297353CC}">
                  <c16:uniqueId val="{0000000A-D7F6-4A38-BF36-FB3CFC7B85A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{737644D0-83FD-4E42-BB28-AE2702FFB528}</c15:txfldGUID>
                      <c15:f>Diagramm!$I$57</c15:f>
                      <c15:dlblFieldTableCache>
                        <c:ptCount val="1"/>
                      </c15:dlblFieldTableCache>
                    </c15:dlblFTEntry>
                  </c15:dlblFieldTable>
                  <c15:showDataLabelsRange val="0"/>
                </c:ext>
                <c:ext xmlns:c16="http://schemas.microsoft.com/office/drawing/2014/chart" uri="{C3380CC4-5D6E-409C-BE32-E72D297353CC}">
                  <c16:uniqueId val="{0000000B-D7F6-4A38-BF36-FB3CFC7B85A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{C9815D94-7C02-475B-A61E-6F08D91FCE49}</c15:txfldGUID>
                      <c15:f>Diagramm!$I$58</c15:f>
                      <c15:dlblFieldTableCache>
                        <c:ptCount val="1"/>
                      </c15:dlblFieldTableCache>
                    </c15:dlblFTEntry>
                  </c15:dlblFieldTable>
                  <c15:showDataLabelsRange val="0"/>
                </c:ext>
                <c:ext xmlns:c16="http://schemas.microsoft.com/office/drawing/2014/chart" uri="{C3380CC4-5D6E-409C-BE32-E72D297353CC}">
                  <c16:uniqueId val="{0000000C-D7F6-4A38-BF36-FB3CFC7B85A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{F6F7496A-6CF7-45F2-B2EA-77C7B2F344F0}</c15:txfldGUID>
                      <c15:f>Diagramm!$I$59</c15:f>
                      <c15:dlblFieldTableCache>
                        <c:ptCount val="1"/>
                      </c15:dlblFieldTableCache>
                    </c15:dlblFTEntry>
                  </c15:dlblFieldTable>
                  <c15:showDataLabelsRange val="0"/>
                </c:ext>
                <c:ext xmlns:c16="http://schemas.microsoft.com/office/drawing/2014/chart" uri="{C3380CC4-5D6E-409C-BE32-E72D297353CC}">
                  <c16:uniqueId val="{0000000D-D7F6-4A38-BF36-FB3CFC7B85A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{A5BF5FAF-86B9-4F39-B01A-A8F83036302A}</c15:txfldGUID>
                      <c15:f>Diagramm!$I$60</c15:f>
                      <c15:dlblFieldTableCache>
                        <c:ptCount val="1"/>
                      </c15:dlblFieldTableCache>
                    </c15:dlblFTEntry>
                  </c15:dlblFieldTable>
                  <c15:showDataLabelsRange val="0"/>
                </c:ext>
                <c:ext xmlns:c16="http://schemas.microsoft.com/office/drawing/2014/chart" uri="{C3380CC4-5D6E-409C-BE32-E72D297353CC}">
                  <c16:uniqueId val="{0000000E-D7F6-4A38-BF36-FB3CFC7B85A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{4B10D196-9726-4DBE-9248-122CFA7A15F0}</c15:txfldGUID>
                      <c15:f>Diagramm!$I$61</c15:f>
                      <c15:dlblFieldTableCache>
                        <c:ptCount val="1"/>
                      </c15:dlblFieldTableCache>
                    </c15:dlblFTEntry>
                  </c15:dlblFieldTable>
                  <c15:showDataLabelsRange val="0"/>
                </c:ext>
                <c:ext xmlns:c16="http://schemas.microsoft.com/office/drawing/2014/chart" uri="{C3380CC4-5D6E-409C-BE32-E72D297353CC}">
                  <c16:uniqueId val="{0000000F-D7F6-4A38-BF36-FB3CFC7B85A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{0CBF5D8F-0CB7-4F82-BB3B-B657F7D436E5}</c15:txfldGUID>
                      <c15:f>Diagramm!$I$62</c15:f>
                      <c15:dlblFieldTableCache>
                        <c:ptCount val="1"/>
                      </c15:dlblFieldTableCache>
                    </c15:dlblFTEntry>
                  </c15:dlblFieldTable>
                  <c15:showDataLabelsRange val="0"/>
                </c:ext>
                <c:ext xmlns:c16="http://schemas.microsoft.com/office/drawing/2014/chart" uri="{C3380CC4-5D6E-409C-BE32-E72D297353CC}">
                  <c16:uniqueId val="{00000010-D7F6-4A38-BF36-FB3CFC7B85A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{0DEEC7C5-E825-4BAC-94DD-78D029434E37}</c15:txfldGUID>
                      <c15:f>Diagramm!$I$63</c15:f>
                      <c15:dlblFieldTableCache>
                        <c:ptCount val="1"/>
                      </c15:dlblFieldTableCache>
                    </c15:dlblFTEntry>
                  </c15:dlblFieldTable>
                  <c15:showDataLabelsRange val="0"/>
                </c:ext>
                <c:ext xmlns:c16="http://schemas.microsoft.com/office/drawing/2014/chart" uri="{C3380CC4-5D6E-409C-BE32-E72D297353CC}">
                  <c16:uniqueId val="{00000011-D7F6-4A38-BF36-FB3CFC7B85A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{997B721A-7908-4B92-9561-51CB5A8031A6}</c15:txfldGUID>
                      <c15:f>Diagramm!$I$64</c15:f>
                      <c15:dlblFieldTableCache>
                        <c:ptCount val="1"/>
                      </c15:dlblFieldTableCache>
                    </c15:dlblFTEntry>
                  </c15:dlblFieldTable>
                  <c15:showDataLabelsRange val="0"/>
                </c:ext>
                <c:ext xmlns:c16="http://schemas.microsoft.com/office/drawing/2014/chart" uri="{C3380CC4-5D6E-409C-BE32-E72D297353CC}">
                  <c16:uniqueId val="{00000012-D7F6-4A38-BF36-FB3CFC7B85A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{6E2B2889-5ECF-4321-B83A-8E0C647DFE61}</c15:txfldGUID>
                      <c15:f>Diagramm!$I$65</c15:f>
                      <c15:dlblFieldTableCache>
                        <c:ptCount val="1"/>
                      </c15:dlblFieldTableCache>
                    </c15:dlblFTEntry>
                  </c15:dlblFieldTable>
                  <c15:showDataLabelsRange val="0"/>
                </c:ext>
                <c:ext xmlns:c16="http://schemas.microsoft.com/office/drawing/2014/chart" uri="{C3380CC4-5D6E-409C-BE32-E72D297353CC}">
                  <c16:uniqueId val="{00000013-D7F6-4A38-BF36-FB3CFC7B85A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{70237F7D-ACDA-4D2C-9301-317B5FE1D231}</c15:txfldGUID>
                      <c15:f>Diagramm!$I$66</c15:f>
                      <c15:dlblFieldTableCache>
                        <c:ptCount val="1"/>
                      </c15:dlblFieldTableCache>
                    </c15:dlblFTEntry>
                  </c15:dlblFieldTable>
                  <c15:showDataLabelsRange val="0"/>
                </c:ext>
                <c:ext xmlns:c16="http://schemas.microsoft.com/office/drawing/2014/chart" uri="{C3380CC4-5D6E-409C-BE32-E72D297353CC}">
                  <c16:uniqueId val="{00000014-D7F6-4A38-BF36-FB3CFC7B85A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{6E41DAEB-9240-44F3-A0E5-8A829E78FA18}</c15:txfldGUID>
                      <c15:f>Diagramm!$I$67</c15:f>
                      <c15:dlblFieldTableCache>
                        <c:ptCount val="1"/>
                      </c15:dlblFieldTableCache>
                    </c15:dlblFTEntry>
                  </c15:dlblFieldTable>
                  <c15:showDataLabelsRange val="0"/>
                </c:ext>
                <c:ext xmlns:c16="http://schemas.microsoft.com/office/drawing/2014/chart" uri="{C3380CC4-5D6E-409C-BE32-E72D297353CC}">
                  <c16:uniqueId val="{00000015-D7F6-4A38-BF36-FB3CFC7B85A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7F6-4A38-BF36-FB3CFC7B85A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{F8BE59D6-BA63-4435-9952-2071891B8EEB}</c15:txfldGUID>
                      <c15:f>Diagramm!$K$46</c15:f>
                      <c15:dlblFieldTableCache>
                        <c:ptCount val="1"/>
                      </c15:dlblFieldTableCache>
                    </c15:dlblFTEntry>
                  </c15:dlblFieldTable>
                  <c15:showDataLabelsRange val="0"/>
                </c:ext>
                <c:ext xmlns:c16="http://schemas.microsoft.com/office/drawing/2014/chart" uri="{C3380CC4-5D6E-409C-BE32-E72D297353CC}">
                  <c16:uniqueId val="{00000017-D7F6-4A38-BF36-FB3CFC7B85A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{A21EB0C8-1BE6-4C62-BDCF-F5F0E1BB8880}</c15:txfldGUID>
                      <c15:f>Diagramm!$K$47</c15:f>
                      <c15:dlblFieldTableCache>
                        <c:ptCount val="1"/>
                      </c15:dlblFieldTableCache>
                    </c15:dlblFTEntry>
                  </c15:dlblFieldTable>
                  <c15:showDataLabelsRange val="0"/>
                </c:ext>
                <c:ext xmlns:c16="http://schemas.microsoft.com/office/drawing/2014/chart" uri="{C3380CC4-5D6E-409C-BE32-E72D297353CC}">
                  <c16:uniqueId val="{00000018-D7F6-4A38-BF36-FB3CFC7B85A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{A4664A86-3C8B-43A8-95E7-410DE603B49B}</c15:txfldGUID>
                      <c15:f>Diagramm!$K$48</c15:f>
                      <c15:dlblFieldTableCache>
                        <c:ptCount val="1"/>
                      </c15:dlblFieldTableCache>
                    </c15:dlblFTEntry>
                  </c15:dlblFieldTable>
                  <c15:showDataLabelsRange val="0"/>
                </c:ext>
                <c:ext xmlns:c16="http://schemas.microsoft.com/office/drawing/2014/chart" uri="{C3380CC4-5D6E-409C-BE32-E72D297353CC}">
                  <c16:uniqueId val="{00000019-D7F6-4A38-BF36-FB3CFC7B85A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{2228D06E-C823-4422-A101-C5BB0B1DE946}</c15:txfldGUID>
                      <c15:f>Diagramm!$K$49</c15:f>
                      <c15:dlblFieldTableCache>
                        <c:ptCount val="1"/>
                      </c15:dlblFieldTableCache>
                    </c15:dlblFTEntry>
                  </c15:dlblFieldTable>
                  <c15:showDataLabelsRange val="0"/>
                </c:ext>
                <c:ext xmlns:c16="http://schemas.microsoft.com/office/drawing/2014/chart" uri="{C3380CC4-5D6E-409C-BE32-E72D297353CC}">
                  <c16:uniqueId val="{0000001A-D7F6-4A38-BF36-FB3CFC7B85A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{9F6A44DC-9852-42C3-85DD-3383A50A6DC3}</c15:txfldGUID>
                      <c15:f>Diagramm!$K$50</c15:f>
                      <c15:dlblFieldTableCache>
                        <c:ptCount val="1"/>
                      </c15:dlblFieldTableCache>
                    </c15:dlblFTEntry>
                  </c15:dlblFieldTable>
                  <c15:showDataLabelsRange val="0"/>
                </c:ext>
                <c:ext xmlns:c16="http://schemas.microsoft.com/office/drawing/2014/chart" uri="{C3380CC4-5D6E-409C-BE32-E72D297353CC}">
                  <c16:uniqueId val="{0000001B-D7F6-4A38-BF36-FB3CFC7B85A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{32A8743C-0525-4317-977F-D5B4FAD6DA51}</c15:txfldGUID>
                      <c15:f>Diagramm!$K$51</c15:f>
                      <c15:dlblFieldTableCache>
                        <c:ptCount val="1"/>
                      </c15:dlblFieldTableCache>
                    </c15:dlblFTEntry>
                  </c15:dlblFieldTable>
                  <c15:showDataLabelsRange val="0"/>
                </c:ext>
                <c:ext xmlns:c16="http://schemas.microsoft.com/office/drawing/2014/chart" uri="{C3380CC4-5D6E-409C-BE32-E72D297353CC}">
                  <c16:uniqueId val="{0000001C-D7F6-4A38-BF36-FB3CFC7B85A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{54B3320D-EABF-498A-8969-7C06FF873619}</c15:txfldGUID>
                      <c15:f>Diagramm!$K$52</c15:f>
                      <c15:dlblFieldTableCache>
                        <c:ptCount val="1"/>
                      </c15:dlblFieldTableCache>
                    </c15:dlblFTEntry>
                  </c15:dlblFieldTable>
                  <c15:showDataLabelsRange val="0"/>
                </c:ext>
                <c:ext xmlns:c16="http://schemas.microsoft.com/office/drawing/2014/chart" uri="{C3380CC4-5D6E-409C-BE32-E72D297353CC}">
                  <c16:uniqueId val="{0000001D-D7F6-4A38-BF36-FB3CFC7B85A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{14EF224A-0EC4-4605-B458-C269A933E696}</c15:txfldGUID>
                      <c15:f>Diagramm!$K$53</c15:f>
                      <c15:dlblFieldTableCache>
                        <c:ptCount val="1"/>
                      </c15:dlblFieldTableCache>
                    </c15:dlblFTEntry>
                  </c15:dlblFieldTable>
                  <c15:showDataLabelsRange val="0"/>
                </c:ext>
                <c:ext xmlns:c16="http://schemas.microsoft.com/office/drawing/2014/chart" uri="{C3380CC4-5D6E-409C-BE32-E72D297353CC}">
                  <c16:uniqueId val="{0000001E-D7F6-4A38-BF36-FB3CFC7B85A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{136D8D1F-D08B-4229-AC88-3514CDF29426}</c15:txfldGUID>
                      <c15:f>Diagramm!$K$54</c15:f>
                      <c15:dlblFieldTableCache>
                        <c:ptCount val="1"/>
                      </c15:dlblFieldTableCache>
                    </c15:dlblFTEntry>
                  </c15:dlblFieldTable>
                  <c15:showDataLabelsRange val="0"/>
                </c:ext>
                <c:ext xmlns:c16="http://schemas.microsoft.com/office/drawing/2014/chart" uri="{C3380CC4-5D6E-409C-BE32-E72D297353CC}">
                  <c16:uniqueId val="{0000001F-D7F6-4A38-BF36-FB3CFC7B85A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{C3671522-4A82-4ECD-B9FB-763AF438AC13}</c15:txfldGUID>
                      <c15:f>Diagramm!$K$55</c15:f>
                      <c15:dlblFieldTableCache>
                        <c:ptCount val="1"/>
                      </c15:dlblFieldTableCache>
                    </c15:dlblFTEntry>
                  </c15:dlblFieldTable>
                  <c15:showDataLabelsRange val="0"/>
                </c:ext>
                <c:ext xmlns:c16="http://schemas.microsoft.com/office/drawing/2014/chart" uri="{C3380CC4-5D6E-409C-BE32-E72D297353CC}">
                  <c16:uniqueId val="{00000020-D7F6-4A38-BF36-FB3CFC7B85A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{BCF5BAE4-341E-45A2-96E2-1D2AB3BA8C8E}</c15:txfldGUID>
                      <c15:f>Diagramm!$K$56</c15:f>
                      <c15:dlblFieldTableCache>
                        <c:ptCount val="1"/>
                      </c15:dlblFieldTableCache>
                    </c15:dlblFTEntry>
                  </c15:dlblFieldTable>
                  <c15:showDataLabelsRange val="0"/>
                </c:ext>
                <c:ext xmlns:c16="http://schemas.microsoft.com/office/drawing/2014/chart" uri="{C3380CC4-5D6E-409C-BE32-E72D297353CC}">
                  <c16:uniqueId val="{00000021-D7F6-4A38-BF36-FB3CFC7B85A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{6AB2E15D-B46E-41FF-83BA-E60EE6BB5F95}</c15:txfldGUID>
                      <c15:f>Diagramm!$K$57</c15:f>
                      <c15:dlblFieldTableCache>
                        <c:ptCount val="1"/>
                      </c15:dlblFieldTableCache>
                    </c15:dlblFTEntry>
                  </c15:dlblFieldTable>
                  <c15:showDataLabelsRange val="0"/>
                </c:ext>
                <c:ext xmlns:c16="http://schemas.microsoft.com/office/drawing/2014/chart" uri="{C3380CC4-5D6E-409C-BE32-E72D297353CC}">
                  <c16:uniqueId val="{00000022-D7F6-4A38-BF36-FB3CFC7B85A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{ACB88E9C-252D-43B6-95E8-6FE026A72407}</c15:txfldGUID>
                      <c15:f>Diagramm!$K$58</c15:f>
                      <c15:dlblFieldTableCache>
                        <c:ptCount val="1"/>
                      </c15:dlblFieldTableCache>
                    </c15:dlblFTEntry>
                  </c15:dlblFieldTable>
                  <c15:showDataLabelsRange val="0"/>
                </c:ext>
                <c:ext xmlns:c16="http://schemas.microsoft.com/office/drawing/2014/chart" uri="{C3380CC4-5D6E-409C-BE32-E72D297353CC}">
                  <c16:uniqueId val="{00000023-D7F6-4A38-BF36-FB3CFC7B85A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{E07D7DAC-6A03-418F-A6B2-5EB97AD13DC8}</c15:txfldGUID>
                      <c15:f>Diagramm!$K$59</c15:f>
                      <c15:dlblFieldTableCache>
                        <c:ptCount val="1"/>
                      </c15:dlblFieldTableCache>
                    </c15:dlblFTEntry>
                  </c15:dlblFieldTable>
                  <c15:showDataLabelsRange val="0"/>
                </c:ext>
                <c:ext xmlns:c16="http://schemas.microsoft.com/office/drawing/2014/chart" uri="{C3380CC4-5D6E-409C-BE32-E72D297353CC}">
                  <c16:uniqueId val="{00000024-D7F6-4A38-BF36-FB3CFC7B85A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{E8D2A2FD-836E-47A7-9C91-3BC791AA73E4}</c15:txfldGUID>
                      <c15:f>Diagramm!$K$60</c15:f>
                      <c15:dlblFieldTableCache>
                        <c:ptCount val="1"/>
                      </c15:dlblFieldTableCache>
                    </c15:dlblFTEntry>
                  </c15:dlblFieldTable>
                  <c15:showDataLabelsRange val="0"/>
                </c:ext>
                <c:ext xmlns:c16="http://schemas.microsoft.com/office/drawing/2014/chart" uri="{C3380CC4-5D6E-409C-BE32-E72D297353CC}">
                  <c16:uniqueId val="{00000025-D7F6-4A38-BF36-FB3CFC7B85A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{AB79E6E0-DE8C-46A2-BAE6-996E04E80ABF}</c15:txfldGUID>
                      <c15:f>Diagramm!$K$61</c15:f>
                      <c15:dlblFieldTableCache>
                        <c:ptCount val="1"/>
                      </c15:dlblFieldTableCache>
                    </c15:dlblFTEntry>
                  </c15:dlblFieldTable>
                  <c15:showDataLabelsRange val="0"/>
                </c:ext>
                <c:ext xmlns:c16="http://schemas.microsoft.com/office/drawing/2014/chart" uri="{C3380CC4-5D6E-409C-BE32-E72D297353CC}">
                  <c16:uniqueId val="{00000026-D7F6-4A38-BF36-FB3CFC7B85A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{D0CCECA9-EADC-4405-9059-358639A240E0}</c15:txfldGUID>
                      <c15:f>Diagramm!$K$62</c15:f>
                      <c15:dlblFieldTableCache>
                        <c:ptCount val="1"/>
                      </c15:dlblFieldTableCache>
                    </c15:dlblFTEntry>
                  </c15:dlblFieldTable>
                  <c15:showDataLabelsRange val="0"/>
                </c:ext>
                <c:ext xmlns:c16="http://schemas.microsoft.com/office/drawing/2014/chart" uri="{C3380CC4-5D6E-409C-BE32-E72D297353CC}">
                  <c16:uniqueId val="{00000027-D7F6-4A38-BF36-FB3CFC7B85A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{DD0AA5F1-5419-4140-B3BB-4642161B4C97}</c15:txfldGUID>
                      <c15:f>Diagramm!$K$63</c15:f>
                      <c15:dlblFieldTableCache>
                        <c:ptCount val="1"/>
                      </c15:dlblFieldTableCache>
                    </c15:dlblFTEntry>
                  </c15:dlblFieldTable>
                  <c15:showDataLabelsRange val="0"/>
                </c:ext>
                <c:ext xmlns:c16="http://schemas.microsoft.com/office/drawing/2014/chart" uri="{C3380CC4-5D6E-409C-BE32-E72D297353CC}">
                  <c16:uniqueId val="{00000028-D7F6-4A38-BF36-FB3CFC7B85A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{F87633DC-E382-479D-863E-56E17C51573E}</c15:txfldGUID>
                      <c15:f>Diagramm!$K$64</c15:f>
                      <c15:dlblFieldTableCache>
                        <c:ptCount val="1"/>
                      </c15:dlblFieldTableCache>
                    </c15:dlblFTEntry>
                  </c15:dlblFieldTable>
                  <c15:showDataLabelsRange val="0"/>
                </c:ext>
                <c:ext xmlns:c16="http://schemas.microsoft.com/office/drawing/2014/chart" uri="{C3380CC4-5D6E-409C-BE32-E72D297353CC}">
                  <c16:uniqueId val="{00000029-D7F6-4A38-BF36-FB3CFC7B85A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{613F2162-0AAB-4406-809D-8746CDDD677C}</c15:txfldGUID>
                      <c15:f>Diagramm!$K$65</c15:f>
                      <c15:dlblFieldTableCache>
                        <c:ptCount val="1"/>
                      </c15:dlblFieldTableCache>
                    </c15:dlblFTEntry>
                  </c15:dlblFieldTable>
                  <c15:showDataLabelsRange val="0"/>
                </c:ext>
                <c:ext xmlns:c16="http://schemas.microsoft.com/office/drawing/2014/chart" uri="{C3380CC4-5D6E-409C-BE32-E72D297353CC}">
                  <c16:uniqueId val="{0000002A-D7F6-4A38-BF36-FB3CFC7B85A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{372690BE-1663-4130-850C-5653298C3CC0}</c15:txfldGUID>
                      <c15:f>Diagramm!$K$66</c15:f>
                      <c15:dlblFieldTableCache>
                        <c:ptCount val="1"/>
                      </c15:dlblFieldTableCache>
                    </c15:dlblFTEntry>
                  </c15:dlblFieldTable>
                  <c15:showDataLabelsRange val="0"/>
                </c:ext>
                <c:ext xmlns:c16="http://schemas.microsoft.com/office/drawing/2014/chart" uri="{C3380CC4-5D6E-409C-BE32-E72D297353CC}">
                  <c16:uniqueId val="{0000002B-D7F6-4A38-BF36-FB3CFC7B85A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{C03D8DCE-377E-4E98-BEAB-481B989BAA9C}</c15:txfldGUID>
                      <c15:f>Diagramm!$K$67</c15:f>
                      <c15:dlblFieldTableCache>
                        <c:ptCount val="1"/>
                      </c15:dlblFieldTableCache>
                    </c15:dlblFTEntry>
                  </c15:dlblFieldTable>
                  <c15:showDataLabelsRange val="0"/>
                </c:ext>
                <c:ext xmlns:c16="http://schemas.microsoft.com/office/drawing/2014/chart" uri="{C3380CC4-5D6E-409C-BE32-E72D297353CC}">
                  <c16:uniqueId val="{0000002C-D7F6-4A38-BF36-FB3CFC7B85A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7F6-4A38-BF36-FB3CFC7B85A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{17A12CD1-F889-4242-8574-32F812179A23}</c15:txfldGUID>
                      <c15:f>Diagramm!$J$46</c15:f>
                      <c15:dlblFieldTableCache>
                        <c:ptCount val="1"/>
                      </c15:dlblFieldTableCache>
                    </c15:dlblFTEntry>
                  </c15:dlblFieldTable>
                  <c15:showDataLabelsRange val="0"/>
                </c:ext>
                <c:ext xmlns:c16="http://schemas.microsoft.com/office/drawing/2014/chart" uri="{C3380CC4-5D6E-409C-BE32-E72D297353CC}">
                  <c16:uniqueId val="{0000002E-D7F6-4A38-BF36-FB3CFC7B85A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{53C14257-8E7F-4D8D-8407-B6D89E8632DD}</c15:txfldGUID>
                      <c15:f>Diagramm!$J$47</c15:f>
                      <c15:dlblFieldTableCache>
                        <c:ptCount val="1"/>
                      </c15:dlblFieldTableCache>
                    </c15:dlblFTEntry>
                  </c15:dlblFieldTable>
                  <c15:showDataLabelsRange val="0"/>
                </c:ext>
                <c:ext xmlns:c16="http://schemas.microsoft.com/office/drawing/2014/chart" uri="{C3380CC4-5D6E-409C-BE32-E72D297353CC}">
                  <c16:uniqueId val="{0000002F-D7F6-4A38-BF36-FB3CFC7B85A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{30DCA98A-75DE-4F66-8F39-F89C6BD7E05D}</c15:txfldGUID>
                      <c15:f>Diagramm!$J$48</c15:f>
                      <c15:dlblFieldTableCache>
                        <c:ptCount val="1"/>
                      </c15:dlblFieldTableCache>
                    </c15:dlblFTEntry>
                  </c15:dlblFieldTable>
                  <c15:showDataLabelsRange val="0"/>
                </c:ext>
                <c:ext xmlns:c16="http://schemas.microsoft.com/office/drawing/2014/chart" uri="{C3380CC4-5D6E-409C-BE32-E72D297353CC}">
                  <c16:uniqueId val="{00000030-D7F6-4A38-BF36-FB3CFC7B85A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{F349770A-ADB9-421D-BE58-89F44EFA1E6F}</c15:txfldGUID>
                      <c15:f>Diagramm!$J$49</c15:f>
                      <c15:dlblFieldTableCache>
                        <c:ptCount val="1"/>
                      </c15:dlblFieldTableCache>
                    </c15:dlblFTEntry>
                  </c15:dlblFieldTable>
                  <c15:showDataLabelsRange val="0"/>
                </c:ext>
                <c:ext xmlns:c16="http://schemas.microsoft.com/office/drawing/2014/chart" uri="{C3380CC4-5D6E-409C-BE32-E72D297353CC}">
                  <c16:uniqueId val="{00000031-D7F6-4A38-BF36-FB3CFC7B85A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{613136BA-594C-4A22-91EB-AF3DD23F7EB4}</c15:txfldGUID>
                      <c15:f>Diagramm!$J$50</c15:f>
                      <c15:dlblFieldTableCache>
                        <c:ptCount val="1"/>
                      </c15:dlblFieldTableCache>
                    </c15:dlblFTEntry>
                  </c15:dlblFieldTable>
                  <c15:showDataLabelsRange val="0"/>
                </c:ext>
                <c:ext xmlns:c16="http://schemas.microsoft.com/office/drawing/2014/chart" uri="{C3380CC4-5D6E-409C-BE32-E72D297353CC}">
                  <c16:uniqueId val="{00000032-D7F6-4A38-BF36-FB3CFC7B85A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{ED114918-84CC-4A12-9FD3-02AE7AC8FD87}</c15:txfldGUID>
                      <c15:f>Diagramm!$J$51</c15:f>
                      <c15:dlblFieldTableCache>
                        <c:ptCount val="1"/>
                      </c15:dlblFieldTableCache>
                    </c15:dlblFTEntry>
                  </c15:dlblFieldTable>
                  <c15:showDataLabelsRange val="0"/>
                </c:ext>
                <c:ext xmlns:c16="http://schemas.microsoft.com/office/drawing/2014/chart" uri="{C3380CC4-5D6E-409C-BE32-E72D297353CC}">
                  <c16:uniqueId val="{00000033-D7F6-4A38-BF36-FB3CFC7B85A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{62F4CC00-787D-4E76-AA29-DFF801BDDFFF}</c15:txfldGUID>
                      <c15:f>Diagramm!$J$52</c15:f>
                      <c15:dlblFieldTableCache>
                        <c:ptCount val="1"/>
                      </c15:dlblFieldTableCache>
                    </c15:dlblFTEntry>
                  </c15:dlblFieldTable>
                  <c15:showDataLabelsRange val="0"/>
                </c:ext>
                <c:ext xmlns:c16="http://schemas.microsoft.com/office/drawing/2014/chart" uri="{C3380CC4-5D6E-409C-BE32-E72D297353CC}">
                  <c16:uniqueId val="{00000034-D7F6-4A38-BF36-FB3CFC7B85A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{0823D7F3-27BE-417C-8915-409157A1244D}</c15:txfldGUID>
                      <c15:f>Diagramm!$J$53</c15:f>
                      <c15:dlblFieldTableCache>
                        <c:ptCount val="1"/>
                      </c15:dlblFieldTableCache>
                    </c15:dlblFTEntry>
                  </c15:dlblFieldTable>
                  <c15:showDataLabelsRange val="0"/>
                </c:ext>
                <c:ext xmlns:c16="http://schemas.microsoft.com/office/drawing/2014/chart" uri="{C3380CC4-5D6E-409C-BE32-E72D297353CC}">
                  <c16:uniqueId val="{00000035-D7F6-4A38-BF36-FB3CFC7B85A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{778C92DF-CF07-4EE0-A1E8-C0BCC3B9C31F}</c15:txfldGUID>
                      <c15:f>Diagramm!$J$54</c15:f>
                      <c15:dlblFieldTableCache>
                        <c:ptCount val="1"/>
                      </c15:dlblFieldTableCache>
                    </c15:dlblFTEntry>
                  </c15:dlblFieldTable>
                  <c15:showDataLabelsRange val="0"/>
                </c:ext>
                <c:ext xmlns:c16="http://schemas.microsoft.com/office/drawing/2014/chart" uri="{C3380CC4-5D6E-409C-BE32-E72D297353CC}">
                  <c16:uniqueId val="{00000036-D7F6-4A38-BF36-FB3CFC7B85A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{415BE1B2-F5E0-4A7E-9DE8-97AD644F9B7F}</c15:txfldGUID>
                      <c15:f>Diagramm!$J$55</c15:f>
                      <c15:dlblFieldTableCache>
                        <c:ptCount val="1"/>
                      </c15:dlblFieldTableCache>
                    </c15:dlblFTEntry>
                  </c15:dlblFieldTable>
                  <c15:showDataLabelsRange val="0"/>
                </c:ext>
                <c:ext xmlns:c16="http://schemas.microsoft.com/office/drawing/2014/chart" uri="{C3380CC4-5D6E-409C-BE32-E72D297353CC}">
                  <c16:uniqueId val="{00000037-D7F6-4A38-BF36-FB3CFC7B85A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{08936BA9-4F8C-4D06-BB43-5159E5115C13}</c15:txfldGUID>
                      <c15:f>Diagramm!$J$56</c15:f>
                      <c15:dlblFieldTableCache>
                        <c:ptCount val="1"/>
                      </c15:dlblFieldTableCache>
                    </c15:dlblFTEntry>
                  </c15:dlblFieldTable>
                  <c15:showDataLabelsRange val="0"/>
                </c:ext>
                <c:ext xmlns:c16="http://schemas.microsoft.com/office/drawing/2014/chart" uri="{C3380CC4-5D6E-409C-BE32-E72D297353CC}">
                  <c16:uniqueId val="{00000038-D7F6-4A38-BF36-FB3CFC7B85A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{447050A7-8EF2-451C-83AB-C1F3DC7F8EB9}</c15:txfldGUID>
                      <c15:f>Diagramm!$J$57</c15:f>
                      <c15:dlblFieldTableCache>
                        <c:ptCount val="1"/>
                      </c15:dlblFieldTableCache>
                    </c15:dlblFTEntry>
                  </c15:dlblFieldTable>
                  <c15:showDataLabelsRange val="0"/>
                </c:ext>
                <c:ext xmlns:c16="http://schemas.microsoft.com/office/drawing/2014/chart" uri="{C3380CC4-5D6E-409C-BE32-E72D297353CC}">
                  <c16:uniqueId val="{00000039-D7F6-4A38-BF36-FB3CFC7B85A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{4FBC3AC8-6923-4F62-A6E9-B2AEE11AA68B}</c15:txfldGUID>
                      <c15:f>Diagramm!$J$58</c15:f>
                      <c15:dlblFieldTableCache>
                        <c:ptCount val="1"/>
                      </c15:dlblFieldTableCache>
                    </c15:dlblFTEntry>
                  </c15:dlblFieldTable>
                  <c15:showDataLabelsRange val="0"/>
                </c:ext>
                <c:ext xmlns:c16="http://schemas.microsoft.com/office/drawing/2014/chart" uri="{C3380CC4-5D6E-409C-BE32-E72D297353CC}">
                  <c16:uniqueId val="{0000003A-D7F6-4A38-BF36-FB3CFC7B85A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{8B6712E4-E711-4059-8B68-D9915A0000BA}</c15:txfldGUID>
                      <c15:f>Diagramm!$J$59</c15:f>
                      <c15:dlblFieldTableCache>
                        <c:ptCount val="1"/>
                      </c15:dlblFieldTableCache>
                    </c15:dlblFTEntry>
                  </c15:dlblFieldTable>
                  <c15:showDataLabelsRange val="0"/>
                </c:ext>
                <c:ext xmlns:c16="http://schemas.microsoft.com/office/drawing/2014/chart" uri="{C3380CC4-5D6E-409C-BE32-E72D297353CC}">
                  <c16:uniqueId val="{0000003B-D7F6-4A38-BF36-FB3CFC7B85A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{B8E5161E-4739-4A1A-95A8-6C58CD65519E}</c15:txfldGUID>
                      <c15:f>Diagramm!$J$60</c15:f>
                      <c15:dlblFieldTableCache>
                        <c:ptCount val="1"/>
                      </c15:dlblFieldTableCache>
                    </c15:dlblFTEntry>
                  </c15:dlblFieldTable>
                  <c15:showDataLabelsRange val="0"/>
                </c:ext>
                <c:ext xmlns:c16="http://schemas.microsoft.com/office/drawing/2014/chart" uri="{C3380CC4-5D6E-409C-BE32-E72D297353CC}">
                  <c16:uniqueId val="{0000003C-D7F6-4A38-BF36-FB3CFC7B85A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{1A786422-0DC6-44DE-B61C-D19413BC6619}</c15:txfldGUID>
                      <c15:f>Diagramm!$J$61</c15:f>
                      <c15:dlblFieldTableCache>
                        <c:ptCount val="1"/>
                      </c15:dlblFieldTableCache>
                    </c15:dlblFTEntry>
                  </c15:dlblFieldTable>
                  <c15:showDataLabelsRange val="0"/>
                </c:ext>
                <c:ext xmlns:c16="http://schemas.microsoft.com/office/drawing/2014/chart" uri="{C3380CC4-5D6E-409C-BE32-E72D297353CC}">
                  <c16:uniqueId val="{0000003D-D7F6-4A38-BF36-FB3CFC7B85A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{F644292F-54AB-45E0-B569-500F73E9AAC1}</c15:txfldGUID>
                      <c15:f>Diagramm!$J$62</c15:f>
                      <c15:dlblFieldTableCache>
                        <c:ptCount val="1"/>
                      </c15:dlblFieldTableCache>
                    </c15:dlblFTEntry>
                  </c15:dlblFieldTable>
                  <c15:showDataLabelsRange val="0"/>
                </c:ext>
                <c:ext xmlns:c16="http://schemas.microsoft.com/office/drawing/2014/chart" uri="{C3380CC4-5D6E-409C-BE32-E72D297353CC}">
                  <c16:uniqueId val="{0000003E-D7F6-4A38-BF36-FB3CFC7B85A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{28F11DE3-79E6-4060-B996-FFA23C59F71B}</c15:txfldGUID>
                      <c15:f>Diagramm!$J$63</c15:f>
                      <c15:dlblFieldTableCache>
                        <c:ptCount val="1"/>
                      </c15:dlblFieldTableCache>
                    </c15:dlblFTEntry>
                  </c15:dlblFieldTable>
                  <c15:showDataLabelsRange val="0"/>
                </c:ext>
                <c:ext xmlns:c16="http://schemas.microsoft.com/office/drawing/2014/chart" uri="{C3380CC4-5D6E-409C-BE32-E72D297353CC}">
                  <c16:uniqueId val="{0000003F-D7F6-4A38-BF36-FB3CFC7B85A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{3F1B5F4B-10FB-4A2B-AC97-5FA282F26A67}</c15:txfldGUID>
                      <c15:f>Diagramm!$J$64</c15:f>
                      <c15:dlblFieldTableCache>
                        <c:ptCount val="1"/>
                      </c15:dlblFieldTableCache>
                    </c15:dlblFTEntry>
                  </c15:dlblFieldTable>
                  <c15:showDataLabelsRange val="0"/>
                </c:ext>
                <c:ext xmlns:c16="http://schemas.microsoft.com/office/drawing/2014/chart" uri="{C3380CC4-5D6E-409C-BE32-E72D297353CC}">
                  <c16:uniqueId val="{00000040-D7F6-4A38-BF36-FB3CFC7B85A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{5DFD036A-44CD-4EB0-A690-D88514A05F83}</c15:txfldGUID>
                      <c15:f>Diagramm!$J$65</c15:f>
                      <c15:dlblFieldTableCache>
                        <c:ptCount val="1"/>
                      </c15:dlblFieldTableCache>
                    </c15:dlblFTEntry>
                  </c15:dlblFieldTable>
                  <c15:showDataLabelsRange val="0"/>
                </c:ext>
                <c:ext xmlns:c16="http://schemas.microsoft.com/office/drawing/2014/chart" uri="{C3380CC4-5D6E-409C-BE32-E72D297353CC}">
                  <c16:uniqueId val="{00000041-D7F6-4A38-BF36-FB3CFC7B85A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{BC504B17-2E98-46D1-90C4-9EDA523C4ACE}</c15:txfldGUID>
                      <c15:f>Diagramm!$J$66</c15:f>
                      <c15:dlblFieldTableCache>
                        <c:ptCount val="1"/>
                      </c15:dlblFieldTableCache>
                    </c15:dlblFTEntry>
                  </c15:dlblFieldTable>
                  <c15:showDataLabelsRange val="0"/>
                </c:ext>
                <c:ext xmlns:c16="http://schemas.microsoft.com/office/drawing/2014/chart" uri="{C3380CC4-5D6E-409C-BE32-E72D297353CC}">
                  <c16:uniqueId val="{00000042-D7F6-4A38-BF36-FB3CFC7B85A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{77C561B0-AAF9-4679-8535-DC8A0BF650D1}</c15:txfldGUID>
                      <c15:f>Diagramm!$J$67</c15:f>
                      <c15:dlblFieldTableCache>
                        <c:ptCount val="1"/>
                      </c15:dlblFieldTableCache>
                    </c15:dlblFTEntry>
                  </c15:dlblFieldTable>
                  <c15:showDataLabelsRange val="0"/>
                </c:ext>
                <c:ext xmlns:c16="http://schemas.microsoft.com/office/drawing/2014/chart" uri="{C3380CC4-5D6E-409C-BE32-E72D297353CC}">
                  <c16:uniqueId val="{00000043-D7F6-4A38-BF36-FB3CFC7B85A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7F6-4A38-BF36-FB3CFC7B85A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E8C-42D5-BC74-6CDD3CFC3BD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E8C-42D5-BC74-6CDD3CFC3BD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E8C-42D5-BC74-6CDD3CFC3BD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E8C-42D5-BC74-6CDD3CFC3BD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E8C-42D5-BC74-6CDD3CFC3BD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E8C-42D5-BC74-6CDD3CFC3BD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E8C-42D5-BC74-6CDD3CFC3BD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E8C-42D5-BC74-6CDD3CFC3BD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E8C-42D5-BC74-6CDD3CFC3BD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E8C-42D5-BC74-6CDD3CFC3BD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E8C-42D5-BC74-6CDD3CFC3BD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E8C-42D5-BC74-6CDD3CFC3BD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E8C-42D5-BC74-6CDD3CFC3BD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E8C-42D5-BC74-6CDD3CFC3BD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E8C-42D5-BC74-6CDD3CFC3BD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E8C-42D5-BC74-6CDD3CFC3BD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E8C-42D5-BC74-6CDD3CFC3BD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E8C-42D5-BC74-6CDD3CFC3BD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E8C-42D5-BC74-6CDD3CFC3BD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E8C-42D5-BC74-6CDD3CFC3BD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E8C-42D5-BC74-6CDD3CFC3BD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E8C-42D5-BC74-6CDD3CFC3BD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E8C-42D5-BC74-6CDD3CFC3BD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E8C-42D5-BC74-6CDD3CFC3BD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E8C-42D5-BC74-6CDD3CFC3BD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E8C-42D5-BC74-6CDD3CFC3BD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E8C-42D5-BC74-6CDD3CFC3BD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E8C-42D5-BC74-6CDD3CFC3BD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E8C-42D5-BC74-6CDD3CFC3BD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E8C-42D5-BC74-6CDD3CFC3BD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E8C-42D5-BC74-6CDD3CFC3BD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E8C-42D5-BC74-6CDD3CFC3BD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E8C-42D5-BC74-6CDD3CFC3BD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E8C-42D5-BC74-6CDD3CFC3BD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E8C-42D5-BC74-6CDD3CFC3BD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E8C-42D5-BC74-6CDD3CFC3BD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E8C-42D5-BC74-6CDD3CFC3BD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E8C-42D5-BC74-6CDD3CFC3BD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E8C-42D5-BC74-6CDD3CFC3BD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E8C-42D5-BC74-6CDD3CFC3BD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E8C-42D5-BC74-6CDD3CFC3BD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E8C-42D5-BC74-6CDD3CFC3BD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E8C-42D5-BC74-6CDD3CFC3BD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E8C-42D5-BC74-6CDD3CFC3BD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E8C-42D5-BC74-6CDD3CFC3BD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E8C-42D5-BC74-6CDD3CFC3BD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E8C-42D5-BC74-6CDD3CFC3BD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E8C-42D5-BC74-6CDD3CFC3BD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E8C-42D5-BC74-6CDD3CFC3BD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E8C-42D5-BC74-6CDD3CFC3BD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E8C-42D5-BC74-6CDD3CFC3BD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E8C-42D5-BC74-6CDD3CFC3BD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E8C-42D5-BC74-6CDD3CFC3BD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E8C-42D5-BC74-6CDD3CFC3BD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E8C-42D5-BC74-6CDD3CFC3BD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E8C-42D5-BC74-6CDD3CFC3BD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E8C-42D5-BC74-6CDD3CFC3BD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E8C-42D5-BC74-6CDD3CFC3BD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E8C-42D5-BC74-6CDD3CFC3BD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E8C-42D5-BC74-6CDD3CFC3BD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E8C-42D5-BC74-6CDD3CFC3BD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E8C-42D5-BC74-6CDD3CFC3BD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E8C-42D5-BC74-6CDD3CFC3BD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E8C-42D5-BC74-6CDD3CFC3BD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E8C-42D5-BC74-6CDD3CFC3BD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E8C-42D5-BC74-6CDD3CFC3BD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E8C-42D5-BC74-6CDD3CFC3BD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E8C-42D5-BC74-6CDD3CFC3BD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E8C-42D5-BC74-6CDD3CFC3BD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102.77310542346683</c:v>
                </c:pt>
                <c:pt idx="2">
                  <c:v>106.90548711187888</c:v>
                </c:pt>
                <c:pt idx="3">
                  <c:v>103.93235441196526</c:v>
                </c:pt>
                <c:pt idx="4">
                  <c:v>106.60090012274401</c:v>
                </c:pt>
                <c:pt idx="5">
                  <c:v>108.15111151520662</c:v>
                </c:pt>
                <c:pt idx="6">
                  <c:v>109.27853798245215</c:v>
                </c:pt>
                <c:pt idx="7">
                  <c:v>106.04627903805064</c:v>
                </c:pt>
                <c:pt idx="8">
                  <c:v>108.7284629722235</c:v>
                </c:pt>
                <c:pt idx="9">
                  <c:v>112.74264672455334</c:v>
                </c:pt>
                <c:pt idx="10">
                  <c:v>116.45678956221303</c:v>
                </c:pt>
                <c:pt idx="11">
                  <c:v>114.08828476610447</c:v>
                </c:pt>
                <c:pt idx="12">
                  <c:v>117.33872800836478</c:v>
                </c:pt>
                <c:pt idx="13">
                  <c:v>119.52993590035004</c:v>
                </c:pt>
                <c:pt idx="14">
                  <c:v>121.07105514388326</c:v>
                </c:pt>
                <c:pt idx="15">
                  <c:v>117.83425012501705</c:v>
                </c:pt>
                <c:pt idx="16">
                  <c:v>119.42083011319727</c:v>
                </c:pt>
                <c:pt idx="17">
                  <c:v>122.02573078147022</c:v>
                </c:pt>
                <c:pt idx="18">
                  <c:v>123.93053598217938</c:v>
                </c:pt>
                <c:pt idx="19">
                  <c:v>120.98013365458927</c:v>
                </c:pt>
                <c:pt idx="20">
                  <c:v>122.78037914261036</c:v>
                </c:pt>
                <c:pt idx="21">
                  <c:v>124.48970314133744</c:v>
                </c:pt>
                <c:pt idx="22">
                  <c:v>125.66713642769469</c:v>
                </c:pt>
                <c:pt idx="23">
                  <c:v>122.37123244078738</c:v>
                </c:pt>
                <c:pt idx="24">
                  <c:v>123.61231076965041</c:v>
                </c:pt>
              </c:numCache>
            </c:numRef>
          </c:val>
          <c:smooth val="0"/>
          <c:extLst>
            <c:ext xmlns:c16="http://schemas.microsoft.com/office/drawing/2014/chart" uri="{C3380CC4-5D6E-409C-BE32-E72D297353CC}">
              <c16:uniqueId val="{00000000-CC7D-451B-A926-42A71FAAC05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105.69721115537848</c:v>
                </c:pt>
                <c:pt idx="2">
                  <c:v>106.61354581673305</c:v>
                </c:pt>
                <c:pt idx="3">
                  <c:v>105.93625498007968</c:v>
                </c:pt>
                <c:pt idx="4">
                  <c:v>107.29083665338646</c:v>
                </c:pt>
                <c:pt idx="5">
                  <c:v>113.06772908366534</c:v>
                </c:pt>
                <c:pt idx="6">
                  <c:v>115.69721115537848</c:v>
                </c:pt>
                <c:pt idx="7">
                  <c:v>110.4780876494024</c:v>
                </c:pt>
                <c:pt idx="8">
                  <c:v>112.19123505976097</c:v>
                </c:pt>
                <c:pt idx="9">
                  <c:v>117.56972111553785</c:v>
                </c:pt>
                <c:pt idx="10">
                  <c:v>119.9601593625498</c:v>
                </c:pt>
                <c:pt idx="11">
                  <c:v>116.21513944223108</c:v>
                </c:pt>
                <c:pt idx="12">
                  <c:v>118.92430278884463</c:v>
                </c:pt>
                <c:pt idx="13">
                  <c:v>122.15139442231076</c:v>
                </c:pt>
                <c:pt idx="14">
                  <c:v>125.09960159362549</c:v>
                </c:pt>
                <c:pt idx="15">
                  <c:v>123.42629482071715</c:v>
                </c:pt>
                <c:pt idx="16">
                  <c:v>122.54980079681275</c:v>
                </c:pt>
                <c:pt idx="17">
                  <c:v>129.6414342629482</c:v>
                </c:pt>
                <c:pt idx="18">
                  <c:v>133.38645418326692</c:v>
                </c:pt>
                <c:pt idx="19">
                  <c:v>128.84462151394422</c:v>
                </c:pt>
                <c:pt idx="20">
                  <c:v>132.54980079681275</c:v>
                </c:pt>
                <c:pt idx="21">
                  <c:v>137.72908366533864</c:v>
                </c:pt>
                <c:pt idx="22">
                  <c:v>141.31474103585657</c:v>
                </c:pt>
                <c:pt idx="23">
                  <c:v>137.64940239043827</c:v>
                </c:pt>
                <c:pt idx="24">
                  <c:v>135.53784860557769</c:v>
                </c:pt>
              </c:numCache>
            </c:numRef>
          </c:val>
          <c:smooth val="0"/>
          <c:extLst>
            <c:ext xmlns:c16="http://schemas.microsoft.com/office/drawing/2014/chart" uri="{C3380CC4-5D6E-409C-BE32-E72D297353CC}">
              <c16:uniqueId val="{00000001-CC7D-451B-A926-42A71FAAC05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101.97255574614066</c:v>
                </c:pt>
                <c:pt idx="2">
                  <c:v>101.35077186963979</c:v>
                </c:pt>
                <c:pt idx="3">
                  <c:v>102.46569468267582</c:v>
                </c:pt>
                <c:pt idx="4">
                  <c:v>100.79331046312178</c:v>
                </c:pt>
                <c:pt idx="5">
                  <c:v>99.378216123499143</c:v>
                </c:pt>
                <c:pt idx="6">
                  <c:v>99.871355060034304</c:v>
                </c:pt>
                <c:pt idx="7">
                  <c:v>101.13636363636364</c:v>
                </c:pt>
                <c:pt idx="8">
                  <c:v>100.81475128644939</c:v>
                </c:pt>
                <c:pt idx="9">
                  <c:v>101.05060034305318</c:v>
                </c:pt>
                <c:pt idx="10">
                  <c:v>100.36449399656946</c:v>
                </c:pt>
                <c:pt idx="11">
                  <c:v>101.13636363636364</c:v>
                </c:pt>
                <c:pt idx="12">
                  <c:v>99.871355060034304</c:v>
                </c:pt>
                <c:pt idx="13">
                  <c:v>101.13636363636364</c:v>
                </c:pt>
                <c:pt idx="14">
                  <c:v>101.28644939965695</c:v>
                </c:pt>
                <c:pt idx="15">
                  <c:v>101.37221269296741</c:v>
                </c:pt>
                <c:pt idx="16">
                  <c:v>100.75042881646654</c:v>
                </c:pt>
                <c:pt idx="17">
                  <c:v>100.38593481989709</c:v>
                </c:pt>
                <c:pt idx="18">
                  <c:v>99.185248713550607</c:v>
                </c:pt>
                <c:pt idx="19">
                  <c:v>99.07804459691252</c:v>
                </c:pt>
                <c:pt idx="20">
                  <c:v>98.456260720411663</c:v>
                </c:pt>
                <c:pt idx="21">
                  <c:v>98.241852487135503</c:v>
                </c:pt>
                <c:pt idx="22">
                  <c:v>97.662950257289879</c:v>
                </c:pt>
                <c:pt idx="23">
                  <c:v>96.676672384219557</c:v>
                </c:pt>
                <c:pt idx="24">
                  <c:v>95.111492281303597</c:v>
                </c:pt>
              </c:numCache>
            </c:numRef>
          </c:val>
          <c:smooth val="0"/>
          <c:extLst>
            <c:ext xmlns:c16="http://schemas.microsoft.com/office/drawing/2014/chart" uri="{C3380CC4-5D6E-409C-BE32-E72D297353CC}">
              <c16:uniqueId val="{00000002-CC7D-451B-A926-42A71FAAC05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C7D-451B-A926-42A71FAAC05C}"/>
                </c:ext>
              </c:extLst>
            </c:dLbl>
            <c:dLbl>
              <c:idx val="1"/>
              <c:delete val="1"/>
              <c:extLst>
                <c:ext xmlns:c15="http://schemas.microsoft.com/office/drawing/2012/chart" uri="{CE6537A1-D6FC-4f65-9D91-7224C49458BB}"/>
                <c:ext xmlns:c16="http://schemas.microsoft.com/office/drawing/2014/chart" uri="{C3380CC4-5D6E-409C-BE32-E72D297353CC}">
                  <c16:uniqueId val="{00000004-CC7D-451B-A926-42A71FAAC05C}"/>
                </c:ext>
              </c:extLst>
            </c:dLbl>
            <c:dLbl>
              <c:idx val="2"/>
              <c:delete val="1"/>
              <c:extLst>
                <c:ext xmlns:c15="http://schemas.microsoft.com/office/drawing/2012/chart" uri="{CE6537A1-D6FC-4f65-9D91-7224C49458BB}"/>
                <c:ext xmlns:c16="http://schemas.microsoft.com/office/drawing/2014/chart" uri="{C3380CC4-5D6E-409C-BE32-E72D297353CC}">
                  <c16:uniqueId val="{00000005-CC7D-451B-A926-42A71FAAC05C}"/>
                </c:ext>
              </c:extLst>
            </c:dLbl>
            <c:dLbl>
              <c:idx val="3"/>
              <c:delete val="1"/>
              <c:extLst>
                <c:ext xmlns:c15="http://schemas.microsoft.com/office/drawing/2012/chart" uri="{CE6537A1-D6FC-4f65-9D91-7224C49458BB}"/>
                <c:ext xmlns:c16="http://schemas.microsoft.com/office/drawing/2014/chart" uri="{C3380CC4-5D6E-409C-BE32-E72D297353CC}">
                  <c16:uniqueId val="{00000006-CC7D-451B-A926-42A71FAAC05C}"/>
                </c:ext>
              </c:extLst>
            </c:dLbl>
            <c:dLbl>
              <c:idx val="4"/>
              <c:delete val="1"/>
              <c:extLst>
                <c:ext xmlns:c15="http://schemas.microsoft.com/office/drawing/2012/chart" uri="{CE6537A1-D6FC-4f65-9D91-7224C49458BB}"/>
                <c:ext xmlns:c16="http://schemas.microsoft.com/office/drawing/2014/chart" uri="{C3380CC4-5D6E-409C-BE32-E72D297353CC}">
                  <c16:uniqueId val="{00000007-CC7D-451B-A926-42A71FAAC05C}"/>
                </c:ext>
              </c:extLst>
            </c:dLbl>
            <c:dLbl>
              <c:idx val="5"/>
              <c:delete val="1"/>
              <c:extLst>
                <c:ext xmlns:c15="http://schemas.microsoft.com/office/drawing/2012/chart" uri="{CE6537A1-D6FC-4f65-9D91-7224C49458BB}"/>
                <c:ext xmlns:c16="http://schemas.microsoft.com/office/drawing/2014/chart" uri="{C3380CC4-5D6E-409C-BE32-E72D297353CC}">
                  <c16:uniqueId val="{00000008-CC7D-451B-A926-42A71FAAC05C}"/>
                </c:ext>
              </c:extLst>
            </c:dLbl>
            <c:dLbl>
              <c:idx val="6"/>
              <c:delete val="1"/>
              <c:extLst>
                <c:ext xmlns:c15="http://schemas.microsoft.com/office/drawing/2012/chart" uri="{CE6537A1-D6FC-4f65-9D91-7224C49458BB}"/>
                <c:ext xmlns:c16="http://schemas.microsoft.com/office/drawing/2014/chart" uri="{C3380CC4-5D6E-409C-BE32-E72D297353CC}">
                  <c16:uniqueId val="{00000009-CC7D-451B-A926-42A71FAAC05C}"/>
                </c:ext>
              </c:extLst>
            </c:dLbl>
            <c:dLbl>
              <c:idx val="7"/>
              <c:delete val="1"/>
              <c:extLst>
                <c:ext xmlns:c15="http://schemas.microsoft.com/office/drawing/2012/chart" uri="{CE6537A1-D6FC-4f65-9D91-7224C49458BB}"/>
                <c:ext xmlns:c16="http://schemas.microsoft.com/office/drawing/2014/chart" uri="{C3380CC4-5D6E-409C-BE32-E72D297353CC}">
                  <c16:uniqueId val="{0000000A-CC7D-451B-A926-42A71FAAC05C}"/>
                </c:ext>
              </c:extLst>
            </c:dLbl>
            <c:dLbl>
              <c:idx val="8"/>
              <c:delete val="1"/>
              <c:extLst>
                <c:ext xmlns:c15="http://schemas.microsoft.com/office/drawing/2012/chart" uri="{CE6537A1-D6FC-4f65-9D91-7224C49458BB}"/>
                <c:ext xmlns:c16="http://schemas.microsoft.com/office/drawing/2014/chart" uri="{C3380CC4-5D6E-409C-BE32-E72D297353CC}">
                  <c16:uniqueId val="{0000000B-CC7D-451B-A926-42A71FAAC05C}"/>
                </c:ext>
              </c:extLst>
            </c:dLbl>
            <c:dLbl>
              <c:idx val="9"/>
              <c:delete val="1"/>
              <c:extLst>
                <c:ext xmlns:c15="http://schemas.microsoft.com/office/drawing/2012/chart" uri="{CE6537A1-D6FC-4f65-9D91-7224C49458BB}"/>
                <c:ext xmlns:c16="http://schemas.microsoft.com/office/drawing/2014/chart" uri="{C3380CC4-5D6E-409C-BE32-E72D297353CC}">
                  <c16:uniqueId val="{0000000C-CC7D-451B-A926-42A71FAAC05C}"/>
                </c:ext>
              </c:extLst>
            </c:dLbl>
            <c:dLbl>
              <c:idx val="10"/>
              <c:delete val="1"/>
              <c:extLst>
                <c:ext xmlns:c15="http://schemas.microsoft.com/office/drawing/2012/chart" uri="{CE6537A1-D6FC-4f65-9D91-7224C49458BB}"/>
                <c:ext xmlns:c16="http://schemas.microsoft.com/office/drawing/2014/chart" uri="{C3380CC4-5D6E-409C-BE32-E72D297353CC}">
                  <c16:uniqueId val="{0000000D-CC7D-451B-A926-42A71FAAC05C}"/>
                </c:ext>
              </c:extLst>
            </c:dLbl>
            <c:dLbl>
              <c:idx val="11"/>
              <c:delete val="1"/>
              <c:extLst>
                <c:ext xmlns:c15="http://schemas.microsoft.com/office/drawing/2012/chart" uri="{CE6537A1-D6FC-4f65-9D91-7224C49458BB}"/>
                <c:ext xmlns:c16="http://schemas.microsoft.com/office/drawing/2014/chart" uri="{C3380CC4-5D6E-409C-BE32-E72D297353CC}">
                  <c16:uniqueId val="{0000000E-CC7D-451B-A926-42A71FAAC05C}"/>
                </c:ext>
              </c:extLst>
            </c:dLbl>
            <c:dLbl>
              <c:idx val="12"/>
              <c:delete val="1"/>
              <c:extLst>
                <c:ext xmlns:c15="http://schemas.microsoft.com/office/drawing/2012/chart" uri="{CE6537A1-D6FC-4f65-9D91-7224C49458BB}"/>
                <c:ext xmlns:c16="http://schemas.microsoft.com/office/drawing/2014/chart" uri="{C3380CC4-5D6E-409C-BE32-E72D297353CC}">
                  <c16:uniqueId val="{0000000F-CC7D-451B-A926-42A71FAAC05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C7D-451B-A926-42A71FAAC05C}"/>
                </c:ext>
              </c:extLst>
            </c:dLbl>
            <c:dLbl>
              <c:idx val="14"/>
              <c:delete val="1"/>
              <c:extLst>
                <c:ext xmlns:c15="http://schemas.microsoft.com/office/drawing/2012/chart" uri="{CE6537A1-D6FC-4f65-9D91-7224C49458BB}"/>
                <c:ext xmlns:c16="http://schemas.microsoft.com/office/drawing/2014/chart" uri="{C3380CC4-5D6E-409C-BE32-E72D297353CC}">
                  <c16:uniqueId val="{00000011-CC7D-451B-A926-42A71FAAC05C}"/>
                </c:ext>
              </c:extLst>
            </c:dLbl>
            <c:dLbl>
              <c:idx val="15"/>
              <c:delete val="1"/>
              <c:extLst>
                <c:ext xmlns:c15="http://schemas.microsoft.com/office/drawing/2012/chart" uri="{CE6537A1-D6FC-4f65-9D91-7224C49458BB}"/>
                <c:ext xmlns:c16="http://schemas.microsoft.com/office/drawing/2014/chart" uri="{C3380CC4-5D6E-409C-BE32-E72D297353CC}">
                  <c16:uniqueId val="{00000012-CC7D-451B-A926-42A71FAAC05C}"/>
                </c:ext>
              </c:extLst>
            </c:dLbl>
            <c:dLbl>
              <c:idx val="16"/>
              <c:delete val="1"/>
              <c:extLst>
                <c:ext xmlns:c15="http://schemas.microsoft.com/office/drawing/2012/chart" uri="{CE6537A1-D6FC-4f65-9D91-7224C49458BB}"/>
                <c:ext xmlns:c16="http://schemas.microsoft.com/office/drawing/2014/chart" uri="{C3380CC4-5D6E-409C-BE32-E72D297353CC}">
                  <c16:uniqueId val="{00000013-CC7D-451B-A926-42A71FAAC05C}"/>
                </c:ext>
              </c:extLst>
            </c:dLbl>
            <c:dLbl>
              <c:idx val="17"/>
              <c:delete val="1"/>
              <c:extLst>
                <c:ext xmlns:c15="http://schemas.microsoft.com/office/drawing/2012/chart" uri="{CE6537A1-D6FC-4f65-9D91-7224C49458BB}"/>
                <c:ext xmlns:c16="http://schemas.microsoft.com/office/drawing/2014/chart" uri="{C3380CC4-5D6E-409C-BE32-E72D297353CC}">
                  <c16:uniqueId val="{00000014-CC7D-451B-A926-42A71FAAC05C}"/>
                </c:ext>
              </c:extLst>
            </c:dLbl>
            <c:dLbl>
              <c:idx val="18"/>
              <c:delete val="1"/>
              <c:extLst>
                <c:ext xmlns:c15="http://schemas.microsoft.com/office/drawing/2012/chart" uri="{CE6537A1-D6FC-4f65-9D91-7224C49458BB}"/>
                <c:ext xmlns:c16="http://schemas.microsoft.com/office/drawing/2014/chart" uri="{C3380CC4-5D6E-409C-BE32-E72D297353CC}">
                  <c16:uniqueId val="{00000015-CC7D-451B-A926-42A71FAAC05C}"/>
                </c:ext>
              </c:extLst>
            </c:dLbl>
            <c:dLbl>
              <c:idx val="19"/>
              <c:delete val="1"/>
              <c:extLst>
                <c:ext xmlns:c15="http://schemas.microsoft.com/office/drawing/2012/chart" uri="{CE6537A1-D6FC-4f65-9D91-7224C49458BB}"/>
                <c:ext xmlns:c16="http://schemas.microsoft.com/office/drawing/2014/chart" uri="{C3380CC4-5D6E-409C-BE32-E72D297353CC}">
                  <c16:uniqueId val="{00000016-CC7D-451B-A926-42A71FAAC05C}"/>
                </c:ext>
              </c:extLst>
            </c:dLbl>
            <c:dLbl>
              <c:idx val="20"/>
              <c:delete val="1"/>
              <c:extLst>
                <c:ext xmlns:c15="http://schemas.microsoft.com/office/drawing/2012/chart" uri="{CE6537A1-D6FC-4f65-9D91-7224C49458BB}"/>
                <c:ext xmlns:c16="http://schemas.microsoft.com/office/drawing/2014/chart" uri="{C3380CC4-5D6E-409C-BE32-E72D297353CC}">
                  <c16:uniqueId val="{00000017-CC7D-451B-A926-42A71FAAC05C}"/>
                </c:ext>
              </c:extLst>
            </c:dLbl>
            <c:dLbl>
              <c:idx val="21"/>
              <c:delete val="1"/>
              <c:extLst>
                <c:ext xmlns:c15="http://schemas.microsoft.com/office/drawing/2012/chart" uri="{CE6537A1-D6FC-4f65-9D91-7224C49458BB}"/>
                <c:ext xmlns:c16="http://schemas.microsoft.com/office/drawing/2014/chart" uri="{C3380CC4-5D6E-409C-BE32-E72D297353CC}">
                  <c16:uniqueId val="{00000018-CC7D-451B-A926-42A71FAAC05C}"/>
                </c:ext>
              </c:extLst>
            </c:dLbl>
            <c:dLbl>
              <c:idx val="22"/>
              <c:delete val="1"/>
              <c:extLst>
                <c:ext xmlns:c15="http://schemas.microsoft.com/office/drawing/2012/chart" uri="{CE6537A1-D6FC-4f65-9D91-7224C49458BB}"/>
                <c:ext xmlns:c16="http://schemas.microsoft.com/office/drawing/2014/chart" uri="{C3380CC4-5D6E-409C-BE32-E72D297353CC}">
                  <c16:uniqueId val="{00000019-CC7D-451B-A926-42A71FAAC05C}"/>
                </c:ext>
              </c:extLst>
            </c:dLbl>
            <c:dLbl>
              <c:idx val="23"/>
              <c:delete val="1"/>
              <c:extLst>
                <c:ext xmlns:c15="http://schemas.microsoft.com/office/drawing/2012/chart" uri="{CE6537A1-D6FC-4f65-9D91-7224C49458BB}"/>
                <c:ext xmlns:c16="http://schemas.microsoft.com/office/drawing/2014/chart" uri="{C3380CC4-5D6E-409C-BE32-E72D297353CC}">
                  <c16:uniqueId val="{0000001A-CC7D-451B-A926-42A71FAAC05C}"/>
                </c:ext>
              </c:extLst>
            </c:dLbl>
            <c:dLbl>
              <c:idx val="24"/>
              <c:delete val="1"/>
              <c:extLst>
                <c:ext xmlns:c15="http://schemas.microsoft.com/office/drawing/2012/chart" uri="{CE6537A1-D6FC-4f65-9D91-7224C49458BB}"/>
                <c:ext xmlns:c16="http://schemas.microsoft.com/office/drawing/2014/chart" uri="{C3380CC4-5D6E-409C-BE32-E72D297353CC}">
                  <c16:uniqueId val="{0000001B-CC7D-451B-A926-42A71FAAC05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C7D-451B-A926-42A71FAAC05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Straubing-Bogen (09278)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27191</v>
      </c>
      <c r="F11" s="238">
        <v>26918</v>
      </c>
      <c r="G11" s="238">
        <v>27643</v>
      </c>
      <c r="H11" s="238">
        <v>27384</v>
      </c>
      <c r="I11" s="265">
        <v>27008</v>
      </c>
      <c r="J11" s="263">
        <v>183</v>
      </c>
      <c r="K11" s="266">
        <v>0.67757701421800953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21.698356073700857</v>
      </c>
      <c r="E13" s="115">
        <v>5900</v>
      </c>
      <c r="F13" s="114">
        <v>5736</v>
      </c>
      <c r="G13" s="114">
        <v>6041</v>
      </c>
      <c r="H13" s="114">
        <v>6134</v>
      </c>
      <c r="I13" s="140">
        <v>5902</v>
      </c>
      <c r="J13" s="115">
        <v>-2</v>
      </c>
      <c r="K13" s="116">
        <v>-3.3886818027787188E-2</v>
      </c>
    </row>
    <row r="14" spans="1:255" ht="14.1" customHeight="1" x14ac:dyDescent="0.2">
      <c r="A14" s="306" t="s">
        <v>230</v>
      </c>
      <c r="B14" s="307"/>
      <c r="C14" s="308"/>
      <c r="D14" s="113">
        <v>62.722959802875948</v>
      </c>
      <c r="E14" s="115">
        <v>17055</v>
      </c>
      <c r="F14" s="114">
        <v>16929</v>
      </c>
      <c r="G14" s="114">
        <v>17385</v>
      </c>
      <c r="H14" s="114">
        <v>17107</v>
      </c>
      <c r="I14" s="140">
        <v>16932</v>
      </c>
      <c r="J14" s="115">
        <v>123</v>
      </c>
      <c r="K14" s="116">
        <v>0.72643515237420264</v>
      </c>
    </row>
    <row r="15" spans="1:255" ht="14.1" customHeight="1" x14ac:dyDescent="0.2">
      <c r="A15" s="306" t="s">
        <v>231</v>
      </c>
      <c r="B15" s="307"/>
      <c r="C15" s="308"/>
      <c r="D15" s="113">
        <v>9.4590121731455259</v>
      </c>
      <c r="E15" s="115">
        <v>2572</v>
      </c>
      <c r="F15" s="114">
        <v>2600</v>
      </c>
      <c r="G15" s="114">
        <v>2584</v>
      </c>
      <c r="H15" s="114">
        <v>2553</v>
      </c>
      <c r="I15" s="140">
        <v>2571</v>
      </c>
      <c r="J15" s="115">
        <v>1</v>
      </c>
      <c r="K15" s="116">
        <v>3.8895371450797356E-2</v>
      </c>
    </row>
    <row r="16" spans="1:255" ht="14.1" customHeight="1" x14ac:dyDescent="0.2">
      <c r="A16" s="306" t="s">
        <v>232</v>
      </c>
      <c r="B16" s="307"/>
      <c r="C16" s="308"/>
      <c r="D16" s="113">
        <v>5.9725644514729135</v>
      </c>
      <c r="E16" s="115">
        <v>1624</v>
      </c>
      <c r="F16" s="114">
        <v>1615</v>
      </c>
      <c r="G16" s="114">
        <v>1596</v>
      </c>
      <c r="H16" s="114">
        <v>1553</v>
      </c>
      <c r="I16" s="140">
        <v>1565</v>
      </c>
      <c r="J16" s="115">
        <v>59</v>
      </c>
      <c r="K16" s="116">
        <v>3.769968051118211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1.6328932367327424</v>
      </c>
      <c r="E18" s="115">
        <v>444</v>
      </c>
      <c r="F18" s="114">
        <v>365</v>
      </c>
      <c r="G18" s="114">
        <v>550</v>
      </c>
      <c r="H18" s="114">
        <v>595</v>
      </c>
      <c r="I18" s="140">
        <v>432</v>
      </c>
      <c r="J18" s="115">
        <v>12</v>
      </c>
      <c r="K18" s="116">
        <v>2.7777777777777777</v>
      </c>
    </row>
    <row r="19" spans="1:255" ht="14.1" customHeight="1" x14ac:dyDescent="0.2">
      <c r="A19" s="306" t="s">
        <v>235</v>
      </c>
      <c r="B19" s="307" t="s">
        <v>236</v>
      </c>
      <c r="C19" s="308"/>
      <c r="D19" s="113">
        <v>1.3386782391232392</v>
      </c>
      <c r="E19" s="115">
        <v>364</v>
      </c>
      <c r="F19" s="114">
        <v>286</v>
      </c>
      <c r="G19" s="114">
        <v>472</v>
      </c>
      <c r="H19" s="114">
        <v>512</v>
      </c>
      <c r="I19" s="140">
        <v>354</v>
      </c>
      <c r="J19" s="115">
        <v>10</v>
      </c>
      <c r="K19" s="116">
        <v>2.8248587570621471</v>
      </c>
    </row>
    <row r="20" spans="1:255" ht="14.1" customHeight="1" x14ac:dyDescent="0.2">
      <c r="A20" s="306">
        <v>12</v>
      </c>
      <c r="B20" s="307" t="s">
        <v>237</v>
      </c>
      <c r="C20" s="308"/>
      <c r="D20" s="113">
        <v>0.6509506822110257</v>
      </c>
      <c r="E20" s="115">
        <v>177</v>
      </c>
      <c r="F20" s="114">
        <v>167</v>
      </c>
      <c r="G20" s="114">
        <v>190</v>
      </c>
      <c r="H20" s="114">
        <v>187</v>
      </c>
      <c r="I20" s="140">
        <v>181</v>
      </c>
      <c r="J20" s="115">
        <v>-4</v>
      </c>
      <c r="K20" s="116">
        <v>-2.2099447513812156</v>
      </c>
    </row>
    <row r="21" spans="1:255" ht="14.1" customHeight="1" x14ac:dyDescent="0.2">
      <c r="A21" s="306">
        <v>21</v>
      </c>
      <c r="B21" s="307" t="s">
        <v>238</v>
      </c>
      <c r="C21" s="308"/>
      <c r="D21" s="113">
        <v>0.8716119304181531</v>
      </c>
      <c r="E21" s="115">
        <v>237</v>
      </c>
      <c r="F21" s="114">
        <v>232</v>
      </c>
      <c r="G21" s="114">
        <v>244</v>
      </c>
      <c r="H21" s="114">
        <v>240</v>
      </c>
      <c r="I21" s="140">
        <v>234</v>
      </c>
      <c r="J21" s="115">
        <v>3</v>
      </c>
      <c r="K21" s="116">
        <v>1.2820512820512822</v>
      </c>
    </row>
    <row r="22" spans="1:255" ht="14.1" customHeight="1" x14ac:dyDescent="0.2">
      <c r="A22" s="306">
        <v>22</v>
      </c>
      <c r="B22" s="307" t="s">
        <v>239</v>
      </c>
      <c r="C22" s="308"/>
      <c r="D22" s="113">
        <v>3.6960759074693832</v>
      </c>
      <c r="E22" s="115">
        <v>1005</v>
      </c>
      <c r="F22" s="114">
        <v>1002</v>
      </c>
      <c r="G22" s="114">
        <v>1028</v>
      </c>
      <c r="H22" s="114">
        <v>1052</v>
      </c>
      <c r="I22" s="140">
        <v>1058</v>
      </c>
      <c r="J22" s="115">
        <v>-53</v>
      </c>
      <c r="K22" s="116">
        <v>-5.0094517958412101</v>
      </c>
    </row>
    <row r="23" spans="1:255" ht="14.1" customHeight="1" x14ac:dyDescent="0.2">
      <c r="A23" s="306">
        <v>23</v>
      </c>
      <c r="B23" s="307" t="s">
        <v>240</v>
      </c>
      <c r="C23" s="308"/>
      <c r="D23" s="113">
        <v>0.76495899378470822</v>
      </c>
      <c r="E23" s="115">
        <v>208</v>
      </c>
      <c r="F23" s="114">
        <v>208</v>
      </c>
      <c r="G23" s="114">
        <v>214</v>
      </c>
      <c r="H23" s="114">
        <v>208</v>
      </c>
      <c r="I23" s="140">
        <v>217</v>
      </c>
      <c r="J23" s="115">
        <v>-9</v>
      </c>
      <c r="K23" s="116">
        <v>-4.1474654377880187</v>
      </c>
    </row>
    <row r="24" spans="1:255" ht="14.1" customHeight="1" x14ac:dyDescent="0.2">
      <c r="A24" s="306">
        <v>24</v>
      </c>
      <c r="B24" s="307" t="s">
        <v>241</v>
      </c>
      <c r="C24" s="308"/>
      <c r="D24" s="113">
        <v>4.7993821485050203</v>
      </c>
      <c r="E24" s="115">
        <v>1305</v>
      </c>
      <c r="F24" s="114">
        <v>1304</v>
      </c>
      <c r="G24" s="114">
        <v>1232</v>
      </c>
      <c r="H24" s="114">
        <v>1236</v>
      </c>
      <c r="I24" s="140">
        <v>1218</v>
      </c>
      <c r="J24" s="115">
        <v>87</v>
      </c>
      <c r="K24" s="116">
        <v>7.1428571428571432</v>
      </c>
    </row>
    <row r="25" spans="1:255" ht="14.1" customHeight="1" x14ac:dyDescent="0.2">
      <c r="A25" s="306">
        <v>25</v>
      </c>
      <c r="B25" s="307" t="s">
        <v>242</v>
      </c>
      <c r="C25" s="308"/>
      <c r="D25" s="113">
        <v>7.6238461255562502</v>
      </c>
      <c r="E25" s="115">
        <v>2073</v>
      </c>
      <c r="F25" s="114">
        <v>2106</v>
      </c>
      <c r="G25" s="114">
        <v>2155</v>
      </c>
      <c r="H25" s="114">
        <v>2158</v>
      </c>
      <c r="I25" s="140">
        <v>2153</v>
      </c>
      <c r="J25" s="115">
        <v>-80</v>
      </c>
      <c r="K25" s="116">
        <v>-3.7157454714352065</v>
      </c>
    </row>
    <row r="26" spans="1:255" ht="14.1" customHeight="1" x14ac:dyDescent="0.2">
      <c r="A26" s="306">
        <v>26</v>
      </c>
      <c r="B26" s="307" t="s">
        <v>243</v>
      </c>
      <c r="C26" s="308"/>
      <c r="D26" s="113">
        <v>3.3540509727483356</v>
      </c>
      <c r="E26" s="115">
        <v>912</v>
      </c>
      <c r="F26" s="114">
        <v>923</v>
      </c>
      <c r="G26" s="114">
        <v>916</v>
      </c>
      <c r="H26" s="114">
        <v>882</v>
      </c>
      <c r="I26" s="140">
        <v>868</v>
      </c>
      <c r="J26" s="115">
        <v>44</v>
      </c>
      <c r="K26" s="116">
        <v>5.0691244239631335</v>
      </c>
    </row>
    <row r="27" spans="1:255" ht="14.1" customHeight="1" x14ac:dyDescent="0.2">
      <c r="A27" s="306">
        <v>27</v>
      </c>
      <c r="B27" s="307" t="s">
        <v>244</v>
      </c>
      <c r="C27" s="308"/>
      <c r="D27" s="113">
        <v>5.1745062704571367</v>
      </c>
      <c r="E27" s="115">
        <v>1407</v>
      </c>
      <c r="F27" s="114">
        <v>1416</v>
      </c>
      <c r="G27" s="114">
        <v>1391</v>
      </c>
      <c r="H27" s="114">
        <v>1367</v>
      </c>
      <c r="I27" s="140">
        <v>1414</v>
      </c>
      <c r="J27" s="115">
        <v>-7</v>
      </c>
      <c r="K27" s="116">
        <v>-0.49504950495049505</v>
      </c>
    </row>
    <row r="28" spans="1:255" ht="14.1" customHeight="1" x14ac:dyDescent="0.2">
      <c r="A28" s="306">
        <v>28</v>
      </c>
      <c r="B28" s="307" t="s">
        <v>245</v>
      </c>
      <c r="C28" s="308"/>
      <c r="D28" s="113">
        <v>0.16917362362546431</v>
      </c>
      <c r="E28" s="115">
        <v>46</v>
      </c>
      <c r="F28" s="114">
        <v>45</v>
      </c>
      <c r="G28" s="114">
        <v>52</v>
      </c>
      <c r="H28" s="114">
        <v>51</v>
      </c>
      <c r="I28" s="140">
        <v>49</v>
      </c>
      <c r="J28" s="115">
        <v>-3</v>
      </c>
      <c r="K28" s="116">
        <v>-6.1224489795918364</v>
      </c>
    </row>
    <row r="29" spans="1:255" ht="14.1" customHeight="1" x14ac:dyDescent="0.2">
      <c r="A29" s="306">
        <v>29</v>
      </c>
      <c r="B29" s="307" t="s">
        <v>246</v>
      </c>
      <c r="C29" s="308"/>
      <c r="D29" s="113">
        <v>4.347026589680409</v>
      </c>
      <c r="E29" s="115">
        <v>1182</v>
      </c>
      <c r="F29" s="114">
        <v>1197</v>
      </c>
      <c r="G29" s="114">
        <v>1213</v>
      </c>
      <c r="H29" s="114">
        <v>1206</v>
      </c>
      <c r="I29" s="140">
        <v>1190</v>
      </c>
      <c r="J29" s="115">
        <v>-8</v>
      </c>
      <c r="K29" s="116">
        <v>-0.67226890756302526</v>
      </c>
    </row>
    <row r="30" spans="1:255" ht="14.1" customHeight="1" x14ac:dyDescent="0.2">
      <c r="A30" s="306" t="s">
        <v>247</v>
      </c>
      <c r="B30" s="307" t="s">
        <v>248</v>
      </c>
      <c r="C30" s="308"/>
      <c r="D30" s="113">
        <v>2.7656209775293297</v>
      </c>
      <c r="E30" s="115">
        <v>752</v>
      </c>
      <c r="F30" s="114">
        <v>753</v>
      </c>
      <c r="G30" s="114">
        <v>774</v>
      </c>
      <c r="H30" s="114">
        <v>775</v>
      </c>
      <c r="I30" s="140">
        <v>765</v>
      </c>
      <c r="J30" s="115">
        <v>-13</v>
      </c>
      <c r="K30" s="116">
        <v>-1.6993464052287581</v>
      </c>
    </row>
    <row r="31" spans="1:255" ht="14.1" customHeight="1" x14ac:dyDescent="0.2">
      <c r="A31" s="306" t="s">
        <v>249</v>
      </c>
      <c r="B31" s="307" t="s">
        <v>250</v>
      </c>
      <c r="C31" s="308"/>
      <c r="D31" s="113">
        <v>1.4563642381670405</v>
      </c>
      <c r="E31" s="115">
        <v>396</v>
      </c>
      <c r="F31" s="114">
        <v>412</v>
      </c>
      <c r="G31" s="114">
        <v>408</v>
      </c>
      <c r="H31" s="114">
        <v>403</v>
      </c>
      <c r="I31" s="140">
        <v>397</v>
      </c>
      <c r="J31" s="115">
        <v>-1</v>
      </c>
      <c r="K31" s="116">
        <v>-0.25188916876574308</v>
      </c>
    </row>
    <row r="32" spans="1:255" ht="14.1" customHeight="1" x14ac:dyDescent="0.2">
      <c r="A32" s="306">
        <v>31</v>
      </c>
      <c r="B32" s="307" t="s">
        <v>251</v>
      </c>
      <c r="C32" s="308"/>
      <c r="D32" s="113">
        <v>0.54429774557758082</v>
      </c>
      <c r="E32" s="115">
        <v>148</v>
      </c>
      <c r="F32" s="114">
        <v>144</v>
      </c>
      <c r="G32" s="114">
        <v>143</v>
      </c>
      <c r="H32" s="114">
        <v>136</v>
      </c>
      <c r="I32" s="140">
        <v>135</v>
      </c>
      <c r="J32" s="115">
        <v>13</v>
      </c>
      <c r="K32" s="116">
        <v>9.6296296296296298</v>
      </c>
    </row>
    <row r="33" spans="1:11" ht="14.1" customHeight="1" x14ac:dyDescent="0.2">
      <c r="A33" s="306">
        <v>32</v>
      </c>
      <c r="B33" s="307" t="s">
        <v>252</v>
      </c>
      <c r="C33" s="308"/>
      <c r="D33" s="113">
        <v>3.3503732852782169</v>
      </c>
      <c r="E33" s="115">
        <v>911</v>
      </c>
      <c r="F33" s="114">
        <v>793</v>
      </c>
      <c r="G33" s="114">
        <v>974</v>
      </c>
      <c r="H33" s="114">
        <v>961</v>
      </c>
      <c r="I33" s="140">
        <v>890</v>
      </c>
      <c r="J33" s="115">
        <v>21</v>
      </c>
      <c r="K33" s="116">
        <v>2.3595505617977528</v>
      </c>
    </row>
    <row r="34" spans="1:11" ht="14.1" customHeight="1" x14ac:dyDescent="0.2">
      <c r="A34" s="306">
        <v>33</v>
      </c>
      <c r="B34" s="307" t="s">
        <v>253</v>
      </c>
      <c r="C34" s="308"/>
      <c r="D34" s="113">
        <v>1.9602074215733147</v>
      </c>
      <c r="E34" s="115">
        <v>533</v>
      </c>
      <c r="F34" s="114">
        <v>470</v>
      </c>
      <c r="G34" s="114">
        <v>587</v>
      </c>
      <c r="H34" s="114">
        <v>561</v>
      </c>
      <c r="I34" s="140">
        <v>517</v>
      </c>
      <c r="J34" s="115">
        <v>16</v>
      </c>
      <c r="K34" s="116">
        <v>3.094777562862669</v>
      </c>
    </row>
    <row r="35" spans="1:11" ht="14.1" customHeight="1" x14ac:dyDescent="0.2">
      <c r="A35" s="306">
        <v>34</v>
      </c>
      <c r="B35" s="307" t="s">
        <v>254</v>
      </c>
      <c r="C35" s="308"/>
      <c r="D35" s="113">
        <v>3.7585965944614026</v>
      </c>
      <c r="E35" s="115">
        <v>1022</v>
      </c>
      <c r="F35" s="114">
        <v>1021</v>
      </c>
      <c r="G35" s="114">
        <v>1049</v>
      </c>
      <c r="H35" s="114">
        <v>1036</v>
      </c>
      <c r="I35" s="140">
        <v>1020</v>
      </c>
      <c r="J35" s="115">
        <v>2</v>
      </c>
      <c r="K35" s="116">
        <v>0.19607843137254902</v>
      </c>
    </row>
    <row r="36" spans="1:11" ht="14.1" customHeight="1" x14ac:dyDescent="0.2">
      <c r="A36" s="306">
        <v>41</v>
      </c>
      <c r="B36" s="307" t="s">
        <v>255</v>
      </c>
      <c r="C36" s="308"/>
      <c r="D36" s="113">
        <v>0.83483505571696515</v>
      </c>
      <c r="E36" s="115">
        <v>227</v>
      </c>
      <c r="F36" s="114">
        <v>229</v>
      </c>
      <c r="G36" s="114">
        <v>230</v>
      </c>
      <c r="H36" s="114">
        <v>241</v>
      </c>
      <c r="I36" s="140">
        <v>242</v>
      </c>
      <c r="J36" s="115">
        <v>-15</v>
      </c>
      <c r="K36" s="116">
        <v>-6.1983471074380168</v>
      </c>
    </row>
    <row r="37" spans="1:11" ht="14.1" customHeight="1" x14ac:dyDescent="0.2">
      <c r="A37" s="306">
        <v>42</v>
      </c>
      <c r="B37" s="307" t="s">
        <v>256</v>
      </c>
      <c r="C37" s="308"/>
      <c r="D37" s="113">
        <v>0.21698356073700856</v>
      </c>
      <c r="E37" s="115">
        <v>59</v>
      </c>
      <c r="F37" s="114">
        <v>58</v>
      </c>
      <c r="G37" s="114">
        <v>53</v>
      </c>
      <c r="H37" s="114">
        <v>51</v>
      </c>
      <c r="I37" s="140">
        <v>51</v>
      </c>
      <c r="J37" s="115">
        <v>8</v>
      </c>
      <c r="K37" s="116">
        <v>15.686274509803921</v>
      </c>
    </row>
    <row r="38" spans="1:11" ht="14.1" customHeight="1" x14ac:dyDescent="0.2">
      <c r="A38" s="306">
        <v>43</v>
      </c>
      <c r="B38" s="307" t="s">
        <v>257</v>
      </c>
      <c r="C38" s="308"/>
      <c r="D38" s="113">
        <v>0.91574418005957858</v>
      </c>
      <c r="E38" s="115">
        <v>249</v>
      </c>
      <c r="F38" s="114">
        <v>250</v>
      </c>
      <c r="G38" s="114">
        <v>255</v>
      </c>
      <c r="H38" s="114">
        <v>244</v>
      </c>
      <c r="I38" s="140">
        <v>242</v>
      </c>
      <c r="J38" s="115">
        <v>7</v>
      </c>
      <c r="K38" s="116">
        <v>2.8925619834710745</v>
      </c>
    </row>
    <row r="39" spans="1:11" ht="14.1" customHeight="1" x14ac:dyDescent="0.2">
      <c r="A39" s="306">
        <v>51</v>
      </c>
      <c r="B39" s="307" t="s">
        <v>258</v>
      </c>
      <c r="C39" s="308"/>
      <c r="D39" s="113">
        <v>7.8114081865323088</v>
      </c>
      <c r="E39" s="115">
        <v>2124</v>
      </c>
      <c r="F39" s="114">
        <v>2041</v>
      </c>
      <c r="G39" s="114">
        <v>2111</v>
      </c>
      <c r="H39" s="114">
        <v>2144</v>
      </c>
      <c r="I39" s="140">
        <v>2176</v>
      </c>
      <c r="J39" s="115">
        <v>-52</v>
      </c>
      <c r="K39" s="116">
        <v>-2.3897058823529411</v>
      </c>
    </row>
    <row r="40" spans="1:11" ht="14.1" customHeight="1" x14ac:dyDescent="0.2">
      <c r="A40" s="306" t="s">
        <v>259</v>
      </c>
      <c r="B40" s="307" t="s">
        <v>260</v>
      </c>
      <c r="C40" s="308"/>
      <c r="D40" s="113">
        <v>7.0721930050384314</v>
      </c>
      <c r="E40" s="115">
        <v>1923</v>
      </c>
      <c r="F40" s="114">
        <v>1847</v>
      </c>
      <c r="G40" s="114">
        <v>1901</v>
      </c>
      <c r="H40" s="114">
        <v>1950</v>
      </c>
      <c r="I40" s="140">
        <v>1999</v>
      </c>
      <c r="J40" s="115">
        <v>-76</v>
      </c>
      <c r="K40" s="116">
        <v>-3.8019009504752375</v>
      </c>
    </row>
    <row r="41" spans="1:11" ht="14.1" customHeight="1" x14ac:dyDescent="0.2">
      <c r="A41" s="306"/>
      <c r="B41" s="307" t="s">
        <v>261</v>
      </c>
      <c r="C41" s="308"/>
      <c r="D41" s="113">
        <v>6.2741348240226547</v>
      </c>
      <c r="E41" s="115">
        <v>1706</v>
      </c>
      <c r="F41" s="114">
        <v>1627</v>
      </c>
      <c r="G41" s="114">
        <v>1676</v>
      </c>
      <c r="H41" s="114">
        <v>1729</v>
      </c>
      <c r="I41" s="140">
        <v>1768</v>
      </c>
      <c r="J41" s="115">
        <v>-62</v>
      </c>
      <c r="K41" s="116">
        <v>-3.5067873303167421</v>
      </c>
    </row>
    <row r="42" spans="1:11" ht="14.1" customHeight="1" x14ac:dyDescent="0.2">
      <c r="A42" s="306">
        <v>52</v>
      </c>
      <c r="B42" s="307" t="s">
        <v>262</v>
      </c>
      <c r="C42" s="308"/>
      <c r="D42" s="113">
        <v>4.1668199036445879</v>
      </c>
      <c r="E42" s="115">
        <v>1133</v>
      </c>
      <c r="F42" s="114">
        <v>1107</v>
      </c>
      <c r="G42" s="114">
        <v>1186</v>
      </c>
      <c r="H42" s="114">
        <v>1181</v>
      </c>
      <c r="I42" s="140">
        <v>1130</v>
      </c>
      <c r="J42" s="115">
        <v>3</v>
      </c>
      <c r="K42" s="116">
        <v>0.26548672566371684</v>
      </c>
    </row>
    <row r="43" spans="1:11" ht="14.1" customHeight="1" x14ac:dyDescent="0.2">
      <c r="A43" s="306" t="s">
        <v>263</v>
      </c>
      <c r="B43" s="307" t="s">
        <v>264</v>
      </c>
      <c r="C43" s="308"/>
      <c r="D43" s="113">
        <v>3.1811996616527529</v>
      </c>
      <c r="E43" s="115">
        <v>865</v>
      </c>
      <c r="F43" s="114">
        <v>854</v>
      </c>
      <c r="G43" s="114">
        <v>908</v>
      </c>
      <c r="H43" s="114">
        <v>903</v>
      </c>
      <c r="I43" s="140">
        <v>855</v>
      </c>
      <c r="J43" s="115">
        <v>10</v>
      </c>
      <c r="K43" s="116">
        <v>1.1695906432748537</v>
      </c>
    </row>
    <row r="44" spans="1:11" ht="14.1" customHeight="1" x14ac:dyDescent="0.2">
      <c r="A44" s="306">
        <v>53</v>
      </c>
      <c r="B44" s="307" t="s">
        <v>265</v>
      </c>
      <c r="C44" s="308"/>
      <c r="D44" s="113">
        <v>0.29053731013938433</v>
      </c>
      <c r="E44" s="115">
        <v>79</v>
      </c>
      <c r="F44" s="114">
        <v>83</v>
      </c>
      <c r="G44" s="114">
        <v>85</v>
      </c>
      <c r="H44" s="114">
        <v>97</v>
      </c>
      <c r="I44" s="140">
        <v>97</v>
      </c>
      <c r="J44" s="115">
        <v>-18</v>
      </c>
      <c r="K44" s="116">
        <v>-18.556701030927837</v>
      </c>
    </row>
    <row r="45" spans="1:11" ht="14.1" customHeight="1" x14ac:dyDescent="0.2">
      <c r="A45" s="306" t="s">
        <v>266</v>
      </c>
      <c r="B45" s="307" t="s">
        <v>267</v>
      </c>
      <c r="C45" s="308"/>
      <c r="D45" s="113">
        <v>0.27950424772902799</v>
      </c>
      <c r="E45" s="115">
        <v>76</v>
      </c>
      <c r="F45" s="114">
        <v>80</v>
      </c>
      <c r="G45" s="114">
        <v>82</v>
      </c>
      <c r="H45" s="114">
        <v>93</v>
      </c>
      <c r="I45" s="140">
        <v>93</v>
      </c>
      <c r="J45" s="115">
        <v>-17</v>
      </c>
      <c r="K45" s="116">
        <v>-18.27956989247312</v>
      </c>
    </row>
    <row r="46" spans="1:11" ht="14.1" customHeight="1" x14ac:dyDescent="0.2">
      <c r="A46" s="306">
        <v>54</v>
      </c>
      <c r="B46" s="307" t="s">
        <v>268</v>
      </c>
      <c r="C46" s="308"/>
      <c r="D46" s="113">
        <v>2.5155382295612521</v>
      </c>
      <c r="E46" s="115">
        <v>684</v>
      </c>
      <c r="F46" s="114">
        <v>697</v>
      </c>
      <c r="G46" s="114">
        <v>703</v>
      </c>
      <c r="H46" s="114">
        <v>688</v>
      </c>
      <c r="I46" s="140">
        <v>675</v>
      </c>
      <c r="J46" s="115">
        <v>9</v>
      </c>
      <c r="K46" s="116">
        <v>1.3333333333333333</v>
      </c>
    </row>
    <row r="47" spans="1:11" ht="14.1" customHeight="1" x14ac:dyDescent="0.2">
      <c r="A47" s="306">
        <v>61</v>
      </c>
      <c r="B47" s="307" t="s">
        <v>269</v>
      </c>
      <c r="C47" s="308"/>
      <c r="D47" s="113">
        <v>1.8756206097605825</v>
      </c>
      <c r="E47" s="115">
        <v>510</v>
      </c>
      <c r="F47" s="114">
        <v>504</v>
      </c>
      <c r="G47" s="114">
        <v>502</v>
      </c>
      <c r="H47" s="114">
        <v>500</v>
      </c>
      <c r="I47" s="140">
        <v>500</v>
      </c>
      <c r="J47" s="115">
        <v>10</v>
      </c>
      <c r="K47" s="116">
        <v>2</v>
      </c>
    </row>
    <row r="48" spans="1:11" ht="14.1" customHeight="1" x14ac:dyDescent="0.2">
      <c r="A48" s="306">
        <v>62</v>
      </c>
      <c r="B48" s="307" t="s">
        <v>270</v>
      </c>
      <c r="C48" s="308"/>
      <c r="D48" s="113">
        <v>6.2410356367915858</v>
      </c>
      <c r="E48" s="115">
        <v>1697</v>
      </c>
      <c r="F48" s="114">
        <v>1729</v>
      </c>
      <c r="G48" s="114">
        <v>1711</v>
      </c>
      <c r="H48" s="114">
        <v>1685</v>
      </c>
      <c r="I48" s="140">
        <v>1686</v>
      </c>
      <c r="J48" s="115">
        <v>11</v>
      </c>
      <c r="K48" s="116">
        <v>0.65243179122182682</v>
      </c>
    </row>
    <row r="49" spans="1:11" ht="14.1" customHeight="1" x14ac:dyDescent="0.2">
      <c r="A49" s="306">
        <v>63</v>
      </c>
      <c r="B49" s="307" t="s">
        <v>271</v>
      </c>
      <c r="C49" s="308"/>
      <c r="D49" s="113">
        <v>1.8609098598801075</v>
      </c>
      <c r="E49" s="115">
        <v>506</v>
      </c>
      <c r="F49" s="114">
        <v>543</v>
      </c>
      <c r="G49" s="114">
        <v>547</v>
      </c>
      <c r="H49" s="114">
        <v>547</v>
      </c>
      <c r="I49" s="140">
        <v>517</v>
      </c>
      <c r="J49" s="115">
        <v>-11</v>
      </c>
      <c r="K49" s="116">
        <v>-2.1276595744680851</v>
      </c>
    </row>
    <row r="50" spans="1:11" ht="14.1" customHeight="1" x14ac:dyDescent="0.2">
      <c r="A50" s="306" t="s">
        <v>272</v>
      </c>
      <c r="B50" s="307" t="s">
        <v>273</v>
      </c>
      <c r="C50" s="308"/>
      <c r="D50" s="113">
        <v>0.74657055643411419</v>
      </c>
      <c r="E50" s="115">
        <v>203</v>
      </c>
      <c r="F50" s="114">
        <v>208</v>
      </c>
      <c r="G50" s="114">
        <v>208</v>
      </c>
      <c r="H50" s="114">
        <v>205</v>
      </c>
      <c r="I50" s="140">
        <v>203</v>
      </c>
      <c r="J50" s="115">
        <v>0</v>
      </c>
      <c r="K50" s="116">
        <v>0</v>
      </c>
    </row>
    <row r="51" spans="1:11" ht="14.1" customHeight="1" x14ac:dyDescent="0.2">
      <c r="A51" s="306" t="s">
        <v>274</v>
      </c>
      <c r="B51" s="307" t="s">
        <v>275</v>
      </c>
      <c r="C51" s="308"/>
      <c r="D51" s="113">
        <v>1.0260748041631422</v>
      </c>
      <c r="E51" s="115">
        <v>279</v>
      </c>
      <c r="F51" s="114">
        <v>312</v>
      </c>
      <c r="G51" s="114">
        <v>313</v>
      </c>
      <c r="H51" s="114">
        <v>318</v>
      </c>
      <c r="I51" s="140">
        <v>292</v>
      </c>
      <c r="J51" s="115">
        <v>-13</v>
      </c>
      <c r="K51" s="116">
        <v>-4.4520547945205475</v>
      </c>
    </row>
    <row r="52" spans="1:11" ht="14.1" customHeight="1" x14ac:dyDescent="0.2">
      <c r="A52" s="306">
        <v>71</v>
      </c>
      <c r="B52" s="307" t="s">
        <v>276</v>
      </c>
      <c r="C52" s="308"/>
      <c r="D52" s="113">
        <v>10.455665477547718</v>
      </c>
      <c r="E52" s="115">
        <v>2843</v>
      </c>
      <c r="F52" s="114">
        <v>2834</v>
      </c>
      <c r="G52" s="114">
        <v>2837</v>
      </c>
      <c r="H52" s="114">
        <v>2789</v>
      </c>
      <c r="I52" s="140">
        <v>2762</v>
      </c>
      <c r="J52" s="115">
        <v>81</v>
      </c>
      <c r="K52" s="116">
        <v>2.9326574945691526</v>
      </c>
    </row>
    <row r="53" spans="1:11" ht="14.1" customHeight="1" x14ac:dyDescent="0.2">
      <c r="A53" s="306" t="s">
        <v>277</v>
      </c>
      <c r="B53" s="307" t="s">
        <v>278</v>
      </c>
      <c r="C53" s="308"/>
      <c r="D53" s="113">
        <v>2.8612408517524179</v>
      </c>
      <c r="E53" s="115">
        <v>778</v>
      </c>
      <c r="F53" s="114">
        <v>782</v>
      </c>
      <c r="G53" s="114">
        <v>770</v>
      </c>
      <c r="H53" s="114">
        <v>730</v>
      </c>
      <c r="I53" s="140">
        <v>732</v>
      </c>
      <c r="J53" s="115">
        <v>46</v>
      </c>
      <c r="K53" s="116">
        <v>6.2841530054644812</v>
      </c>
    </row>
    <row r="54" spans="1:11" ht="14.1" customHeight="1" x14ac:dyDescent="0.2">
      <c r="A54" s="306" t="s">
        <v>279</v>
      </c>
      <c r="B54" s="307" t="s">
        <v>280</v>
      </c>
      <c r="C54" s="308"/>
      <c r="D54" s="113">
        <v>6.8404986944209485</v>
      </c>
      <c r="E54" s="115">
        <v>1860</v>
      </c>
      <c r="F54" s="114">
        <v>1851</v>
      </c>
      <c r="G54" s="114">
        <v>1868</v>
      </c>
      <c r="H54" s="114">
        <v>1862</v>
      </c>
      <c r="I54" s="140">
        <v>1832</v>
      </c>
      <c r="J54" s="115">
        <v>28</v>
      </c>
      <c r="K54" s="116">
        <v>1.5283842794759825</v>
      </c>
    </row>
    <row r="55" spans="1:11" ht="14.1" customHeight="1" x14ac:dyDescent="0.2">
      <c r="A55" s="306">
        <v>72</v>
      </c>
      <c r="B55" s="307" t="s">
        <v>281</v>
      </c>
      <c r="C55" s="308"/>
      <c r="D55" s="113">
        <v>2.4052076054576883</v>
      </c>
      <c r="E55" s="115">
        <v>654</v>
      </c>
      <c r="F55" s="114">
        <v>656</v>
      </c>
      <c r="G55" s="114">
        <v>658</v>
      </c>
      <c r="H55" s="114">
        <v>662</v>
      </c>
      <c r="I55" s="140">
        <v>670</v>
      </c>
      <c r="J55" s="115">
        <v>-16</v>
      </c>
      <c r="K55" s="116">
        <v>-2.3880597014925371</v>
      </c>
    </row>
    <row r="56" spans="1:11" ht="14.1" customHeight="1" x14ac:dyDescent="0.2">
      <c r="A56" s="306" t="s">
        <v>282</v>
      </c>
      <c r="B56" s="307" t="s">
        <v>283</v>
      </c>
      <c r="C56" s="308"/>
      <c r="D56" s="113">
        <v>1.2467360523702695</v>
      </c>
      <c r="E56" s="115">
        <v>339</v>
      </c>
      <c r="F56" s="114">
        <v>337</v>
      </c>
      <c r="G56" s="114">
        <v>339</v>
      </c>
      <c r="H56" s="114">
        <v>348</v>
      </c>
      <c r="I56" s="140">
        <v>351</v>
      </c>
      <c r="J56" s="115">
        <v>-12</v>
      </c>
      <c r="K56" s="116">
        <v>-3.4188034188034186</v>
      </c>
    </row>
    <row r="57" spans="1:11" ht="14.1" customHeight="1" x14ac:dyDescent="0.2">
      <c r="A57" s="306" t="s">
        <v>284</v>
      </c>
      <c r="B57" s="307" t="s">
        <v>285</v>
      </c>
      <c r="C57" s="308"/>
      <c r="D57" s="113">
        <v>0.7980581810157773</v>
      </c>
      <c r="E57" s="115">
        <v>217</v>
      </c>
      <c r="F57" s="114">
        <v>217</v>
      </c>
      <c r="G57" s="114">
        <v>219</v>
      </c>
      <c r="H57" s="114">
        <v>219</v>
      </c>
      <c r="I57" s="140">
        <v>220</v>
      </c>
      <c r="J57" s="115">
        <v>-3</v>
      </c>
      <c r="K57" s="116">
        <v>-1.3636363636363635</v>
      </c>
    </row>
    <row r="58" spans="1:11" ht="14.1" customHeight="1" x14ac:dyDescent="0.2">
      <c r="A58" s="306">
        <v>73</v>
      </c>
      <c r="B58" s="307" t="s">
        <v>286</v>
      </c>
      <c r="C58" s="308"/>
      <c r="D58" s="113">
        <v>1.8388437350593947</v>
      </c>
      <c r="E58" s="115">
        <v>500</v>
      </c>
      <c r="F58" s="114">
        <v>495</v>
      </c>
      <c r="G58" s="114">
        <v>491</v>
      </c>
      <c r="H58" s="114">
        <v>457</v>
      </c>
      <c r="I58" s="140">
        <v>456</v>
      </c>
      <c r="J58" s="115">
        <v>44</v>
      </c>
      <c r="K58" s="116">
        <v>9.6491228070175445</v>
      </c>
    </row>
    <row r="59" spans="1:11" ht="14.1" customHeight="1" x14ac:dyDescent="0.2">
      <c r="A59" s="306" t="s">
        <v>287</v>
      </c>
      <c r="B59" s="307" t="s">
        <v>288</v>
      </c>
      <c r="C59" s="308"/>
      <c r="D59" s="113">
        <v>1.6218601743223862</v>
      </c>
      <c r="E59" s="115">
        <v>441</v>
      </c>
      <c r="F59" s="114">
        <v>437</v>
      </c>
      <c r="G59" s="114">
        <v>434</v>
      </c>
      <c r="H59" s="114">
        <v>402</v>
      </c>
      <c r="I59" s="140">
        <v>399</v>
      </c>
      <c r="J59" s="115">
        <v>42</v>
      </c>
      <c r="K59" s="116">
        <v>10.526315789473685</v>
      </c>
    </row>
    <row r="60" spans="1:11" ht="14.1" customHeight="1" x14ac:dyDescent="0.2">
      <c r="A60" s="306">
        <v>81</v>
      </c>
      <c r="B60" s="307" t="s">
        <v>289</v>
      </c>
      <c r="C60" s="308"/>
      <c r="D60" s="113">
        <v>6.6308705086241773</v>
      </c>
      <c r="E60" s="115">
        <v>1803</v>
      </c>
      <c r="F60" s="114">
        <v>1795</v>
      </c>
      <c r="G60" s="114">
        <v>1791</v>
      </c>
      <c r="H60" s="114">
        <v>1748</v>
      </c>
      <c r="I60" s="140">
        <v>1774</v>
      </c>
      <c r="J60" s="115">
        <v>29</v>
      </c>
      <c r="K60" s="116">
        <v>1.6347237880496055</v>
      </c>
    </row>
    <row r="61" spans="1:11" ht="14.1" customHeight="1" x14ac:dyDescent="0.2">
      <c r="A61" s="306" t="s">
        <v>290</v>
      </c>
      <c r="B61" s="307" t="s">
        <v>291</v>
      </c>
      <c r="C61" s="308"/>
      <c r="D61" s="113">
        <v>2.1955794196609171</v>
      </c>
      <c r="E61" s="115">
        <v>597</v>
      </c>
      <c r="F61" s="114">
        <v>589</v>
      </c>
      <c r="G61" s="114">
        <v>589</v>
      </c>
      <c r="H61" s="114">
        <v>572</v>
      </c>
      <c r="I61" s="140">
        <v>587</v>
      </c>
      <c r="J61" s="115">
        <v>10</v>
      </c>
      <c r="K61" s="116">
        <v>1.7035775127768313</v>
      </c>
    </row>
    <row r="62" spans="1:11" ht="14.1" customHeight="1" x14ac:dyDescent="0.2">
      <c r="A62" s="306" t="s">
        <v>292</v>
      </c>
      <c r="B62" s="307" t="s">
        <v>293</v>
      </c>
      <c r="C62" s="308"/>
      <c r="D62" s="113">
        <v>2.6626457283660034</v>
      </c>
      <c r="E62" s="115">
        <v>724</v>
      </c>
      <c r="F62" s="114">
        <v>727</v>
      </c>
      <c r="G62" s="114">
        <v>726</v>
      </c>
      <c r="H62" s="114">
        <v>710</v>
      </c>
      <c r="I62" s="140">
        <v>716</v>
      </c>
      <c r="J62" s="115">
        <v>8</v>
      </c>
      <c r="K62" s="116">
        <v>1.1173184357541899</v>
      </c>
    </row>
    <row r="63" spans="1:11" ht="14.1" customHeight="1" x14ac:dyDescent="0.2">
      <c r="A63" s="306"/>
      <c r="B63" s="307" t="s">
        <v>294</v>
      </c>
      <c r="C63" s="308"/>
      <c r="D63" s="113">
        <v>2.4640506049795889</v>
      </c>
      <c r="E63" s="115">
        <v>670</v>
      </c>
      <c r="F63" s="114">
        <v>672</v>
      </c>
      <c r="G63" s="114">
        <v>670</v>
      </c>
      <c r="H63" s="114">
        <v>657</v>
      </c>
      <c r="I63" s="140">
        <v>660</v>
      </c>
      <c r="J63" s="115">
        <v>10</v>
      </c>
      <c r="K63" s="116">
        <v>1.5151515151515151</v>
      </c>
    </row>
    <row r="64" spans="1:11" ht="14.1" customHeight="1" x14ac:dyDescent="0.2">
      <c r="A64" s="306" t="s">
        <v>295</v>
      </c>
      <c r="B64" s="307" t="s">
        <v>296</v>
      </c>
      <c r="C64" s="308"/>
      <c r="D64" s="113">
        <v>0.59210768268912506</v>
      </c>
      <c r="E64" s="115">
        <v>161</v>
      </c>
      <c r="F64" s="114">
        <v>158</v>
      </c>
      <c r="G64" s="114">
        <v>154</v>
      </c>
      <c r="H64" s="114">
        <v>149</v>
      </c>
      <c r="I64" s="140">
        <v>152</v>
      </c>
      <c r="J64" s="115">
        <v>9</v>
      </c>
      <c r="K64" s="116">
        <v>5.9210526315789478</v>
      </c>
    </row>
    <row r="65" spans="1:11" ht="14.1" customHeight="1" x14ac:dyDescent="0.2">
      <c r="A65" s="306" t="s">
        <v>297</v>
      </c>
      <c r="B65" s="307" t="s">
        <v>298</v>
      </c>
      <c r="C65" s="308"/>
      <c r="D65" s="113">
        <v>0.58107462027876866</v>
      </c>
      <c r="E65" s="115">
        <v>158</v>
      </c>
      <c r="F65" s="114">
        <v>163</v>
      </c>
      <c r="G65" s="114">
        <v>165</v>
      </c>
      <c r="H65" s="114">
        <v>160</v>
      </c>
      <c r="I65" s="140">
        <v>166</v>
      </c>
      <c r="J65" s="115">
        <v>-8</v>
      </c>
      <c r="K65" s="116">
        <v>-4.8192771084337354</v>
      </c>
    </row>
    <row r="66" spans="1:11" ht="14.1" customHeight="1" x14ac:dyDescent="0.2">
      <c r="A66" s="306">
        <v>82</v>
      </c>
      <c r="B66" s="307" t="s">
        <v>299</v>
      </c>
      <c r="C66" s="308"/>
      <c r="D66" s="113">
        <v>2.9384722886249128</v>
      </c>
      <c r="E66" s="115">
        <v>799</v>
      </c>
      <c r="F66" s="114">
        <v>801</v>
      </c>
      <c r="G66" s="114">
        <v>813</v>
      </c>
      <c r="H66" s="114">
        <v>794</v>
      </c>
      <c r="I66" s="140">
        <v>774</v>
      </c>
      <c r="J66" s="115">
        <v>25</v>
      </c>
      <c r="K66" s="116">
        <v>3.2299741602067185</v>
      </c>
    </row>
    <row r="67" spans="1:11" ht="14.1" customHeight="1" x14ac:dyDescent="0.2">
      <c r="A67" s="306" t="s">
        <v>300</v>
      </c>
      <c r="B67" s="307" t="s">
        <v>301</v>
      </c>
      <c r="C67" s="308"/>
      <c r="D67" s="113">
        <v>2.2544224191828177</v>
      </c>
      <c r="E67" s="115">
        <v>613</v>
      </c>
      <c r="F67" s="114">
        <v>612</v>
      </c>
      <c r="G67" s="114">
        <v>625</v>
      </c>
      <c r="H67" s="114">
        <v>615</v>
      </c>
      <c r="I67" s="140">
        <v>597</v>
      </c>
      <c r="J67" s="115">
        <v>16</v>
      </c>
      <c r="K67" s="116">
        <v>2.6800670016750421</v>
      </c>
    </row>
    <row r="68" spans="1:11" ht="14.1" customHeight="1" x14ac:dyDescent="0.2">
      <c r="A68" s="306" t="s">
        <v>302</v>
      </c>
      <c r="B68" s="307" t="s">
        <v>303</v>
      </c>
      <c r="C68" s="308"/>
      <c r="D68" s="113">
        <v>0.43028943400389835</v>
      </c>
      <c r="E68" s="115">
        <v>117</v>
      </c>
      <c r="F68" s="114">
        <v>118</v>
      </c>
      <c r="G68" s="114">
        <v>118</v>
      </c>
      <c r="H68" s="114">
        <v>110</v>
      </c>
      <c r="I68" s="140">
        <v>111</v>
      </c>
      <c r="J68" s="115">
        <v>6</v>
      </c>
      <c r="K68" s="116">
        <v>5.4054054054054053</v>
      </c>
    </row>
    <row r="69" spans="1:11" ht="14.1" customHeight="1" x14ac:dyDescent="0.2">
      <c r="A69" s="306">
        <v>83</v>
      </c>
      <c r="B69" s="307" t="s">
        <v>304</v>
      </c>
      <c r="C69" s="308"/>
      <c r="D69" s="113">
        <v>5.0421095215328604</v>
      </c>
      <c r="E69" s="115">
        <v>1371</v>
      </c>
      <c r="F69" s="114">
        <v>1351</v>
      </c>
      <c r="G69" s="114">
        <v>1390</v>
      </c>
      <c r="H69" s="114">
        <v>1333</v>
      </c>
      <c r="I69" s="140">
        <v>1340</v>
      </c>
      <c r="J69" s="115">
        <v>31</v>
      </c>
      <c r="K69" s="116">
        <v>2.3134328358208953</v>
      </c>
    </row>
    <row r="70" spans="1:11" ht="14.1" customHeight="1" x14ac:dyDescent="0.2">
      <c r="A70" s="306" t="s">
        <v>305</v>
      </c>
      <c r="B70" s="307" t="s">
        <v>306</v>
      </c>
      <c r="C70" s="308"/>
      <c r="D70" s="113">
        <v>3.9976462800191239</v>
      </c>
      <c r="E70" s="115">
        <v>1087</v>
      </c>
      <c r="F70" s="114">
        <v>1078</v>
      </c>
      <c r="G70" s="114">
        <v>1094</v>
      </c>
      <c r="H70" s="114">
        <v>1040</v>
      </c>
      <c r="I70" s="140">
        <v>1043</v>
      </c>
      <c r="J70" s="115">
        <v>44</v>
      </c>
      <c r="K70" s="116">
        <v>4.2186001917545539</v>
      </c>
    </row>
    <row r="71" spans="1:11" ht="14.1" customHeight="1" x14ac:dyDescent="0.2">
      <c r="A71" s="306"/>
      <c r="B71" s="307" t="s">
        <v>307</v>
      </c>
      <c r="C71" s="308"/>
      <c r="D71" s="113">
        <v>2.9899599132065755</v>
      </c>
      <c r="E71" s="115">
        <v>813</v>
      </c>
      <c r="F71" s="114">
        <v>797</v>
      </c>
      <c r="G71" s="114">
        <v>804</v>
      </c>
      <c r="H71" s="114">
        <v>756</v>
      </c>
      <c r="I71" s="140">
        <v>749</v>
      </c>
      <c r="J71" s="115">
        <v>64</v>
      </c>
      <c r="K71" s="116">
        <v>8.544726301735647</v>
      </c>
    </row>
    <row r="72" spans="1:11" ht="14.1" customHeight="1" x14ac:dyDescent="0.2">
      <c r="A72" s="306">
        <v>84</v>
      </c>
      <c r="B72" s="307" t="s">
        <v>308</v>
      </c>
      <c r="C72" s="308"/>
      <c r="D72" s="113">
        <v>0.5773969328086499</v>
      </c>
      <c r="E72" s="115">
        <v>157</v>
      </c>
      <c r="F72" s="114">
        <v>163</v>
      </c>
      <c r="G72" s="114">
        <v>151</v>
      </c>
      <c r="H72" s="114">
        <v>152</v>
      </c>
      <c r="I72" s="140">
        <v>152</v>
      </c>
      <c r="J72" s="115">
        <v>5</v>
      </c>
      <c r="K72" s="116">
        <v>3.2894736842105261</v>
      </c>
    </row>
    <row r="73" spans="1:11" ht="14.1" customHeight="1" x14ac:dyDescent="0.2">
      <c r="A73" s="306" t="s">
        <v>309</v>
      </c>
      <c r="B73" s="307" t="s">
        <v>310</v>
      </c>
      <c r="C73" s="308"/>
      <c r="D73" s="113">
        <v>0.39351255930271045</v>
      </c>
      <c r="E73" s="115">
        <v>107</v>
      </c>
      <c r="F73" s="114">
        <v>107</v>
      </c>
      <c r="G73" s="114">
        <v>98</v>
      </c>
      <c r="H73" s="114">
        <v>104</v>
      </c>
      <c r="I73" s="140">
        <v>105</v>
      </c>
      <c r="J73" s="115">
        <v>2</v>
      </c>
      <c r="K73" s="116">
        <v>1.9047619047619047</v>
      </c>
    </row>
    <row r="74" spans="1:11" ht="14.1" customHeight="1" x14ac:dyDescent="0.2">
      <c r="A74" s="306" t="s">
        <v>311</v>
      </c>
      <c r="B74" s="307" t="s">
        <v>312</v>
      </c>
      <c r="C74" s="308"/>
      <c r="D74" s="113">
        <v>0.10297524916332611</v>
      </c>
      <c r="E74" s="115">
        <v>28</v>
      </c>
      <c r="F74" s="114">
        <v>27</v>
      </c>
      <c r="G74" s="114">
        <v>26</v>
      </c>
      <c r="H74" s="114">
        <v>21</v>
      </c>
      <c r="I74" s="140">
        <v>21</v>
      </c>
      <c r="J74" s="115">
        <v>7</v>
      </c>
      <c r="K74" s="116">
        <v>33.333333333333336</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v>6</v>
      </c>
      <c r="I76" s="140">
        <v>5</v>
      </c>
      <c r="J76" s="115" t="s">
        <v>513</v>
      </c>
      <c r="K76" s="116" t="s">
        <v>513</v>
      </c>
    </row>
    <row r="77" spans="1:11" ht="14.1" customHeight="1" x14ac:dyDescent="0.2">
      <c r="A77" s="306">
        <v>92</v>
      </c>
      <c r="B77" s="307" t="s">
        <v>316</v>
      </c>
      <c r="C77" s="308"/>
      <c r="D77" s="113">
        <v>0.26479349784855283</v>
      </c>
      <c r="E77" s="115">
        <v>72</v>
      </c>
      <c r="F77" s="114">
        <v>73</v>
      </c>
      <c r="G77" s="114">
        <v>73</v>
      </c>
      <c r="H77" s="114">
        <v>74</v>
      </c>
      <c r="I77" s="140">
        <v>75</v>
      </c>
      <c r="J77" s="115">
        <v>-3</v>
      </c>
      <c r="K77" s="116">
        <v>-4</v>
      </c>
    </row>
    <row r="78" spans="1:11" ht="14.1" customHeight="1" x14ac:dyDescent="0.2">
      <c r="A78" s="306">
        <v>93</v>
      </c>
      <c r="B78" s="307" t="s">
        <v>317</v>
      </c>
      <c r="C78" s="308"/>
      <c r="D78" s="113">
        <v>0.21698356073700856</v>
      </c>
      <c r="E78" s="115">
        <v>59</v>
      </c>
      <c r="F78" s="114">
        <v>62</v>
      </c>
      <c r="G78" s="114">
        <v>62</v>
      </c>
      <c r="H78" s="114">
        <v>62</v>
      </c>
      <c r="I78" s="140">
        <v>61</v>
      </c>
      <c r="J78" s="115">
        <v>-2</v>
      </c>
      <c r="K78" s="116">
        <v>-3.278688524590164</v>
      </c>
    </row>
    <row r="79" spans="1:11" ht="14.1" customHeight="1" x14ac:dyDescent="0.2">
      <c r="A79" s="306">
        <v>94</v>
      </c>
      <c r="B79" s="307" t="s">
        <v>318</v>
      </c>
      <c r="C79" s="308"/>
      <c r="D79" s="113">
        <v>3.3099187231069103E-2</v>
      </c>
      <c r="E79" s="115">
        <v>9</v>
      </c>
      <c r="F79" s="114">
        <v>10</v>
      </c>
      <c r="G79" s="114">
        <v>13</v>
      </c>
      <c r="H79" s="114">
        <v>16</v>
      </c>
      <c r="I79" s="140">
        <v>9</v>
      </c>
      <c r="J79" s="115">
        <v>0</v>
      </c>
      <c r="K79" s="116">
        <v>0</v>
      </c>
    </row>
    <row r="80" spans="1:11" ht="14.1" customHeight="1" x14ac:dyDescent="0.2">
      <c r="A80" s="306" t="s">
        <v>319</v>
      </c>
      <c r="B80" s="307" t="s">
        <v>320</v>
      </c>
      <c r="C80" s="308"/>
      <c r="D80" s="113" t="s">
        <v>513</v>
      </c>
      <c r="E80" s="115" t="s">
        <v>513</v>
      </c>
      <c r="F80" s="114" t="s">
        <v>513</v>
      </c>
      <c r="G80" s="114" t="s">
        <v>513</v>
      </c>
      <c r="H80" s="114">
        <v>0</v>
      </c>
      <c r="I80" s="140">
        <v>0</v>
      </c>
      <c r="J80" s="115" t="s">
        <v>513</v>
      </c>
      <c r="K80" s="116" t="s">
        <v>513</v>
      </c>
    </row>
    <row r="81" spans="1:11" ht="14.1" customHeight="1" x14ac:dyDescent="0.2">
      <c r="A81" s="310" t="s">
        <v>321</v>
      </c>
      <c r="B81" s="311" t="s">
        <v>224</v>
      </c>
      <c r="C81" s="312"/>
      <c r="D81" s="125">
        <v>0.14710749880475157</v>
      </c>
      <c r="E81" s="143">
        <v>40</v>
      </c>
      <c r="F81" s="144">
        <v>38</v>
      </c>
      <c r="G81" s="144">
        <v>37</v>
      </c>
      <c r="H81" s="144">
        <v>37</v>
      </c>
      <c r="I81" s="145">
        <v>38</v>
      </c>
      <c r="J81" s="143">
        <v>2</v>
      </c>
      <c r="K81" s="146">
        <v>5.2631578947368425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7838</v>
      </c>
      <c r="E12" s="114">
        <v>7964</v>
      </c>
      <c r="F12" s="114">
        <v>8102</v>
      </c>
      <c r="G12" s="114">
        <v>8039</v>
      </c>
      <c r="H12" s="140">
        <v>7919</v>
      </c>
      <c r="I12" s="115">
        <v>-81</v>
      </c>
      <c r="J12" s="116">
        <v>-1.0228564212653113</v>
      </c>
      <c r="K12"/>
      <c r="L12"/>
      <c r="M12"/>
      <c r="N12"/>
      <c r="O12"/>
      <c r="P12"/>
    </row>
    <row r="13" spans="1:16" s="110" customFormat="1" ht="14.45" customHeight="1" x14ac:dyDescent="0.2">
      <c r="A13" s="120" t="s">
        <v>105</v>
      </c>
      <c r="B13" s="119" t="s">
        <v>106</v>
      </c>
      <c r="C13" s="113">
        <v>36.795100791018115</v>
      </c>
      <c r="D13" s="115">
        <v>2884</v>
      </c>
      <c r="E13" s="114">
        <v>2876</v>
      </c>
      <c r="F13" s="114">
        <v>2953</v>
      </c>
      <c r="G13" s="114">
        <v>2928</v>
      </c>
      <c r="H13" s="140">
        <v>2858</v>
      </c>
      <c r="I13" s="115">
        <v>26</v>
      </c>
      <c r="J13" s="116">
        <v>0.90972708187543738</v>
      </c>
      <c r="K13"/>
      <c r="L13"/>
      <c r="M13"/>
      <c r="N13"/>
      <c r="O13"/>
      <c r="P13"/>
    </row>
    <row r="14" spans="1:16" s="110" customFormat="1" ht="14.45" customHeight="1" x14ac:dyDescent="0.2">
      <c r="A14" s="120"/>
      <c r="B14" s="119" t="s">
        <v>107</v>
      </c>
      <c r="C14" s="113">
        <v>63.204899208981885</v>
      </c>
      <c r="D14" s="115">
        <v>4954</v>
      </c>
      <c r="E14" s="114">
        <v>5088</v>
      </c>
      <c r="F14" s="114">
        <v>5149</v>
      </c>
      <c r="G14" s="114">
        <v>5111</v>
      </c>
      <c r="H14" s="140">
        <v>5061</v>
      </c>
      <c r="I14" s="115">
        <v>-107</v>
      </c>
      <c r="J14" s="116">
        <v>-2.1142066785220313</v>
      </c>
      <c r="K14"/>
      <c r="L14"/>
      <c r="M14"/>
      <c r="N14"/>
      <c r="O14"/>
      <c r="P14"/>
    </row>
    <row r="15" spans="1:16" s="110" customFormat="1" ht="14.45" customHeight="1" x14ac:dyDescent="0.2">
      <c r="A15" s="118" t="s">
        <v>105</v>
      </c>
      <c r="B15" s="121" t="s">
        <v>108</v>
      </c>
      <c r="C15" s="113">
        <v>9.9770349578974233</v>
      </c>
      <c r="D15" s="115">
        <v>782</v>
      </c>
      <c r="E15" s="114">
        <v>861</v>
      </c>
      <c r="F15" s="114">
        <v>887</v>
      </c>
      <c r="G15" s="114">
        <v>859</v>
      </c>
      <c r="H15" s="140">
        <v>821</v>
      </c>
      <c r="I15" s="115">
        <v>-39</v>
      </c>
      <c r="J15" s="116">
        <v>-4.7503045066991474</v>
      </c>
      <c r="K15"/>
      <c r="L15"/>
      <c r="M15"/>
      <c r="N15"/>
      <c r="O15"/>
      <c r="P15"/>
    </row>
    <row r="16" spans="1:16" s="110" customFormat="1" ht="14.45" customHeight="1" x14ac:dyDescent="0.2">
      <c r="A16" s="118"/>
      <c r="B16" s="121" t="s">
        <v>109</v>
      </c>
      <c r="C16" s="113">
        <v>53.674406736412351</v>
      </c>
      <c r="D16" s="115">
        <v>4207</v>
      </c>
      <c r="E16" s="114">
        <v>4232</v>
      </c>
      <c r="F16" s="114">
        <v>4334</v>
      </c>
      <c r="G16" s="114">
        <v>4327</v>
      </c>
      <c r="H16" s="140">
        <v>4286</v>
      </c>
      <c r="I16" s="115">
        <v>-79</v>
      </c>
      <c r="J16" s="116">
        <v>-1.843210452636491</v>
      </c>
      <c r="K16"/>
      <c r="L16"/>
      <c r="M16"/>
      <c r="N16"/>
      <c r="O16"/>
      <c r="P16"/>
    </row>
    <row r="17" spans="1:16" s="110" customFormat="1" ht="14.45" customHeight="1" x14ac:dyDescent="0.2">
      <c r="A17" s="118"/>
      <c r="B17" s="121" t="s">
        <v>110</v>
      </c>
      <c r="C17" s="113">
        <v>20.196478693544272</v>
      </c>
      <c r="D17" s="115">
        <v>1583</v>
      </c>
      <c r="E17" s="114">
        <v>1577</v>
      </c>
      <c r="F17" s="114">
        <v>1578</v>
      </c>
      <c r="G17" s="114">
        <v>1566</v>
      </c>
      <c r="H17" s="140">
        <v>1557</v>
      </c>
      <c r="I17" s="115">
        <v>26</v>
      </c>
      <c r="J17" s="116">
        <v>1.6698779704560052</v>
      </c>
      <c r="K17"/>
      <c r="L17"/>
      <c r="M17"/>
      <c r="N17"/>
      <c r="O17"/>
      <c r="P17"/>
    </row>
    <row r="18" spans="1:16" s="110" customFormat="1" ht="14.45" customHeight="1" x14ac:dyDescent="0.2">
      <c r="A18" s="120"/>
      <c r="B18" s="121" t="s">
        <v>111</v>
      </c>
      <c r="C18" s="113">
        <v>16.152079612145954</v>
      </c>
      <c r="D18" s="115">
        <v>1266</v>
      </c>
      <c r="E18" s="114">
        <v>1294</v>
      </c>
      <c r="F18" s="114">
        <v>1303</v>
      </c>
      <c r="G18" s="114">
        <v>1287</v>
      </c>
      <c r="H18" s="140">
        <v>1255</v>
      </c>
      <c r="I18" s="115">
        <v>11</v>
      </c>
      <c r="J18" s="116">
        <v>0.87649402390438247</v>
      </c>
      <c r="K18"/>
      <c r="L18"/>
      <c r="M18"/>
      <c r="N18"/>
      <c r="O18"/>
      <c r="P18"/>
    </row>
    <row r="19" spans="1:16" s="110" customFormat="1" ht="14.45" customHeight="1" x14ac:dyDescent="0.2">
      <c r="A19" s="120"/>
      <c r="B19" s="121" t="s">
        <v>112</v>
      </c>
      <c r="C19" s="113">
        <v>1.5054860933911711</v>
      </c>
      <c r="D19" s="115">
        <v>118</v>
      </c>
      <c r="E19" s="114">
        <v>112</v>
      </c>
      <c r="F19" s="114">
        <v>125</v>
      </c>
      <c r="G19" s="114">
        <v>108</v>
      </c>
      <c r="H19" s="140">
        <v>108</v>
      </c>
      <c r="I19" s="115">
        <v>10</v>
      </c>
      <c r="J19" s="116">
        <v>9.2592592592592595</v>
      </c>
      <c r="K19"/>
      <c r="L19"/>
      <c r="M19"/>
      <c r="N19"/>
      <c r="O19"/>
      <c r="P19"/>
    </row>
    <row r="20" spans="1:16" s="110" customFormat="1" ht="14.45" customHeight="1" x14ac:dyDescent="0.2">
      <c r="A20" s="120" t="s">
        <v>113</v>
      </c>
      <c r="B20" s="119" t="s">
        <v>116</v>
      </c>
      <c r="C20" s="113">
        <v>92.459811176320486</v>
      </c>
      <c r="D20" s="115">
        <v>7247</v>
      </c>
      <c r="E20" s="114">
        <v>7387</v>
      </c>
      <c r="F20" s="114">
        <v>7521</v>
      </c>
      <c r="G20" s="114">
        <v>7464</v>
      </c>
      <c r="H20" s="140">
        <v>7369</v>
      </c>
      <c r="I20" s="115">
        <v>-122</v>
      </c>
      <c r="J20" s="116">
        <v>-1.6555842040982494</v>
      </c>
      <c r="K20"/>
      <c r="L20"/>
      <c r="M20"/>
      <c r="N20"/>
      <c r="O20"/>
      <c r="P20"/>
    </row>
    <row r="21" spans="1:16" s="110" customFormat="1" ht="14.45" customHeight="1" x14ac:dyDescent="0.2">
      <c r="A21" s="123"/>
      <c r="B21" s="124" t="s">
        <v>117</v>
      </c>
      <c r="C21" s="125">
        <v>7.3998468997193161</v>
      </c>
      <c r="D21" s="143">
        <v>580</v>
      </c>
      <c r="E21" s="144">
        <v>565</v>
      </c>
      <c r="F21" s="144">
        <v>569</v>
      </c>
      <c r="G21" s="144">
        <v>564</v>
      </c>
      <c r="H21" s="145">
        <v>540</v>
      </c>
      <c r="I21" s="143">
        <v>40</v>
      </c>
      <c r="J21" s="146">
        <v>7.4074074074074074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10548</v>
      </c>
      <c r="E56" s="114">
        <v>10841</v>
      </c>
      <c r="F56" s="114">
        <v>10922</v>
      </c>
      <c r="G56" s="114">
        <v>10867</v>
      </c>
      <c r="H56" s="140">
        <v>10759</v>
      </c>
      <c r="I56" s="115">
        <v>-211</v>
      </c>
      <c r="J56" s="116">
        <v>-1.9611488056510828</v>
      </c>
      <c r="K56"/>
      <c r="L56"/>
      <c r="M56"/>
      <c r="N56"/>
      <c r="O56"/>
      <c r="P56"/>
    </row>
    <row r="57" spans="1:16" s="110" customFormat="1" ht="14.45" customHeight="1" x14ac:dyDescent="0.2">
      <c r="A57" s="120" t="s">
        <v>105</v>
      </c>
      <c r="B57" s="119" t="s">
        <v>106</v>
      </c>
      <c r="C57" s="113">
        <v>36.651497914296549</v>
      </c>
      <c r="D57" s="115">
        <v>3866</v>
      </c>
      <c r="E57" s="114">
        <v>3914</v>
      </c>
      <c r="F57" s="114">
        <v>3949</v>
      </c>
      <c r="G57" s="114">
        <v>3914</v>
      </c>
      <c r="H57" s="140">
        <v>3831</v>
      </c>
      <c r="I57" s="115">
        <v>35</v>
      </c>
      <c r="J57" s="116">
        <v>0.91359958235447669</v>
      </c>
    </row>
    <row r="58" spans="1:16" s="110" customFormat="1" ht="14.45" customHeight="1" x14ac:dyDescent="0.2">
      <c r="A58" s="120"/>
      <c r="B58" s="119" t="s">
        <v>107</v>
      </c>
      <c r="C58" s="113">
        <v>63.348502085703451</v>
      </c>
      <c r="D58" s="115">
        <v>6682</v>
      </c>
      <c r="E58" s="114">
        <v>6927</v>
      </c>
      <c r="F58" s="114">
        <v>6973</v>
      </c>
      <c r="G58" s="114">
        <v>6953</v>
      </c>
      <c r="H58" s="140">
        <v>6928</v>
      </c>
      <c r="I58" s="115">
        <v>-246</v>
      </c>
      <c r="J58" s="116">
        <v>-3.5508083140877598</v>
      </c>
    </row>
    <row r="59" spans="1:16" s="110" customFormat="1" ht="14.45" customHeight="1" x14ac:dyDescent="0.2">
      <c r="A59" s="118" t="s">
        <v>105</v>
      </c>
      <c r="B59" s="121" t="s">
        <v>108</v>
      </c>
      <c r="C59" s="113">
        <v>12.097080015168752</v>
      </c>
      <c r="D59" s="115">
        <v>1276</v>
      </c>
      <c r="E59" s="114">
        <v>1397</v>
      </c>
      <c r="F59" s="114">
        <v>1427</v>
      </c>
      <c r="G59" s="114">
        <v>1428</v>
      </c>
      <c r="H59" s="140">
        <v>1376</v>
      </c>
      <c r="I59" s="115">
        <v>-100</v>
      </c>
      <c r="J59" s="116">
        <v>-7.2674418604651159</v>
      </c>
    </row>
    <row r="60" spans="1:16" s="110" customFormat="1" ht="14.45" customHeight="1" x14ac:dyDescent="0.2">
      <c r="A60" s="118"/>
      <c r="B60" s="121" t="s">
        <v>109</v>
      </c>
      <c r="C60" s="113">
        <v>51.678043230944255</v>
      </c>
      <c r="D60" s="115">
        <v>5451</v>
      </c>
      <c r="E60" s="114">
        <v>5577</v>
      </c>
      <c r="F60" s="114">
        <v>5662</v>
      </c>
      <c r="G60" s="114">
        <v>5643</v>
      </c>
      <c r="H60" s="140">
        <v>5664</v>
      </c>
      <c r="I60" s="115">
        <v>-213</v>
      </c>
      <c r="J60" s="116">
        <v>-3.7605932203389831</v>
      </c>
    </row>
    <row r="61" spans="1:16" s="110" customFormat="1" ht="14.45" customHeight="1" x14ac:dyDescent="0.2">
      <c r="A61" s="118"/>
      <c r="B61" s="121" t="s">
        <v>110</v>
      </c>
      <c r="C61" s="113">
        <v>20.430413348502086</v>
      </c>
      <c r="D61" s="115">
        <v>2155</v>
      </c>
      <c r="E61" s="114">
        <v>2173</v>
      </c>
      <c r="F61" s="114">
        <v>2151</v>
      </c>
      <c r="G61" s="114">
        <v>2134</v>
      </c>
      <c r="H61" s="140">
        <v>2114</v>
      </c>
      <c r="I61" s="115">
        <v>41</v>
      </c>
      <c r="J61" s="116">
        <v>1.9394512771996215</v>
      </c>
    </row>
    <row r="62" spans="1:16" s="110" customFormat="1" ht="14.45" customHeight="1" x14ac:dyDescent="0.2">
      <c r="A62" s="120"/>
      <c r="B62" s="121" t="s">
        <v>111</v>
      </c>
      <c r="C62" s="113">
        <v>15.794463405384906</v>
      </c>
      <c r="D62" s="115">
        <v>1666</v>
      </c>
      <c r="E62" s="114">
        <v>1694</v>
      </c>
      <c r="F62" s="114">
        <v>1682</v>
      </c>
      <c r="G62" s="114">
        <v>1662</v>
      </c>
      <c r="H62" s="140">
        <v>1605</v>
      </c>
      <c r="I62" s="115">
        <v>61</v>
      </c>
      <c r="J62" s="116">
        <v>3.8006230529595015</v>
      </c>
    </row>
    <row r="63" spans="1:16" s="110" customFormat="1" ht="14.45" customHeight="1" x14ac:dyDescent="0.2">
      <c r="A63" s="120"/>
      <c r="B63" s="121" t="s">
        <v>112</v>
      </c>
      <c r="C63" s="113">
        <v>1.4789533560864618</v>
      </c>
      <c r="D63" s="115">
        <v>156</v>
      </c>
      <c r="E63" s="114">
        <v>165</v>
      </c>
      <c r="F63" s="114">
        <v>171</v>
      </c>
      <c r="G63" s="114">
        <v>147</v>
      </c>
      <c r="H63" s="140">
        <v>121</v>
      </c>
      <c r="I63" s="115">
        <v>35</v>
      </c>
      <c r="J63" s="116">
        <v>28.925619834710744</v>
      </c>
    </row>
    <row r="64" spans="1:16" s="110" customFormat="1" ht="14.45" customHeight="1" x14ac:dyDescent="0.2">
      <c r="A64" s="120" t="s">
        <v>113</v>
      </c>
      <c r="B64" s="119" t="s">
        <v>116</v>
      </c>
      <c r="C64" s="113">
        <v>93.686006825938563</v>
      </c>
      <c r="D64" s="115">
        <v>9882</v>
      </c>
      <c r="E64" s="114">
        <v>10183</v>
      </c>
      <c r="F64" s="114">
        <v>10282</v>
      </c>
      <c r="G64" s="114">
        <v>10220</v>
      </c>
      <c r="H64" s="140">
        <v>10143</v>
      </c>
      <c r="I64" s="115">
        <v>-261</v>
      </c>
      <c r="J64" s="116">
        <v>-2.5732031943212066</v>
      </c>
    </row>
    <row r="65" spans="1:10" s="110" customFormat="1" ht="14.45" customHeight="1" x14ac:dyDescent="0.2">
      <c r="A65" s="123"/>
      <c r="B65" s="124" t="s">
        <v>117</v>
      </c>
      <c r="C65" s="125">
        <v>6.162305650360258</v>
      </c>
      <c r="D65" s="143">
        <v>650</v>
      </c>
      <c r="E65" s="144">
        <v>641</v>
      </c>
      <c r="F65" s="144">
        <v>622</v>
      </c>
      <c r="G65" s="144">
        <v>628</v>
      </c>
      <c r="H65" s="145">
        <v>599</v>
      </c>
      <c r="I65" s="143">
        <v>51</v>
      </c>
      <c r="J65" s="146">
        <v>8.5141903171953253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7838</v>
      </c>
      <c r="G11" s="114">
        <v>7964</v>
      </c>
      <c r="H11" s="114">
        <v>8102</v>
      </c>
      <c r="I11" s="114">
        <v>8039</v>
      </c>
      <c r="J11" s="140">
        <v>7919</v>
      </c>
      <c r="K11" s="114">
        <v>-81</v>
      </c>
      <c r="L11" s="116">
        <v>-1.0228564212653113</v>
      </c>
    </row>
    <row r="12" spans="1:17" s="110" customFormat="1" ht="24" customHeight="1" x14ac:dyDescent="0.2">
      <c r="A12" s="604" t="s">
        <v>185</v>
      </c>
      <c r="B12" s="605"/>
      <c r="C12" s="605"/>
      <c r="D12" s="606"/>
      <c r="E12" s="113">
        <v>36.795100791018115</v>
      </c>
      <c r="F12" s="115">
        <v>2884</v>
      </c>
      <c r="G12" s="114">
        <v>2876</v>
      </c>
      <c r="H12" s="114">
        <v>2953</v>
      </c>
      <c r="I12" s="114">
        <v>2928</v>
      </c>
      <c r="J12" s="140">
        <v>2858</v>
      </c>
      <c r="K12" s="114">
        <v>26</v>
      </c>
      <c r="L12" s="116">
        <v>0.90972708187543738</v>
      </c>
    </row>
    <row r="13" spans="1:17" s="110" customFormat="1" ht="15" customHeight="1" x14ac:dyDescent="0.2">
      <c r="A13" s="120"/>
      <c r="B13" s="612" t="s">
        <v>107</v>
      </c>
      <c r="C13" s="612"/>
      <c r="E13" s="113">
        <v>63.204899208981885</v>
      </c>
      <c r="F13" s="115">
        <v>4954</v>
      </c>
      <c r="G13" s="114">
        <v>5088</v>
      </c>
      <c r="H13" s="114">
        <v>5149</v>
      </c>
      <c r="I13" s="114">
        <v>5111</v>
      </c>
      <c r="J13" s="140">
        <v>5061</v>
      </c>
      <c r="K13" s="114">
        <v>-107</v>
      </c>
      <c r="L13" s="116">
        <v>-2.1142066785220313</v>
      </c>
    </row>
    <row r="14" spans="1:17" s="110" customFormat="1" ht="22.5" customHeight="1" x14ac:dyDescent="0.2">
      <c r="A14" s="604" t="s">
        <v>186</v>
      </c>
      <c r="B14" s="605"/>
      <c r="C14" s="605"/>
      <c r="D14" s="606"/>
      <c r="E14" s="113">
        <v>9.9770349578974233</v>
      </c>
      <c r="F14" s="115">
        <v>782</v>
      </c>
      <c r="G14" s="114">
        <v>861</v>
      </c>
      <c r="H14" s="114">
        <v>887</v>
      </c>
      <c r="I14" s="114">
        <v>859</v>
      </c>
      <c r="J14" s="140">
        <v>821</v>
      </c>
      <c r="K14" s="114">
        <v>-39</v>
      </c>
      <c r="L14" s="116">
        <v>-4.7503045066991474</v>
      </c>
    </row>
    <row r="15" spans="1:17" s="110" customFormat="1" ht="15" customHeight="1" x14ac:dyDescent="0.2">
      <c r="A15" s="120"/>
      <c r="B15" s="119"/>
      <c r="C15" s="258" t="s">
        <v>106</v>
      </c>
      <c r="E15" s="113">
        <v>49.104859335038363</v>
      </c>
      <c r="F15" s="115">
        <v>384</v>
      </c>
      <c r="G15" s="114">
        <v>422</v>
      </c>
      <c r="H15" s="114">
        <v>425</v>
      </c>
      <c r="I15" s="114">
        <v>397</v>
      </c>
      <c r="J15" s="140">
        <v>383</v>
      </c>
      <c r="K15" s="114">
        <v>1</v>
      </c>
      <c r="L15" s="116">
        <v>0.26109660574412535</v>
      </c>
    </row>
    <row r="16" spans="1:17" s="110" customFormat="1" ht="15" customHeight="1" x14ac:dyDescent="0.2">
      <c r="A16" s="120"/>
      <c r="B16" s="119"/>
      <c r="C16" s="258" t="s">
        <v>107</v>
      </c>
      <c r="E16" s="113">
        <v>50.895140664961637</v>
      </c>
      <c r="F16" s="115">
        <v>398</v>
      </c>
      <c r="G16" s="114">
        <v>439</v>
      </c>
      <c r="H16" s="114">
        <v>462</v>
      </c>
      <c r="I16" s="114">
        <v>462</v>
      </c>
      <c r="J16" s="140">
        <v>438</v>
      </c>
      <c r="K16" s="114">
        <v>-40</v>
      </c>
      <c r="L16" s="116">
        <v>-9.1324200913242013</v>
      </c>
    </row>
    <row r="17" spans="1:12" s="110" customFormat="1" ht="15" customHeight="1" x14ac:dyDescent="0.2">
      <c r="A17" s="120"/>
      <c r="B17" s="121" t="s">
        <v>109</v>
      </c>
      <c r="C17" s="258"/>
      <c r="E17" s="113">
        <v>53.674406736412351</v>
      </c>
      <c r="F17" s="115">
        <v>4207</v>
      </c>
      <c r="G17" s="114">
        <v>4232</v>
      </c>
      <c r="H17" s="114">
        <v>4334</v>
      </c>
      <c r="I17" s="114">
        <v>4327</v>
      </c>
      <c r="J17" s="140">
        <v>4286</v>
      </c>
      <c r="K17" s="114">
        <v>-79</v>
      </c>
      <c r="L17" s="116">
        <v>-1.843210452636491</v>
      </c>
    </row>
    <row r="18" spans="1:12" s="110" customFormat="1" ht="15" customHeight="1" x14ac:dyDescent="0.2">
      <c r="A18" s="120"/>
      <c r="B18" s="119"/>
      <c r="C18" s="258" t="s">
        <v>106</v>
      </c>
      <c r="E18" s="113">
        <v>33.040171143332543</v>
      </c>
      <c r="F18" s="115">
        <v>1390</v>
      </c>
      <c r="G18" s="114">
        <v>1344</v>
      </c>
      <c r="H18" s="114">
        <v>1398</v>
      </c>
      <c r="I18" s="114">
        <v>1403</v>
      </c>
      <c r="J18" s="140">
        <v>1372</v>
      </c>
      <c r="K18" s="114">
        <v>18</v>
      </c>
      <c r="L18" s="116">
        <v>1.3119533527696794</v>
      </c>
    </row>
    <row r="19" spans="1:12" s="110" customFormat="1" ht="15" customHeight="1" x14ac:dyDescent="0.2">
      <c r="A19" s="120"/>
      <c r="B19" s="119"/>
      <c r="C19" s="258" t="s">
        <v>107</v>
      </c>
      <c r="E19" s="113">
        <v>66.959828856667457</v>
      </c>
      <c r="F19" s="115">
        <v>2817</v>
      </c>
      <c r="G19" s="114">
        <v>2888</v>
      </c>
      <c r="H19" s="114">
        <v>2936</v>
      </c>
      <c r="I19" s="114">
        <v>2924</v>
      </c>
      <c r="J19" s="140">
        <v>2914</v>
      </c>
      <c r="K19" s="114">
        <v>-97</v>
      </c>
      <c r="L19" s="116">
        <v>-3.3287577213452297</v>
      </c>
    </row>
    <row r="20" spans="1:12" s="110" customFormat="1" ht="15" customHeight="1" x14ac:dyDescent="0.2">
      <c r="A20" s="120"/>
      <c r="B20" s="121" t="s">
        <v>110</v>
      </c>
      <c r="C20" s="258"/>
      <c r="E20" s="113">
        <v>20.196478693544272</v>
      </c>
      <c r="F20" s="115">
        <v>1583</v>
      </c>
      <c r="G20" s="114">
        <v>1577</v>
      </c>
      <c r="H20" s="114">
        <v>1578</v>
      </c>
      <c r="I20" s="114">
        <v>1566</v>
      </c>
      <c r="J20" s="140">
        <v>1557</v>
      </c>
      <c r="K20" s="114">
        <v>26</v>
      </c>
      <c r="L20" s="116">
        <v>1.6698779704560052</v>
      </c>
    </row>
    <row r="21" spans="1:12" s="110" customFormat="1" ht="15" customHeight="1" x14ac:dyDescent="0.2">
      <c r="A21" s="120"/>
      <c r="B21" s="119"/>
      <c r="C21" s="258" t="s">
        <v>106</v>
      </c>
      <c r="E21" s="113">
        <v>28.99557801642451</v>
      </c>
      <c r="F21" s="115">
        <v>459</v>
      </c>
      <c r="G21" s="114">
        <v>455</v>
      </c>
      <c r="H21" s="114">
        <v>469</v>
      </c>
      <c r="I21" s="114">
        <v>470</v>
      </c>
      <c r="J21" s="140">
        <v>462</v>
      </c>
      <c r="K21" s="114">
        <v>-3</v>
      </c>
      <c r="L21" s="116">
        <v>-0.64935064935064934</v>
      </c>
    </row>
    <row r="22" spans="1:12" s="110" customFormat="1" ht="15" customHeight="1" x14ac:dyDescent="0.2">
      <c r="A22" s="120"/>
      <c r="B22" s="119"/>
      <c r="C22" s="258" t="s">
        <v>107</v>
      </c>
      <c r="E22" s="113">
        <v>71.004421983575483</v>
      </c>
      <c r="F22" s="115">
        <v>1124</v>
      </c>
      <c r="G22" s="114">
        <v>1122</v>
      </c>
      <c r="H22" s="114">
        <v>1109</v>
      </c>
      <c r="I22" s="114">
        <v>1096</v>
      </c>
      <c r="J22" s="140">
        <v>1095</v>
      </c>
      <c r="K22" s="114">
        <v>29</v>
      </c>
      <c r="L22" s="116">
        <v>2.6484018264840183</v>
      </c>
    </row>
    <row r="23" spans="1:12" s="110" customFormat="1" ht="15" customHeight="1" x14ac:dyDescent="0.2">
      <c r="A23" s="120"/>
      <c r="B23" s="121" t="s">
        <v>111</v>
      </c>
      <c r="C23" s="258"/>
      <c r="E23" s="113">
        <v>16.152079612145954</v>
      </c>
      <c r="F23" s="115">
        <v>1266</v>
      </c>
      <c r="G23" s="114">
        <v>1294</v>
      </c>
      <c r="H23" s="114">
        <v>1303</v>
      </c>
      <c r="I23" s="114">
        <v>1287</v>
      </c>
      <c r="J23" s="140">
        <v>1255</v>
      </c>
      <c r="K23" s="114">
        <v>11</v>
      </c>
      <c r="L23" s="116">
        <v>0.87649402390438247</v>
      </c>
    </row>
    <row r="24" spans="1:12" s="110" customFormat="1" ht="15" customHeight="1" x14ac:dyDescent="0.2">
      <c r="A24" s="120"/>
      <c r="B24" s="119"/>
      <c r="C24" s="258" t="s">
        <v>106</v>
      </c>
      <c r="E24" s="113">
        <v>51.421800947867297</v>
      </c>
      <c r="F24" s="115">
        <v>651</v>
      </c>
      <c r="G24" s="114">
        <v>655</v>
      </c>
      <c r="H24" s="114">
        <v>661</v>
      </c>
      <c r="I24" s="114">
        <v>658</v>
      </c>
      <c r="J24" s="140">
        <v>641</v>
      </c>
      <c r="K24" s="114">
        <v>10</v>
      </c>
      <c r="L24" s="116">
        <v>1.5600624024960998</v>
      </c>
    </row>
    <row r="25" spans="1:12" s="110" customFormat="1" ht="15" customHeight="1" x14ac:dyDescent="0.2">
      <c r="A25" s="120"/>
      <c r="B25" s="119"/>
      <c r="C25" s="258" t="s">
        <v>107</v>
      </c>
      <c r="E25" s="113">
        <v>48.578199052132703</v>
      </c>
      <c r="F25" s="115">
        <v>615</v>
      </c>
      <c r="G25" s="114">
        <v>639</v>
      </c>
      <c r="H25" s="114">
        <v>642</v>
      </c>
      <c r="I25" s="114">
        <v>629</v>
      </c>
      <c r="J25" s="140">
        <v>614</v>
      </c>
      <c r="K25" s="114">
        <v>1</v>
      </c>
      <c r="L25" s="116">
        <v>0.16286644951140064</v>
      </c>
    </row>
    <row r="26" spans="1:12" s="110" customFormat="1" ht="15" customHeight="1" x14ac:dyDescent="0.2">
      <c r="A26" s="120"/>
      <c r="C26" s="121" t="s">
        <v>187</v>
      </c>
      <c r="D26" s="110" t="s">
        <v>188</v>
      </c>
      <c r="E26" s="113">
        <v>1.5054860933911711</v>
      </c>
      <c r="F26" s="115">
        <v>118</v>
      </c>
      <c r="G26" s="114">
        <v>112</v>
      </c>
      <c r="H26" s="114">
        <v>125</v>
      </c>
      <c r="I26" s="114">
        <v>108</v>
      </c>
      <c r="J26" s="140">
        <v>108</v>
      </c>
      <c r="K26" s="114">
        <v>10</v>
      </c>
      <c r="L26" s="116">
        <v>9.2592592592592595</v>
      </c>
    </row>
    <row r="27" spans="1:12" s="110" customFormat="1" ht="15" customHeight="1" x14ac:dyDescent="0.2">
      <c r="A27" s="120"/>
      <c r="B27" s="119"/>
      <c r="D27" s="259" t="s">
        <v>106</v>
      </c>
      <c r="E27" s="113">
        <v>50</v>
      </c>
      <c r="F27" s="115">
        <v>59</v>
      </c>
      <c r="G27" s="114">
        <v>46</v>
      </c>
      <c r="H27" s="114">
        <v>55</v>
      </c>
      <c r="I27" s="114">
        <v>51</v>
      </c>
      <c r="J27" s="140">
        <v>53</v>
      </c>
      <c r="K27" s="114">
        <v>6</v>
      </c>
      <c r="L27" s="116">
        <v>11.320754716981131</v>
      </c>
    </row>
    <row r="28" spans="1:12" s="110" customFormat="1" ht="15" customHeight="1" x14ac:dyDescent="0.2">
      <c r="A28" s="120"/>
      <c r="B28" s="119"/>
      <c r="D28" s="259" t="s">
        <v>107</v>
      </c>
      <c r="E28" s="113">
        <v>50</v>
      </c>
      <c r="F28" s="115">
        <v>59</v>
      </c>
      <c r="G28" s="114">
        <v>66</v>
      </c>
      <c r="H28" s="114">
        <v>70</v>
      </c>
      <c r="I28" s="114">
        <v>57</v>
      </c>
      <c r="J28" s="140">
        <v>55</v>
      </c>
      <c r="K28" s="114">
        <v>4</v>
      </c>
      <c r="L28" s="116">
        <v>7.2727272727272725</v>
      </c>
    </row>
    <row r="29" spans="1:12" s="110" customFormat="1" ht="24" customHeight="1" x14ac:dyDescent="0.2">
      <c r="A29" s="604" t="s">
        <v>189</v>
      </c>
      <c r="B29" s="605"/>
      <c r="C29" s="605"/>
      <c r="D29" s="606"/>
      <c r="E29" s="113">
        <v>92.459811176320486</v>
      </c>
      <c r="F29" s="115">
        <v>7247</v>
      </c>
      <c r="G29" s="114">
        <v>7387</v>
      </c>
      <c r="H29" s="114">
        <v>7521</v>
      </c>
      <c r="I29" s="114">
        <v>7464</v>
      </c>
      <c r="J29" s="140">
        <v>7369</v>
      </c>
      <c r="K29" s="114">
        <v>-122</v>
      </c>
      <c r="L29" s="116">
        <v>-1.6555842040982494</v>
      </c>
    </row>
    <row r="30" spans="1:12" s="110" customFormat="1" ht="15" customHeight="1" x14ac:dyDescent="0.2">
      <c r="A30" s="120"/>
      <c r="B30" s="119"/>
      <c r="C30" s="258" t="s">
        <v>106</v>
      </c>
      <c r="E30" s="113">
        <v>36.525458810542297</v>
      </c>
      <c r="F30" s="115">
        <v>2647</v>
      </c>
      <c r="G30" s="114">
        <v>2656</v>
      </c>
      <c r="H30" s="114">
        <v>2721</v>
      </c>
      <c r="I30" s="114">
        <v>2701</v>
      </c>
      <c r="J30" s="140">
        <v>2646</v>
      </c>
      <c r="K30" s="114">
        <v>1</v>
      </c>
      <c r="L30" s="116">
        <v>3.779289493575208E-2</v>
      </c>
    </row>
    <row r="31" spans="1:12" s="110" customFormat="1" ht="15" customHeight="1" x14ac:dyDescent="0.2">
      <c r="A31" s="120"/>
      <c r="B31" s="119"/>
      <c r="C31" s="258" t="s">
        <v>107</v>
      </c>
      <c r="E31" s="113">
        <v>63.474541189457703</v>
      </c>
      <c r="F31" s="115">
        <v>4600</v>
      </c>
      <c r="G31" s="114">
        <v>4731</v>
      </c>
      <c r="H31" s="114">
        <v>4800</v>
      </c>
      <c r="I31" s="114">
        <v>4763</v>
      </c>
      <c r="J31" s="140">
        <v>4723</v>
      </c>
      <c r="K31" s="114">
        <v>-123</v>
      </c>
      <c r="L31" s="116">
        <v>-2.6042769426212153</v>
      </c>
    </row>
    <row r="32" spans="1:12" s="110" customFormat="1" ht="15" customHeight="1" x14ac:dyDescent="0.2">
      <c r="A32" s="120"/>
      <c r="B32" s="119" t="s">
        <v>117</v>
      </c>
      <c r="C32" s="258"/>
      <c r="E32" s="113">
        <v>7.3998468997193161</v>
      </c>
      <c r="F32" s="114">
        <v>580</v>
      </c>
      <c r="G32" s="114">
        <v>565</v>
      </c>
      <c r="H32" s="114">
        <v>569</v>
      </c>
      <c r="I32" s="114">
        <v>564</v>
      </c>
      <c r="J32" s="140">
        <v>540</v>
      </c>
      <c r="K32" s="114">
        <v>40</v>
      </c>
      <c r="L32" s="116">
        <v>7.4074074074074074</v>
      </c>
    </row>
    <row r="33" spans="1:12" s="110" customFormat="1" ht="15" customHeight="1" x14ac:dyDescent="0.2">
      <c r="A33" s="120"/>
      <c r="B33" s="119"/>
      <c r="C33" s="258" t="s">
        <v>106</v>
      </c>
      <c r="E33" s="113">
        <v>40.517241379310342</v>
      </c>
      <c r="F33" s="114">
        <v>235</v>
      </c>
      <c r="G33" s="114">
        <v>218</v>
      </c>
      <c r="H33" s="114">
        <v>230</v>
      </c>
      <c r="I33" s="114">
        <v>226</v>
      </c>
      <c r="J33" s="140">
        <v>211</v>
      </c>
      <c r="K33" s="114">
        <v>24</v>
      </c>
      <c r="L33" s="116">
        <v>11.374407582938389</v>
      </c>
    </row>
    <row r="34" spans="1:12" s="110" customFormat="1" ht="15" customHeight="1" x14ac:dyDescent="0.2">
      <c r="A34" s="120"/>
      <c r="B34" s="119"/>
      <c r="C34" s="258" t="s">
        <v>107</v>
      </c>
      <c r="E34" s="113">
        <v>59.482758620689658</v>
      </c>
      <c r="F34" s="114">
        <v>345</v>
      </c>
      <c r="G34" s="114">
        <v>347</v>
      </c>
      <c r="H34" s="114">
        <v>339</v>
      </c>
      <c r="I34" s="114">
        <v>338</v>
      </c>
      <c r="J34" s="140">
        <v>329</v>
      </c>
      <c r="K34" s="114">
        <v>16</v>
      </c>
      <c r="L34" s="116">
        <v>4.86322188449848</v>
      </c>
    </row>
    <row r="35" spans="1:12" s="110" customFormat="1" ht="24" customHeight="1" x14ac:dyDescent="0.2">
      <c r="A35" s="604" t="s">
        <v>192</v>
      </c>
      <c r="B35" s="605"/>
      <c r="C35" s="605"/>
      <c r="D35" s="606"/>
      <c r="E35" s="113">
        <v>12.273539168155141</v>
      </c>
      <c r="F35" s="114">
        <v>962</v>
      </c>
      <c r="G35" s="114">
        <v>999</v>
      </c>
      <c r="H35" s="114">
        <v>1031</v>
      </c>
      <c r="I35" s="114">
        <v>1017</v>
      </c>
      <c r="J35" s="114">
        <v>963</v>
      </c>
      <c r="K35" s="318">
        <v>-1</v>
      </c>
      <c r="L35" s="319">
        <v>-0.10384215991692627</v>
      </c>
    </row>
    <row r="36" spans="1:12" s="110" customFormat="1" ht="15" customHeight="1" x14ac:dyDescent="0.2">
      <c r="A36" s="120"/>
      <c r="B36" s="119"/>
      <c r="C36" s="258" t="s">
        <v>106</v>
      </c>
      <c r="E36" s="113">
        <v>34.407484407484411</v>
      </c>
      <c r="F36" s="114">
        <v>331</v>
      </c>
      <c r="G36" s="114">
        <v>341</v>
      </c>
      <c r="H36" s="114">
        <v>350</v>
      </c>
      <c r="I36" s="114">
        <v>357</v>
      </c>
      <c r="J36" s="114">
        <v>329</v>
      </c>
      <c r="K36" s="318">
        <v>2</v>
      </c>
      <c r="L36" s="116">
        <v>0.60790273556231</v>
      </c>
    </row>
    <row r="37" spans="1:12" s="110" customFormat="1" ht="15" customHeight="1" x14ac:dyDescent="0.2">
      <c r="A37" s="120"/>
      <c r="B37" s="119"/>
      <c r="C37" s="258" t="s">
        <v>107</v>
      </c>
      <c r="E37" s="113">
        <v>65.592515592515596</v>
      </c>
      <c r="F37" s="114">
        <v>631</v>
      </c>
      <c r="G37" s="114">
        <v>658</v>
      </c>
      <c r="H37" s="114">
        <v>681</v>
      </c>
      <c r="I37" s="114">
        <v>660</v>
      </c>
      <c r="J37" s="140">
        <v>634</v>
      </c>
      <c r="K37" s="114">
        <v>-3</v>
      </c>
      <c r="L37" s="116">
        <v>-0.47318611987381703</v>
      </c>
    </row>
    <row r="38" spans="1:12" s="110" customFormat="1" ht="15" customHeight="1" x14ac:dyDescent="0.2">
      <c r="A38" s="120"/>
      <c r="B38" s="119" t="s">
        <v>328</v>
      </c>
      <c r="C38" s="258"/>
      <c r="E38" s="113">
        <v>69.405460576677726</v>
      </c>
      <c r="F38" s="114">
        <v>5440</v>
      </c>
      <c r="G38" s="114">
        <v>5518</v>
      </c>
      <c r="H38" s="114">
        <v>5606</v>
      </c>
      <c r="I38" s="114">
        <v>5559</v>
      </c>
      <c r="J38" s="140">
        <v>5486</v>
      </c>
      <c r="K38" s="114">
        <v>-46</v>
      </c>
      <c r="L38" s="116">
        <v>-0.83849799489609911</v>
      </c>
    </row>
    <row r="39" spans="1:12" s="110" customFormat="1" ht="15" customHeight="1" x14ac:dyDescent="0.2">
      <c r="A39" s="120"/>
      <c r="B39" s="119"/>
      <c r="C39" s="258" t="s">
        <v>106</v>
      </c>
      <c r="E39" s="113">
        <v>38.602941176470587</v>
      </c>
      <c r="F39" s="115">
        <v>2100</v>
      </c>
      <c r="G39" s="114">
        <v>2088</v>
      </c>
      <c r="H39" s="114">
        <v>2137</v>
      </c>
      <c r="I39" s="114">
        <v>2119</v>
      </c>
      <c r="J39" s="140">
        <v>2080</v>
      </c>
      <c r="K39" s="114">
        <v>20</v>
      </c>
      <c r="L39" s="116">
        <v>0.96153846153846156</v>
      </c>
    </row>
    <row r="40" spans="1:12" s="110" customFormat="1" ht="15" customHeight="1" x14ac:dyDescent="0.2">
      <c r="A40" s="120"/>
      <c r="B40" s="119"/>
      <c r="C40" s="258" t="s">
        <v>107</v>
      </c>
      <c r="E40" s="113">
        <v>61.397058823529413</v>
      </c>
      <c r="F40" s="115">
        <v>3340</v>
      </c>
      <c r="G40" s="114">
        <v>3430</v>
      </c>
      <c r="H40" s="114">
        <v>3469</v>
      </c>
      <c r="I40" s="114">
        <v>3440</v>
      </c>
      <c r="J40" s="140">
        <v>3406</v>
      </c>
      <c r="K40" s="114">
        <v>-66</v>
      </c>
      <c r="L40" s="116">
        <v>-1.9377568995889607</v>
      </c>
    </row>
    <row r="41" spans="1:12" s="110" customFormat="1" ht="15" customHeight="1" x14ac:dyDescent="0.2">
      <c r="A41" s="120"/>
      <c r="B41" s="320" t="s">
        <v>516</v>
      </c>
      <c r="C41" s="258"/>
      <c r="E41" s="113">
        <v>5.3840265373819856</v>
      </c>
      <c r="F41" s="115">
        <v>422</v>
      </c>
      <c r="G41" s="114">
        <v>419</v>
      </c>
      <c r="H41" s="114">
        <v>416</v>
      </c>
      <c r="I41" s="114">
        <v>399</v>
      </c>
      <c r="J41" s="140">
        <v>392</v>
      </c>
      <c r="K41" s="114">
        <v>30</v>
      </c>
      <c r="L41" s="116">
        <v>7.6530612244897958</v>
      </c>
    </row>
    <row r="42" spans="1:12" s="110" customFormat="1" ht="15" customHeight="1" x14ac:dyDescent="0.2">
      <c r="A42" s="120"/>
      <c r="B42" s="119"/>
      <c r="C42" s="268" t="s">
        <v>106</v>
      </c>
      <c r="D42" s="182"/>
      <c r="E42" s="113">
        <v>42.18009478672986</v>
      </c>
      <c r="F42" s="115">
        <v>178</v>
      </c>
      <c r="G42" s="114">
        <v>182</v>
      </c>
      <c r="H42" s="114">
        <v>183</v>
      </c>
      <c r="I42" s="114">
        <v>172</v>
      </c>
      <c r="J42" s="140">
        <v>172</v>
      </c>
      <c r="K42" s="114">
        <v>6</v>
      </c>
      <c r="L42" s="116">
        <v>3.4883720930232558</v>
      </c>
    </row>
    <row r="43" spans="1:12" s="110" customFormat="1" ht="15" customHeight="1" x14ac:dyDescent="0.2">
      <c r="A43" s="120"/>
      <c r="B43" s="119"/>
      <c r="C43" s="268" t="s">
        <v>107</v>
      </c>
      <c r="D43" s="182"/>
      <c r="E43" s="113">
        <v>57.81990521327014</v>
      </c>
      <c r="F43" s="115">
        <v>244</v>
      </c>
      <c r="G43" s="114">
        <v>237</v>
      </c>
      <c r="H43" s="114">
        <v>233</v>
      </c>
      <c r="I43" s="114">
        <v>227</v>
      </c>
      <c r="J43" s="140">
        <v>220</v>
      </c>
      <c r="K43" s="114">
        <v>24</v>
      </c>
      <c r="L43" s="116">
        <v>10.909090909090908</v>
      </c>
    </row>
    <row r="44" spans="1:12" s="110" customFormat="1" ht="15" customHeight="1" x14ac:dyDescent="0.2">
      <c r="A44" s="120"/>
      <c r="B44" s="119" t="s">
        <v>205</v>
      </c>
      <c r="C44" s="268"/>
      <c r="D44" s="182"/>
      <c r="E44" s="113">
        <v>12.936973717785149</v>
      </c>
      <c r="F44" s="115">
        <v>1014</v>
      </c>
      <c r="G44" s="114">
        <v>1028</v>
      </c>
      <c r="H44" s="114">
        <v>1049</v>
      </c>
      <c r="I44" s="114">
        <v>1064</v>
      </c>
      <c r="J44" s="140">
        <v>1078</v>
      </c>
      <c r="K44" s="114">
        <v>-64</v>
      </c>
      <c r="L44" s="116">
        <v>-5.9369202226345079</v>
      </c>
    </row>
    <row r="45" spans="1:12" s="110" customFormat="1" ht="15" customHeight="1" x14ac:dyDescent="0.2">
      <c r="A45" s="120"/>
      <c r="B45" s="119"/>
      <c r="C45" s="268" t="s">
        <v>106</v>
      </c>
      <c r="D45" s="182"/>
      <c r="E45" s="113">
        <v>27.120315581854044</v>
      </c>
      <c r="F45" s="115">
        <v>275</v>
      </c>
      <c r="G45" s="114">
        <v>265</v>
      </c>
      <c r="H45" s="114">
        <v>283</v>
      </c>
      <c r="I45" s="114">
        <v>280</v>
      </c>
      <c r="J45" s="140">
        <v>277</v>
      </c>
      <c r="K45" s="114">
        <v>-2</v>
      </c>
      <c r="L45" s="116">
        <v>-0.72202166064981954</v>
      </c>
    </row>
    <row r="46" spans="1:12" s="110" customFormat="1" ht="15" customHeight="1" x14ac:dyDescent="0.2">
      <c r="A46" s="123"/>
      <c r="B46" s="124"/>
      <c r="C46" s="260" t="s">
        <v>107</v>
      </c>
      <c r="D46" s="261"/>
      <c r="E46" s="125">
        <v>72.879684418145956</v>
      </c>
      <c r="F46" s="143">
        <v>739</v>
      </c>
      <c r="G46" s="144">
        <v>763</v>
      </c>
      <c r="H46" s="144">
        <v>766</v>
      </c>
      <c r="I46" s="144">
        <v>784</v>
      </c>
      <c r="J46" s="145">
        <v>801</v>
      </c>
      <c r="K46" s="144">
        <v>-62</v>
      </c>
      <c r="L46" s="146">
        <v>-7.7403245942571788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7838</v>
      </c>
      <c r="E11" s="114">
        <v>7964</v>
      </c>
      <c r="F11" s="114">
        <v>8102</v>
      </c>
      <c r="G11" s="114">
        <v>8039</v>
      </c>
      <c r="H11" s="140">
        <v>7919</v>
      </c>
      <c r="I11" s="115">
        <v>-81</v>
      </c>
      <c r="J11" s="116">
        <v>-1.0228564212653113</v>
      </c>
    </row>
    <row r="12" spans="1:15" s="110" customFormat="1" ht="24.95" customHeight="1" x14ac:dyDescent="0.2">
      <c r="A12" s="193" t="s">
        <v>132</v>
      </c>
      <c r="B12" s="194" t="s">
        <v>133</v>
      </c>
      <c r="C12" s="113">
        <v>3.2661393212554222</v>
      </c>
      <c r="D12" s="115">
        <v>256</v>
      </c>
      <c r="E12" s="114">
        <v>260</v>
      </c>
      <c r="F12" s="114">
        <v>284</v>
      </c>
      <c r="G12" s="114">
        <v>274</v>
      </c>
      <c r="H12" s="140">
        <v>255</v>
      </c>
      <c r="I12" s="115">
        <v>1</v>
      </c>
      <c r="J12" s="116">
        <v>0.39215686274509803</v>
      </c>
    </row>
    <row r="13" spans="1:15" s="110" customFormat="1" ht="24.95" customHeight="1" x14ac:dyDescent="0.2">
      <c r="A13" s="193" t="s">
        <v>134</v>
      </c>
      <c r="B13" s="199" t="s">
        <v>214</v>
      </c>
      <c r="C13" s="113">
        <v>1.0589436080632815</v>
      </c>
      <c r="D13" s="115">
        <v>83</v>
      </c>
      <c r="E13" s="114">
        <v>81</v>
      </c>
      <c r="F13" s="114">
        <v>82</v>
      </c>
      <c r="G13" s="114">
        <v>77</v>
      </c>
      <c r="H13" s="140">
        <v>81</v>
      </c>
      <c r="I13" s="115">
        <v>2</v>
      </c>
      <c r="J13" s="116">
        <v>2.4691358024691357</v>
      </c>
    </row>
    <row r="14" spans="1:15" s="287" customFormat="1" ht="24.95" customHeight="1" x14ac:dyDescent="0.2">
      <c r="A14" s="193" t="s">
        <v>215</v>
      </c>
      <c r="B14" s="199" t="s">
        <v>137</v>
      </c>
      <c r="C14" s="113">
        <v>12.222505741260525</v>
      </c>
      <c r="D14" s="115">
        <v>958</v>
      </c>
      <c r="E14" s="114">
        <v>981</v>
      </c>
      <c r="F14" s="114">
        <v>966</v>
      </c>
      <c r="G14" s="114">
        <v>955</v>
      </c>
      <c r="H14" s="140">
        <v>954</v>
      </c>
      <c r="I14" s="115">
        <v>4</v>
      </c>
      <c r="J14" s="116">
        <v>0.41928721174004191</v>
      </c>
      <c r="K14" s="110"/>
      <c r="L14" s="110"/>
      <c r="M14" s="110"/>
      <c r="N14" s="110"/>
      <c r="O14" s="110"/>
    </row>
    <row r="15" spans="1:15" s="110" customFormat="1" ht="24.95" customHeight="1" x14ac:dyDescent="0.2">
      <c r="A15" s="193" t="s">
        <v>216</v>
      </c>
      <c r="B15" s="199" t="s">
        <v>217</v>
      </c>
      <c r="C15" s="113">
        <v>6.3281449349323804</v>
      </c>
      <c r="D15" s="115">
        <v>496</v>
      </c>
      <c r="E15" s="114">
        <v>517</v>
      </c>
      <c r="F15" s="114">
        <v>508</v>
      </c>
      <c r="G15" s="114">
        <v>492</v>
      </c>
      <c r="H15" s="140">
        <v>490</v>
      </c>
      <c r="I15" s="115">
        <v>6</v>
      </c>
      <c r="J15" s="116">
        <v>1.2244897959183674</v>
      </c>
    </row>
    <row r="16" spans="1:15" s="287" customFormat="1" ht="24.95" customHeight="1" x14ac:dyDescent="0.2">
      <c r="A16" s="193" t="s">
        <v>218</v>
      </c>
      <c r="B16" s="199" t="s">
        <v>141</v>
      </c>
      <c r="C16" s="113">
        <v>3.73819852003062</v>
      </c>
      <c r="D16" s="115">
        <v>293</v>
      </c>
      <c r="E16" s="114">
        <v>303</v>
      </c>
      <c r="F16" s="114">
        <v>295</v>
      </c>
      <c r="G16" s="114">
        <v>294</v>
      </c>
      <c r="H16" s="140">
        <v>295</v>
      </c>
      <c r="I16" s="115">
        <v>-2</v>
      </c>
      <c r="J16" s="116">
        <v>-0.67796610169491522</v>
      </c>
      <c r="K16" s="110"/>
      <c r="L16" s="110"/>
      <c r="M16" s="110"/>
      <c r="N16" s="110"/>
      <c r="O16" s="110"/>
    </row>
    <row r="17" spans="1:15" s="110" customFormat="1" ht="24.95" customHeight="1" x14ac:dyDescent="0.2">
      <c r="A17" s="193" t="s">
        <v>142</v>
      </c>
      <c r="B17" s="199" t="s">
        <v>220</v>
      </c>
      <c r="C17" s="113">
        <v>2.1561622862975249</v>
      </c>
      <c r="D17" s="115">
        <v>169</v>
      </c>
      <c r="E17" s="114">
        <v>161</v>
      </c>
      <c r="F17" s="114">
        <v>163</v>
      </c>
      <c r="G17" s="114">
        <v>169</v>
      </c>
      <c r="H17" s="140">
        <v>169</v>
      </c>
      <c r="I17" s="115">
        <v>0</v>
      </c>
      <c r="J17" s="116">
        <v>0</v>
      </c>
    </row>
    <row r="18" spans="1:15" s="287" customFormat="1" ht="24.95" customHeight="1" x14ac:dyDescent="0.2">
      <c r="A18" s="201" t="s">
        <v>144</v>
      </c>
      <c r="B18" s="202" t="s">
        <v>145</v>
      </c>
      <c r="C18" s="113">
        <v>9.6580760398060725</v>
      </c>
      <c r="D18" s="115">
        <v>757</v>
      </c>
      <c r="E18" s="114">
        <v>729</v>
      </c>
      <c r="F18" s="114">
        <v>755</v>
      </c>
      <c r="G18" s="114">
        <v>742</v>
      </c>
      <c r="H18" s="140">
        <v>714</v>
      </c>
      <c r="I18" s="115">
        <v>43</v>
      </c>
      <c r="J18" s="116">
        <v>6.0224089635854341</v>
      </c>
      <c r="K18" s="110"/>
      <c r="L18" s="110"/>
      <c r="M18" s="110"/>
      <c r="N18" s="110"/>
      <c r="O18" s="110"/>
    </row>
    <row r="19" spans="1:15" s="110" customFormat="1" ht="24.95" customHeight="1" x14ac:dyDescent="0.2">
      <c r="A19" s="193" t="s">
        <v>146</v>
      </c>
      <c r="B19" s="199" t="s">
        <v>147</v>
      </c>
      <c r="C19" s="113">
        <v>17.912732840010207</v>
      </c>
      <c r="D19" s="115">
        <v>1404</v>
      </c>
      <c r="E19" s="114">
        <v>1408</v>
      </c>
      <c r="F19" s="114">
        <v>1425</v>
      </c>
      <c r="G19" s="114">
        <v>1395</v>
      </c>
      <c r="H19" s="140">
        <v>1387</v>
      </c>
      <c r="I19" s="115">
        <v>17</v>
      </c>
      <c r="J19" s="116">
        <v>1.2256669069935111</v>
      </c>
    </row>
    <row r="20" spans="1:15" s="287" customFormat="1" ht="24.95" customHeight="1" x14ac:dyDescent="0.2">
      <c r="A20" s="193" t="s">
        <v>148</v>
      </c>
      <c r="B20" s="199" t="s">
        <v>149</v>
      </c>
      <c r="C20" s="113">
        <v>3.2533809645317682</v>
      </c>
      <c r="D20" s="115">
        <v>255</v>
      </c>
      <c r="E20" s="114">
        <v>258</v>
      </c>
      <c r="F20" s="114">
        <v>265</v>
      </c>
      <c r="G20" s="114">
        <v>265</v>
      </c>
      <c r="H20" s="140">
        <v>273</v>
      </c>
      <c r="I20" s="115">
        <v>-18</v>
      </c>
      <c r="J20" s="116">
        <v>-6.5934065934065931</v>
      </c>
      <c r="K20" s="110"/>
      <c r="L20" s="110"/>
      <c r="M20" s="110"/>
      <c r="N20" s="110"/>
      <c r="O20" s="110"/>
    </row>
    <row r="21" spans="1:15" s="110" customFormat="1" ht="24.95" customHeight="1" x14ac:dyDescent="0.2">
      <c r="A21" s="201" t="s">
        <v>150</v>
      </c>
      <c r="B21" s="202" t="s">
        <v>151</v>
      </c>
      <c r="C21" s="113">
        <v>12.541464659351876</v>
      </c>
      <c r="D21" s="115">
        <v>983</v>
      </c>
      <c r="E21" s="114">
        <v>1118</v>
      </c>
      <c r="F21" s="114">
        <v>1165</v>
      </c>
      <c r="G21" s="114">
        <v>1180</v>
      </c>
      <c r="H21" s="140">
        <v>1147</v>
      </c>
      <c r="I21" s="115">
        <v>-164</v>
      </c>
      <c r="J21" s="116">
        <v>-14.298169136878814</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1.4927277366675171</v>
      </c>
      <c r="D23" s="115">
        <v>117</v>
      </c>
      <c r="E23" s="114">
        <v>118</v>
      </c>
      <c r="F23" s="114">
        <v>126</v>
      </c>
      <c r="G23" s="114">
        <v>127</v>
      </c>
      <c r="H23" s="140">
        <v>130</v>
      </c>
      <c r="I23" s="115">
        <v>-13</v>
      </c>
      <c r="J23" s="116">
        <v>-10</v>
      </c>
    </row>
    <row r="24" spans="1:15" s="110" customFormat="1" ht="24.95" customHeight="1" x14ac:dyDescent="0.2">
      <c r="A24" s="193" t="s">
        <v>156</v>
      </c>
      <c r="B24" s="199" t="s">
        <v>221</v>
      </c>
      <c r="C24" s="113">
        <v>5.2309262566981376</v>
      </c>
      <c r="D24" s="115">
        <v>410</v>
      </c>
      <c r="E24" s="114">
        <v>408</v>
      </c>
      <c r="F24" s="114">
        <v>401</v>
      </c>
      <c r="G24" s="114">
        <v>389</v>
      </c>
      <c r="H24" s="140">
        <v>395</v>
      </c>
      <c r="I24" s="115">
        <v>15</v>
      </c>
      <c r="J24" s="116">
        <v>3.7974683544303796</v>
      </c>
    </row>
    <row r="25" spans="1:15" s="110" customFormat="1" ht="24.95" customHeight="1" x14ac:dyDescent="0.2">
      <c r="A25" s="193" t="s">
        <v>222</v>
      </c>
      <c r="B25" s="204" t="s">
        <v>159</v>
      </c>
      <c r="C25" s="113">
        <v>4.8992089818831337</v>
      </c>
      <c r="D25" s="115">
        <v>384</v>
      </c>
      <c r="E25" s="114">
        <v>383</v>
      </c>
      <c r="F25" s="114">
        <v>386</v>
      </c>
      <c r="G25" s="114">
        <v>378</v>
      </c>
      <c r="H25" s="140">
        <v>378</v>
      </c>
      <c r="I25" s="115">
        <v>6</v>
      </c>
      <c r="J25" s="116">
        <v>1.5873015873015872</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4.4526664965552438</v>
      </c>
      <c r="D27" s="115">
        <v>349</v>
      </c>
      <c r="E27" s="114">
        <v>346</v>
      </c>
      <c r="F27" s="114">
        <v>339</v>
      </c>
      <c r="G27" s="114">
        <v>346</v>
      </c>
      <c r="H27" s="140">
        <v>339</v>
      </c>
      <c r="I27" s="115">
        <v>10</v>
      </c>
      <c r="J27" s="116">
        <v>2.9498525073746311</v>
      </c>
    </row>
    <row r="28" spans="1:15" s="110" customFormat="1" ht="24.95" customHeight="1" x14ac:dyDescent="0.2">
      <c r="A28" s="193" t="s">
        <v>163</v>
      </c>
      <c r="B28" s="199" t="s">
        <v>164</v>
      </c>
      <c r="C28" s="113">
        <v>1.1354937484052054</v>
      </c>
      <c r="D28" s="115">
        <v>89</v>
      </c>
      <c r="E28" s="114">
        <v>91</v>
      </c>
      <c r="F28" s="114">
        <v>90</v>
      </c>
      <c r="G28" s="114">
        <v>95</v>
      </c>
      <c r="H28" s="140">
        <v>101</v>
      </c>
      <c r="I28" s="115">
        <v>-12</v>
      </c>
      <c r="J28" s="116">
        <v>-11.881188118811881</v>
      </c>
    </row>
    <row r="29" spans="1:15" s="110" customFormat="1" ht="24.95" customHeight="1" x14ac:dyDescent="0.2">
      <c r="A29" s="193">
        <v>86</v>
      </c>
      <c r="B29" s="199" t="s">
        <v>165</v>
      </c>
      <c r="C29" s="113">
        <v>6.0347027302883385</v>
      </c>
      <c r="D29" s="115">
        <v>473</v>
      </c>
      <c r="E29" s="114">
        <v>466</v>
      </c>
      <c r="F29" s="114">
        <v>462</v>
      </c>
      <c r="G29" s="114">
        <v>450</v>
      </c>
      <c r="H29" s="140">
        <v>442</v>
      </c>
      <c r="I29" s="115">
        <v>31</v>
      </c>
      <c r="J29" s="116">
        <v>7.0135746606334841</v>
      </c>
    </row>
    <row r="30" spans="1:15" s="110" customFormat="1" ht="24.95" customHeight="1" x14ac:dyDescent="0.2">
      <c r="A30" s="193">
        <v>87.88</v>
      </c>
      <c r="B30" s="204" t="s">
        <v>166</v>
      </c>
      <c r="C30" s="113">
        <v>3.4192396019392701</v>
      </c>
      <c r="D30" s="115">
        <v>268</v>
      </c>
      <c r="E30" s="114">
        <v>280</v>
      </c>
      <c r="F30" s="114">
        <v>282</v>
      </c>
      <c r="G30" s="114">
        <v>270</v>
      </c>
      <c r="H30" s="140">
        <v>277</v>
      </c>
      <c r="I30" s="115">
        <v>-9</v>
      </c>
      <c r="J30" s="116">
        <v>-3.2490974729241877</v>
      </c>
    </row>
    <row r="31" spans="1:15" s="110" customFormat="1" ht="24.95" customHeight="1" x14ac:dyDescent="0.2">
      <c r="A31" s="193" t="s">
        <v>167</v>
      </c>
      <c r="B31" s="199" t="s">
        <v>168</v>
      </c>
      <c r="C31" s="113">
        <v>12.350089308497065</v>
      </c>
      <c r="D31" s="115">
        <v>968</v>
      </c>
      <c r="E31" s="114">
        <v>968</v>
      </c>
      <c r="F31" s="114">
        <v>1013</v>
      </c>
      <c r="G31" s="114">
        <v>1032</v>
      </c>
      <c r="H31" s="140">
        <v>979</v>
      </c>
      <c r="I31" s="115">
        <v>-11</v>
      </c>
      <c r="J31" s="116">
        <v>-1.1235955056179776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3.2661393212554222</v>
      </c>
      <c r="D34" s="115">
        <v>256</v>
      </c>
      <c r="E34" s="114">
        <v>260</v>
      </c>
      <c r="F34" s="114">
        <v>284</v>
      </c>
      <c r="G34" s="114">
        <v>274</v>
      </c>
      <c r="H34" s="140">
        <v>255</v>
      </c>
      <c r="I34" s="115">
        <v>1</v>
      </c>
      <c r="J34" s="116">
        <v>0.39215686274509803</v>
      </c>
    </row>
    <row r="35" spans="1:10" s="110" customFormat="1" ht="24.95" customHeight="1" x14ac:dyDescent="0.2">
      <c r="A35" s="292" t="s">
        <v>171</v>
      </c>
      <c r="B35" s="293" t="s">
        <v>172</v>
      </c>
      <c r="C35" s="113">
        <v>22.93952538912988</v>
      </c>
      <c r="D35" s="115">
        <v>1798</v>
      </c>
      <c r="E35" s="114">
        <v>1791</v>
      </c>
      <c r="F35" s="114">
        <v>1803</v>
      </c>
      <c r="G35" s="114">
        <v>1774</v>
      </c>
      <c r="H35" s="140">
        <v>1749</v>
      </c>
      <c r="I35" s="115">
        <v>49</v>
      </c>
      <c r="J35" s="116">
        <v>2.801600914808462</v>
      </c>
    </row>
    <row r="36" spans="1:10" s="110" customFormat="1" ht="24.95" customHeight="1" x14ac:dyDescent="0.2">
      <c r="A36" s="294" t="s">
        <v>173</v>
      </c>
      <c r="B36" s="295" t="s">
        <v>174</v>
      </c>
      <c r="C36" s="125">
        <v>73.794335289614693</v>
      </c>
      <c r="D36" s="143">
        <v>5784</v>
      </c>
      <c r="E36" s="144">
        <v>5913</v>
      </c>
      <c r="F36" s="144">
        <v>6015</v>
      </c>
      <c r="G36" s="144">
        <v>5991</v>
      </c>
      <c r="H36" s="145">
        <v>5915</v>
      </c>
      <c r="I36" s="143">
        <v>-131</v>
      </c>
      <c r="J36" s="146">
        <v>-2.2147083685545224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7838</v>
      </c>
      <c r="F11" s="264">
        <v>7964</v>
      </c>
      <c r="G11" s="264">
        <v>8102</v>
      </c>
      <c r="H11" s="264">
        <v>8039</v>
      </c>
      <c r="I11" s="265">
        <v>7919</v>
      </c>
      <c r="J11" s="263">
        <v>-81</v>
      </c>
      <c r="K11" s="266">
        <v>-1.0228564212653113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42.447052819596834</v>
      </c>
      <c r="E13" s="115">
        <v>3327</v>
      </c>
      <c r="F13" s="114">
        <v>3358</v>
      </c>
      <c r="G13" s="114">
        <v>3470</v>
      </c>
      <c r="H13" s="114">
        <v>3413</v>
      </c>
      <c r="I13" s="140">
        <v>3331</v>
      </c>
      <c r="J13" s="115">
        <v>-4</v>
      </c>
      <c r="K13" s="116">
        <v>-0.12008405884118883</v>
      </c>
    </row>
    <row r="14" spans="1:15" ht="15.95" customHeight="1" x14ac:dyDescent="0.2">
      <c r="A14" s="306" t="s">
        <v>230</v>
      </c>
      <c r="B14" s="307"/>
      <c r="C14" s="308"/>
      <c r="D14" s="113">
        <v>45.521816789997452</v>
      </c>
      <c r="E14" s="115">
        <v>3568</v>
      </c>
      <c r="F14" s="114">
        <v>3654</v>
      </c>
      <c r="G14" s="114">
        <v>3683</v>
      </c>
      <c r="H14" s="114">
        <v>3670</v>
      </c>
      <c r="I14" s="140">
        <v>3621</v>
      </c>
      <c r="J14" s="115">
        <v>-53</v>
      </c>
      <c r="K14" s="116">
        <v>-1.463684065175366</v>
      </c>
    </row>
    <row r="15" spans="1:15" ht="15.95" customHeight="1" x14ac:dyDescent="0.2">
      <c r="A15" s="306" t="s">
        <v>231</v>
      </c>
      <c r="B15" s="307"/>
      <c r="C15" s="308"/>
      <c r="D15" s="113">
        <v>4.8864506251594797</v>
      </c>
      <c r="E15" s="115">
        <v>383</v>
      </c>
      <c r="F15" s="114">
        <v>398</v>
      </c>
      <c r="G15" s="114">
        <v>398</v>
      </c>
      <c r="H15" s="114">
        <v>399</v>
      </c>
      <c r="I15" s="140">
        <v>409</v>
      </c>
      <c r="J15" s="115">
        <v>-26</v>
      </c>
      <c r="K15" s="116">
        <v>-6.3569682151589246</v>
      </c>
    </row>
    <row r="16" spans="1:15" ht="15.95" customHeight="1" x14ac:dyDescent="0.2">
      <c r="A16" s="306" t="s">
        <v>232</v>
      </c>
      <c r="B16" s="307"/>
      <c r="C16" s="308"/>
      <c r="D16" s="113">
        <v>2.079612145955601</v>
      </c>
      <c r="E16" s="115">
        <v>163</v>
      </c>
      <c r="F16" s="114">
        <v>165</v>
      </c>
      <c r="G16" s="114">
        <v>166</v>
      </c>
      <c r="H16" s="114">
        <v>167</v>
      </c>
      <c r="I16" s="140">
        <v>167</v>
      </c>
      <c r="J16" s="115">
        <v>-4</v>
      </c>
      <c r="K16" s="116">
        <v>-2.3952095808383231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3.3937228884919621</v>
      </c>
      <c r="E18" s="115">
        <v>266</v>
      </c>
      <c r="F18" s="114">
        <v>260</v>
      </c>
      <c r="G18" s="114">
        <v>269</v>
      </c>
      <c r="H18" s="114">
        <v>252</v>
      </c>
      <c r="I18" s="140">
        <v>236</v>
      </c>
      <c r="J18" s="115">
        <v>30</v>
      </c>
      <c r="K18" s="116">
        <v>12.711864406779661</v>
      </c>
    </row>
    <row r="19" spans="1:11" ht="14.1" customHeight="1" x14ac:dyDescent="0.2">
      <c r="A19" s="306" t="s">
        <v>235</v>
      </c>
      <c r="B19" s="307" t="s">
        <v>236</v>
      </c>
      <c r="C19" s="308"/>
      <c r="D19" s="113">
        <v>2.4240877774942589</v>
      </c>
      <c r="E19" s="115">
        <v>190</v>
      </c>
      <c r="F19" s="114">
        <v>193</v>
      </c>
      <c r="G19" s="114">
        <v>204</v>
      </c>
      <c r="H19" s="114">
        <v>184</v>
      </c>
      <c r="I19" s="140">
        <v>174</v>
      </c>
      <c r="J19" s="115">
        <v>16</v>
      </c>
      <c r="K19" s="116">
        <v>9.1954022988505741</v>
      </c>
    </row>
    <row r="20" spans="1:11" ht="14.1" customHeight="1" x14ac:dyDescent="0.2">
      <c r="A20" s="306">
        <v>12</v>
      </c>
      <c r="B20" s="307" t="s">
        <v>237</v>
      </c>
      <c r="C20" s="308"/>
      <c r="D20" s="113">
        <v>1.811686654758867</v>
      </c>
      <c r="E20" s="115">
        <v>142</v>
      </c>
      <c r="F20" s="114">
        <v>137</v>
      </c>
      <c r="G20" s="114">
        <v>146</v>
      </c>
      <c r="H20" s="114">
        <v>143</v>
      </c>
      <c r="I20" s="140">
        <v>134</v>
      </c>
      <c r="J20" s="115">
        <v>8</v>
      </c>
      <c r="K20" s="116">
        <v>5.9701492537313436</v>
      </c>
    </row>
    <row r="21" spans="1:11" ht="14.1" customHeight="1" x14ac:dyDescent="0.2">
      <c r="A21" s="306">
        <v>21</v>
      </c>
      <c r="B21" s="307" t="s">
        <v>238</v>
      </c>
      <c r="C21" s="308"/>
      <c r="D21" s="113">
        <v>0.33171727481500385</v>
      </c>
      <c r="E21" s="115">
        <v>26</v>
      </c>
      <c r="F21" s="114">
        <v>20</v>
      </c>
      <c r="G21" s="114">
        <v>23</v>
      </c>
      <c r="H21" s="114">
        <v>20</v>
      </c>
      <c r="I21" s="140">
        <v>21</v>
      </c>
      <c r="J21" s="115">
        <v>5</v>
      </c>
      <c r="K21" s="116">
        <v>23.80952380952381</v>
      </c>
    </row>
    <row r="22" spans="1:11" ht="14.1" customHeight="1" x14ac:dyDescent="0.2">
      <c r="A22" s="306">
        <v>22</v>
      </c>
      <c r="B22" s="307" t="s">
        <v>239</v>
      </c>
      <c r="C22" s="308"/>
      <c r="D22" s="113">
        <v>1.0844603215105895</v>
      </c>
      <c r="E22" s="115">
        <v>85</v>
      </c>
      <c r="F22" s="114">
        <v>88</v>
      </c>
      <c r="G22" s="114">
        <v>81</v>
      </c>
      <c r="H22" s="114">
        <v>83</v>
      </c>
      <c r="I22" s="140">
        <v>82</v>
      </c>
      <c r="J22" s="115">
        <v>3</v>
      </c>
      <c r="K22" s="116">
        <v>3.6585365853658538</v>
      </c>
    </row>
    <row r="23" spans="1:11" ht="14.1" customHeight="1" x14ac:dyDescent="0.2">
      <c r="A23" s="306">
        <v>23</v>
      </c>
      <c r="B23" s="307" t="s">
        <v>240</v>
      </c>
      <c r="C23" s="308"/>
      <c r="D23" s="113">
        <v>0.43378412860423576</v>
      </c>
      <c r="E23" s="115">
        <v>34</v>
      </c>
      <c r="F23" s="114">
        <v>34</v>
      </c>
      <c r="G23" s="114">
        <v>36</v>
      </c>
      <c r="H23" s="114">
        <v>39</v>
      </c>
      <c r="I23" s="140">
        <v>39</v>
      </c>
      <c r="J23" s="115">
        <v>-5</v>
      </c>
      <c r="K23" s="116">
        <v>-12.820512820512821</v>
      </c>
    </row>
    <row r="24" spans="1:11" ht="14.1" customHeight="1" x14ac:dyDescent="0.2">
      <c r="A24" s="306">
        <v>24</v>
      </c>
      <c r="B24" s="307" t="s">
        <v>241</v>
      </c>
      <c r="C24" s="308"/>
      <c r="D24" s="113">
        <v>1.773411584587905</v>
      </c>
      <c r="E24" s="115">
        <v>139</v>
      </c>
      <c r="F24" s="114">
        <v>142</v>
      </c>
      <c r="G24" s="114">
        <v>134</v>
      </c>
      <c r="H24" s="114">
        <v>132</v>
      </c>
      <c r="I24" s="140">
        <v>130</v>
      </c>
      <c r="J24" s="115">
        <v>9</v>
      </c>
      <c r="K24" s="116">
        <v>6.9230769230769234</v>
      </c>
    </row>
    <row r="25" spans="1:11" ht="14.1" customHeight="1" x14ac:dyDescent="0.2">
      <c r="A25" s="306">
        <v>25</v>
      </c>
      <c r="B25" s="307" t="s">
        <v>242</v>
      </c>
      <c r="C25" s="308"/>
      <c r="D25" s="113">
        <v>1.786169941311559</v>
      </c>
      <c r="E25" s="115">
        <v>140</v>
      </c>
      <c r="F25" s="114">
        <v>137</v>
      </c>
      <c r="G25" s="114">
        <v>147</v>
      </c>
      <c r="H25" s="114">
        <v>142</v>
      </c>
      <c r="I25" s="140">
        <v>152</v>
      </c>
      <c r="J25" s="115">
        <v>-12</v>
      </c>
      <c r="K25" s="116">
        <v>-7.8947368421052628</v>
      </c>
    </row>
    <row r="26" spans="1:11" ht="14.1" customHeight="1" x14ac:dyDescent="0.2">
      <c r="A26" s="306">
        <v>26</v>
      </c>
      <c r="B26" s="307" t="s">
        <v>243</v>
      </c>
      <c r="C26" s="308"/>
      <c r="D26" s="113">
        <v>1.4927277366675171</v>
      </c>
      <c r="E26" s="115">
        <v>117</v>
      </c>
      <c r="F26" s="114">
        <v>118</v>
      </c>
      <c r="G26" s="114">
        <v>114</v>
      </c>
      <c r="H26" s="114">
        <v>115</v>
      </c>
      <c r="I26" s="140">
        <v>111</v>
      </c>
      <c r="J26" s="115">
        <v>6</v>
      </c>
      <c r="K26" s="116">
        <v>5.4054054054054053</v>
      </c>
    </row>
    <row r="27" spans="1:11" ht="14.1" customHeight="1" x14ac:dyDescent="0.2">
      <c r="A27" s="306">
        <v>27</v>
      </c>
      <c r="B27" s="307" t="s">
        <v>244</v>
      </c>
      <c r="C27" s="308"/>
      <c r="D27" s="113">
        <v>0.40826741515692777</v>
      </c>
      <c r="E27" s="115">
        <v>32</v>
      </c>
      <c r="F27" s="114">
        <v>32</v>
      </c>
      <c r="G27" s="114">
        <v>35</v>
      </c>
      <c r="H27" s="114">
        <v>34</v>
      </c>
      <c r="I27" s="140">
        <v>40</v>
      </c>
      <c r="J27" s="115">
        <v>-8</v>
      </c>
      <c r="K27" s="116">
        <v>-20</v>
      </c>
    </row>
    <row r="28" spans="1:11" ht="14.1" customHeight="1" x14ac:dyDescent="0.2">
      <c r="A28" s="306">
        <v>28</v>
      </c>
      <c r="B28" s="307" t="s">
        <v>245</v>
      </c>
      <c r="C28" s="308"/>
      <c r="D28" s="113">
        <v>0.51033426894615974</v>
      </c>
      <c r="E28" s="115">
        <v>40</v>
      </c>
      <c r="F28" s="114">
        <v>41</v>
      </c>
      <c r="G28" s="114">
        <v>39</v>
      </c>
      <c r="H28" s="114">
        <v>39</v>
      </c>
      <c r="I28" s="140">
        <v>36</v>
      </c>
      <c r="J28" s="115">
        <v>4</v>
      </c>
      <c r="K28" s="116">
        <v>11.111111111111111</v>
      </c>
    </row>
    <row r="29" spans="1:11" ht="14.1" customHeight="1" x14ac:dyDescent="0.2">
      <c r="A29" s="306">
        <v>29</v>
      </c>
      <c r="B29" s="307" t="s">
        <v>246</v>
      </c>
      <c r="C29" s="308"/>
      <c r="D29" s="113">
        <v>4.9502424087777497</v>
      </c>
      <c r="E29" s="115">
        <v>388</v>
      </c>
      <c r="F29" s="114">
        <v>403</v>
      </c>
      <c r="G29" s="114">
        <v>419</v>
      </c>
      <c r="H29" s="114">
        <v>426</v>
      </c>
      <c r="I29" s="140">
        <v>403</v>
      </c>
      <c r="J29" s="115">
        <v>-15</v>
      </c>
      <c r="K29" s="116">
        <v>-3.7220843672456576</v>
      </c>
    </row>
    <row r="30" spans="1:11" ht="14.1" customHeight="1" x14ac:dyDescent="0.2">
      <c r="A30" s="306" t="s">
        <v>247</v>
      </c>
      <c r="B30" s="307" t="s">
        <v>248</v>
      </c>
      <c r="C30" s="308"/>
      <c r="D30" s="113">
        <v>1.6968614442459811</v>
      </c>
      <c r="E30" s="115">
        <v>133</v>
      </c>
      <c r="F30" s="114" t="s">
        <v>513</v>
      </c>
      <c r="G30" s="114" t="s">
        <v>513</v>
      </c>
      <c r="H30" s="114" t="s">
        <v>513</v>
      </c>
      <c r="I30" s="140" t="s">
        <v>513</v>
      </c>
      <c r="J30" s="115" t="s">
        <v>513</v>
      </c>
      <c r="K30" s="116" t="s">
        <v>513</v>
      </c>
    </row>
    <row r="31" spans="1:11" ht="14.1" customHeight="1" x14ac:dyDescent="0.2">
      <c r="A31" s="306" t="s">
        <v>249</v>
      </c>
      <c r="B31" s="307" t="s">
        <v>250</v>
      </c>
      <c r="C31" s="308"/>
      <c r="D31" s="113">
        <v>3.2533809645317682</v>
      </c>
      <c r="E31" s="115">
        <v>255</v>
      </c>
      <c r="F31" s="114">
        <v>270</v>
      </c>
      <c r="G31" s="114">
        <v>287</v>
      </c>
      <c r="H31" s="114">
        <v>289</v>
      </c>
      <c r="I31" s="140">
        <v>269</v>
      </c>
      <c r="J31" s="115">
        <v>-14</v>
      </c>
      <c r="K31" s="116">
        <v>-5.2044609665427508</v>
      </c>
    </row>
    <row r="32" spans="1:11" ht="14.1" customHeight="1" x14ac:dyDescent="0.2">
      <c r="A32" s="306">
        <v>31</v>
      </c>
      <c r="B32" s="307" t="s">
        <v>251</v>
      </c>
      <c r="C32" s="308"/>
      <c r="D32" s="113">
        <v>0.17861699413115592</v>
      </c>
      <c r="E32" s="115">
        <v>14</v>
      </c>
      <c r="F32" s="114">
        <v>12</v>
      </c>
      <c r="G32" s="114">
        <v>13</v>
      </c>
      <c r="H32" s="114">
        <v>13</v>
      </c>
      <c r="I32" s="140">
        <v>13</v>
      </c>
      <c r="J32" s="115">
        <v>1</v>
      </c>
      <c r="K32" s="116">
        <v>7.6923076923076925</v>
      </c>
    </row>
    <row r="33" spans="1:11" ht="14.1" customHeight="1" x14ac:dyDescent="0.2">
      <c r="A33" s="306">
        <v>32</v>
      </c>
      <c r="B33" s="307" t="s">
        <v>252</v>
      </c>
      <c r="C33" s="308"/>
      <c r="D33" s="113">
        <v>1.7223781576932891</v>
      </c>
      <c r="E33" s="115">
        <v>135</v>
      </c>
      <c r="F33" s="114">
        <v>128</v>
      </c>
      <c r="G33" s="114">
        <v>153</v>
      </c>
      <c r="H33" s="114">
        <v>155</v>
      </c>
      <c r="I33" s="140">
        <v>127</v>
      </c>
      <c r="J33" s="115">
        <v>8</v>
      </c>
      <c r="K33" s="116">
        <v>6.2992125984251972</v>
      </c>
    </row>
    <row r="34" spans="1:11" ht="14.1" customHeight="1" x14ac:dyDescent="0.2">
      <c r="A34" s="306">
        <v>33</v>
      </c>
      <c r="B34" s="307" t="s">
        <v>253</v>
      </c>
      <c r="C34" s="308"/>
      <c r="D34" s="113">
        <v>0.88032661393212552</v>
      </c>
      <c r="E34" s="115">
        <v>69</v>
      </c>
      <c r="F34" s="114">
        <v>60</v>
      </c>
      <c r="G34" s="114">
        <v>68</v>
      </c>
      <c r="H34" s="114">
        <v>65</v>
      </c>
      <c r="I34" s="140">
        <v>65</v>
      </c>
      <c r="J34" s="115">
        <v>4</v>
      </c>
      <c r="K34" s="116">
        <v>6.1538461538461542</v>
      </c>
    </row>
    <row r="35" spans="1:11" ht="14.1" customHeight="1" x14ac:dyDescent="0.2">
      <c r="A35" s="306">
        <v>34</v>
      </c>
      <c r="B35" s="307" t="s">
        <v>254</v>
      </c>
      <c r="C35" s="308"/>
      <c r="D35" s="113">
        <v>5.0523092625669817</v>
      </c>
      <c r="E35" s="115">
        <v>396</v>
      </c>
      <c r="F35" s="114">
        <v>400</v>
      </c>
      <c r="G35" s="114">
        <v>384</v>
      </c>
      <c r="H35" s="114">
        <v>385</v>
      </c>
      <c r="I35" s="140">
        <v>379</v>
      </c>
      <c r="J35" s="115">
        <v>17</v>
      </c>
      <c r="K35" s="116">
        <v>4.4854881266490763</v>
      </c>
    </row>
    <row r="36" spans="1:11" ht="14.1" customHeight="1" x14ac:dyDescent="0.2">
      <c r="A36" s="306">
        <v>41</v>
      </c>
      <c r="B36" s="307" t="s">
        <v>255</v>
      </c>
      <c r="C36" s="308"/>
      <c r="D36" s="113">
        <v>0.45930084205154376</v>
      </c>
      <c r="E36" s="115">
        <v>36</v>
      </c>
      <c r="F36" s="114">
        <v>34</v>
      </c>
      <c r="G36" s="114">
        <v>38</v>
      </c>
      <c r="H36" s="114">
        <v>39</v>
      </c>
      <c r="I36" s="140">
        <v>42</v>
      </c>
      <c r="J36" s="115">
        <v>-6</v>
      </c>
      <c r="K36" s="116">
        <v>-14.285714285714286</v>
      </c>
    </row>
    <row r="37" spans="1:11" ht="14.1" customHeight="1" x14ac:dyDescent="0.2">
      <c r="A37" s="306">
        <v>42</v>
      </c>
      <c r="B37" s="307" t="s">
        <v>256</v>
      </c>
      <c r="C37" s="308"/>
      <c r="D37" s="113" t="s">
        <v>513</v>
      </c>
      <c r="E37" s="115" t="s">
        <v>513</v>
      </c>
      <c r="F37" s="114" t="s">
        <v>513</v>
      </c>
      <c r="G37" s="114" t="s">
        <v>513</v>
      </c>
      <c r="H37" s="114">
        <v>0</v>
      </c>
      <c r="I37" s="140">
        <v>0</v>
      </c>
      <c r="J37" s="115" t="s">
        <v>513</v>
      </c>
      <c r="K37" s="116" t="s">
        <v>513</v>
      </c>
    </row>
    <row r="38" spans="1:11" ht="14.1" customHeight="1" x14ac:dyDescent="0.2">
      <c r="A38" s="306">
        <v>43</v>
      </c>
      <c r="B38" s="307" t="s">
        <v>257</v>
      </c>
      <c r="C38" s="308"/>
      <c r="D38" s="113">
        <v>0.31895891809134985</v>
      </c>
      <c r="E38" s="115">
        <v>25</v>
      </c>
      <c r="F38" s="114">
        <v>26</v>
      </c>
      <c r="G38" s="114">
        <v>27</v>
      </c>
      <c r="H38" s="114">
        <v>27</v>
      </c>
      <c r="I38" s="140">
        <v>28</v>
      </c>
      <c r="J38" s="115">
        <v>-3</v>
      </c>
      <c r="K38" s="116">
        <v>-10.714285714285714</v>
      </c>
    </row>
    <row r="39" spans="1:11" ht="14.1" customHeight="1" x14ac:dyDescent="0.2">
      <c r="A39" s="306">
        <v>51</v>
      </c>
      <c r="B39" s="307" t="s">
        <v>258</v>
      </c>
      <c r="C39" s="308"/>
      <c r="D39" s="113">
        <v>2.9854554733350342</v>
      </c>
      <c r="E39" s="115">
        <v>234</v>
      </c>
      <c r="F39" s="114">
        <v>241</v>
      </c>
      <c r="G39" s="114">
        <v>238</v>
      </c>
      <c r="H39" s="114">
        <v>236</v>
      </c>
      <c r="I39" s="140">
        <v>229</v>
      </c>
      <c r="J39" s="115">
        <v>5</v>
      </c>
      <c r="K39" s="116">
        <v>2.1834061135371181</v>
      </c>
    </row>
    <row r="40" spans="1:11" ht="14.1" customHeight="1" x14ac:dyDescent="0.2">
      <c r="A40" s="306" t="s">
        <v>259</v>
      </c>
      <c r="B40" s="307" t="s">
        <v>260</v>
      </c>
      <c r="C40" s="308"/>
      <c r="D40" s="113">
        <v>2.7558050523092628</v>
      </c>
      <c r="E40" s="115">
        <v>216</v>
      </c>
      <c r="F40" s="114">
        <v>227</v>
      </c>
      <c r="G40" s="114">
        <v>223</v>
      </c>
      <c r="H40" s="114">
        <v>221</v>
      </c>
      <c r="I40" s="140">
        <v>217</v>
      </c>
      <c r="J40" s="115">
        <v>-1</v>
      </c>
      <c r="K40" s="116">
        <v>-0.46082949308755761</v>
      </c>
    </row>
    <row r="41" spans="1:11" ht="14.1" customHeight="1" x14ac:dyDescent="0.2">
      <c r="A41" s="306"/>
      <c r="B41" s="307" t="s">
        <v>261</v>
      </c>
      <c r="C41" s="308"/>
      <c r="D41" s="113">
        <v>2.4878795611125288</v>
      </c>
      <c r="E41" s="115">
        <v>195</v>
      </c>
      <c r="F41" s="114">
        <v>202</v>
      </c>
      <c r="G41" s="114">
        <v>203</v>
      </c>
      <c r="H41" s="114">
        <v>200</v>
      </c>
      <c r="I41" s="140">
        <v>192</v>
      </c>
      <c r="J41" s="115">
        <v>3</v>
      </c>
      <c r="K41" s="116">
        <v>1.5625</v>
      </c>
    </row>
    <row r="42" spans="1:11" ht="14.1" customHeight="1" x14ac:dyDescent="0.2">
      <c r="A42" s="306">
        <v>52</v>
      </c>
      <c r="B42" s="307" t="s">
        <v>262</v>
      </c>
      <c r="C42" s="308"/>
      <c r="D42" s="113">
        <v>5.3712681806583316</v>
      </c>
      <c r="E42" s="115">
        <v>421</v>
      </c>
      <c r="F42" s="114">
        <v>410</v>
      </c>
      <c r="G42" s="114">
        <v>432</v>
      </c>
      <c r="H42" s="114">
        <v>422</v>
      </c>
      <c r="I42" s="140">
        <v>421</v>
      </c>
      <c r="J42" s="115">
        <v>0</v>
      </c>
      <c r="K42" s="116">
        <v>0</v>
      </c>
    </row>
    <row r="43" spans="1:11" ht="14.1" customHeight="1" x14ac:dyDescent="0.2">
      <c r="A43" s="306" t="s">
        <v>263</v>
      </c>
      <c r="B43" s="307" t="s">
        <v>264</v>
      </c>
      <c r="C43" s="308"/>
      <c r="D43" s="113">
        <v>4.5802500637917838</v>
      </c>
      <c r="E43" s="115">
        <v>359</v>
      </c>
      <c r="F43" s="114">
        <v>341</v>
      </c>
      <c r="G43" s="114">
        <v>352</v>
      </c>
      <c r="H43" s="114">
        <v>356</v>
      </c>
      <c r="I43" s="140">
        <v>348</v>
      </c>
      <c r="J43" s="115">
        <v>11</v>
      </c>
      <c r="K43" s="116">
        <v>3.1609195402298851</v>
      </c>
    </row>
    <row r="44" spans="1:11" ht="14.1" customHeight="1" x14ac:dyDescent="0.2">
      <c r="A44" s="306">
        <v>53</v>
      </c>
      <c r="B44" s="307" t="s">
        <v>265</v>
      </c>
      <c r="C44" s="308"/>
      <c r="D44" s="113">
        <v>0.98239346772135749</v>
      </c>
      <c r="E44" s="115">
        <v>77</v>
      </c>
      <c r="F44" s="114">
        <v>78</v>
      </c>
      <c r="G44" s="114">
        <v>78</v>
      </c>
      <c r="H44" s="114">
        <v>87</v>
      </c>
      <c r="I44" s="140">
        <v>83</v>
      </c>
      <c r="J44" s="115">
        <v>-6</v>
      </c>
      <c r="K44" s="116">
        <v>-7.2289156626506026</v>
      </c>
    </row>
    <row r="45" spans="1:11" ht="14.1" customHeight="1" x14ac:dyDescent="0.2">
      <c r="A45" s="306" t="s">
        <v>266</v>
      </c>
      <c r="B45" s="307" t="s">
        <v>267</v>
      </c>
      <c r="C45" s="308"/>
      <c r="D45" s="113">
        <v>0.94411839755039551</v>
      </c>
      <c r="E45" s="115">
        <v>74</v>
      </c>
      <c r="F45" s="114">
        <v>75</v>
      </c>
      <c r="G45" s="114">
        <v>75</v>
      </c>
      <c r="H45" s="114">
        <v>84</v>
      </c>
      <c r="I45" s="140">
        <v>79</v>
      </c>
      <c r="J45" s="115">
        <v>-5</v>
      </c>
      <c r="K45" s="116">
        <v>-6.3291139240506329</v>
      </c>
    </row>
    <row r="46" spans="1:11" ht="14.1" customHeight="1" x14ac:dyDescent="0.2">
      <c r="A46" s="306">
        <v>54</v>
      </c>
      <c r="B46" s="307" t="s">
        <v>268</v>
      </c>
      <c r="C46" s="308"/>
      <c r="D46" s="113">
        <v>12.515947945904568</v>
      </c>
      <c r="E46" s="115">
        <v>981</v>
      </c>
      <c r="F46" s="114">
        <v>992</v>
      </c>
      <c r="G46" s="114">
        <v>1005</v>
      </c>
      <c r="H46" s="114">
        <v>995</v>
      </c>
      <c r="I46" s="140">
        <v>1004</v>
      </c>
      <c r="J46" s="115">
        <v>-23</v>
      </c>
      <c r="K46" s="116">
        <v>-2.2908366533864544</v>
      </c>
    </row>
    <row r="47" spans="1:11" ht="14.1" customHeight="1" x14ac:dyDescent="0.2">
      <c r="A47" s="306">
        <v>61</v>
      </c>
      <c r="B47" s="307" t="s">
        <v>269</v>
      </c>
      <c r="C47" s="308"/>
      <c r="D47" s="113">
        <v>0.56136769584077573</v>
      </c>
      <c r="E47" s="115">
        <v>44</v>
      </c>
      <c r="F47" s="114">
        <v>46</v>
      </c>
      <c r="G47" s="114">
        <v>48</v>
      </c>
      <c r="H47" s="114">
        <v>48</v>
      </c>
      <c r="I47" s="140">
        <v>49</v>
      </c>
      <c r="J47" s="115">
        <v>-5</v>
      </c>
      <c r="K47" s="116">
        <v>-10.204081632653061</v>
      </c>
    </row>
    <row r="48" spans="1:11" ht="14.1" customHeight="1" x14ac:dyDescent="0.2">
      <c r="A48" s="306">
        <v>62</v>
      </c>
      <c r="B48" s="307" t="s">
        <v>270</v>
      </c>
      <c r="C48" s="308"/>
      <c r="D48" s="113">
        <v>10.678744577698392</v>
      </c>
      <c r="E48" s="115">
        <v>837</v>
      </c>
      <c r="F48" s="114">
        <v>845</v>
      </c>
      <c r="G48" s="114">
        <v>854</v>
      </c>
      <c r="H48" s="114">
        <v>834</v>
      </c>
      <c r="I48" s="140">
        <v>833</v>
      </c>
      <c r="J48" s="115">
        <v>4</v>
      </c>
      <c r="K48" s="116">
        <v>0.48019207683073228</v>
      </c>
    </row>
    <row r="49" spans="1:11" ht="14.1" customHeight="1" x14ac:dyDescent="0.2">
      <c r="A49" s="306">
        <v>63</v>
      </c>
      <c r="B49" s="307" t="s">
        <v>271</v>
      </c>
      <c r="C49" s="308"/>
      <c r="D49" s="113">
        <v>9.5049757591222246</v>
      </c>
      <c r="E49" s="115">
        <v>745</v>
      </c>
      <c r="F49" s="114">
        <v>886</v>
      </c>
      <c r="G49" s="114">
        <v>917</v>
      </c>
      <c r="H49" s="114">
        <v>922</v>
      </c>
      <c r="I49" s="140">
        <v>865</v>
      </c>
      <c r="J49" s="115">
        <v>-120</v>
      </c>
      <c r="K49" s="116">
        <v>-13.872832369942197</v>
      </c>
    </row>
    <row r="50" spans="1:11" ht="14.1" customHeight="1" x14ac:dyDescent="0.2">
      <c r="A50" s="306" t="s">
        <v>272</v>
      </c>
      <c r="B50" s="307" t="s">
        <v>273</v>
      </c>
      <c r="C50" s="308"/>
      <c r="D50" s="113">
        <v>0.93136004082674151</v>
      </c>
      <c r="E50" s="115">
        <v>73</v>
      </c>
      <c r="F50" s="114">
        <v>85</v>
      </c>
      <c r="G50" s="114">
        <v>86</v>
      </c>
      <c r="H50" s="114">
        <v>80</v>
      </c>
      <c r="I50" s="140">
        <v>82</v>
      </c>
      <c r="J50" s="115">
        <v>-9</v>
      </c>
      <c r="K50" s="116">
        <v>-10.975609756097562</v>
      </c>
    </row>
    <row r="51" spans="1:11" ht="14.1" customHeight="1" x14ac:dyDescent="0.2">
      <c r="A51" s="306" t="s">
        <v>274</v>
      </c>
      <c r="B51" s="307" t="s">
        <v>275</v>
      </c>
      <c r="C51" s="308"/>
      <c r="D51" s="113">
        <v>8.4460321510589438</v>
      </c>
      <c r="E51" s="115">
        <v>662</v>
      </c>
      <c r="F51" s="114">
        <v>789</v>
      </c>
      <c r="G51" s="114">
        <v>811</v>
      </c>
      <c r="H51" s="114">
        <v>822</v>
      </c>
      <c r="I51" s="140">
        <v>773</v>
      </c>
      <c r="J51" s="115">
        <v>-111</v>
      </c>
      <c r="K51" s="116">
        <v>-14.359637774902975</v>
      </c>
    </row>
    <row r="52" spans="1:11" ht="14.1" customHeight="1" x14ac:dyDescent="0.2">
      <c r="A52" s="306">
        <v>71</v>
      </c>
      <c r="B52" s="307" t="s">
        <v>276</v>
      </c>
      <c r="C52" s="308"/>
      <c r="D52" s="113">
        <v>13.600408267415157</v>
      </c>
      <c r="E52" s="115">
        <v>1066</v>
      </c>
      <c r="F52" s="114">
        <v>1045</v>
      </c>
      <c r="G52" s="114">
        <v>1046</v>
      </c>
      <c r="H52" s="114">
        <v>1019</v>
      </c>
      <c r="I52" s="140">
        <v>1029</v>
      </c>
      <c r="J52" s="115">
        <v>37</v>
      </c>
      <c r="K52" s="116">
        <v>3.5957240038872693</v>
      </c>
    </row>
    <row r="53" spans="1:11" ht="14.1" customHeight="1" x14ac:dyDescent="0.2">
      <c r="A53" s="306" t="s">
        <v>277</v>
      </c>
      <c r="B53" s="307" t="s">
        <v>278</v>
      </c>
      <c r="C53" s="308"/>
      <c r="D53" s="113">
        <v>0.58688440928808372</v>
      </c>
      <c r="E53" s="115">
        <v>46</v>
      </c>
      <c r="F53" s="114">
        <v>45</v>
      </c>
      <c r="G53" s="114">
        <v>48</v>
      </c>
      <c r="H53" s="114">
        <v>50</v>
      </c>
      <c r="I53" s="140">
        <v>51</v>
      </c>
      <c r="J53" s="115">
        <v>-5</v>
      </c>
      <c r="K53" s="116">
        <v>-9.8039215686274517</v>
      </c>
    </row>
    <row r="54" spans="1:11" ht="14.1" customHeight="1" x14ac:dyDescent="0.2">
      <c r="A54" s="306" t="s">
        <v>279</v>
      </c>
      <c r="B54" s="307" t="s">
        <v>280</v>
      </c>
      <c r="C54" s="308"/>
      <c r="D54" s="113">
        <v>12.286297524878796</v>
      </c>
      <c r="E54" s="115">
        <v>963</v>
      </c>
      <c r="F54" s="114">
        <v>944</v>
      </c>
      <c r="G54" s="114">
        <v>942</v>
      </c>
      <c r="H54" s="114">
        <v>914</v>
      </c>
      <c r="I54" s="140">
        <v>920</v>
      </c>
      <c r="J54" s="115">
        <v>43</v>
      </c>
      <c r="K54" s="116">
        <v>4.6739130434782608</v>
      </c>
    </row>
    <row r="55" spans="1:11" ht="14.1" customHeight="1" x14ac:dyDescent="0.2">
      <c r="A55" s="306">
        <v>72</v>
      </c>
      <c r="B55" s="307" t="s">
        <v>281</v>
      </c>
      <c r="C55" s="308"/>
      <c r="D55" s="113">
        <v>1.2375606021944374</v>
      </c>
      <c r="E55" s="115">
        <v>97</v>
      </c>
      <c r="F55" s="114">
        <v>95</v>
      </c>
      <c r="G55" s="114">
        <v>97</v>
      </c>
      <c r="H55" s="114">
        <v>104</v>
      </c>
      <c r="I55" s="140">
        <v>106</v>
      </c>
      <c r="J55" s="115">
        <v>-9</v>
      </c>
      <c r="K55" s="116">
        <v>-8.4905660377358494</v>
      </c>
    </row>
    <row r="56" spans="1:11" ht="14.1" customHeight="1" x14ac:dyDescent="0.2">
      <c r="A56" s="306" t="s">
        <v>282</v>
      </c>
      <c r="B56" s="307" t="s">
        <v>283</v>
      </c>
      <c r="C56" s="308"/>
      <c r="D56" s="113">
        <v>0.24240877774942587</v>
      </c>
      <c r="E56" s="115">
        <v>19</v>
      </c>
      <c r="F56" s="114">
        <v>19</v>
      </c>
      <c r="G56" s="114">
        <v>20</v>
      </c>
      <c r="H56" s="114">
        <v>22</v>
      </c>
      <c r="I56" s="140">
        <v>22</v>
      </c>
      <c r="J56" s="115">
        <v>-3</v>
      </c>
      <c r="K56" s="116">
        <v>-13.636363636363637</v>
      </c>
    </row>
    <row r="57" spans="1:11" ht="14.1" customHeight="1" x14ac:dyDescent="0.2">
      <c r="A57" s="306" t="s">
        <v>284</v>
      </c>
      <c r="B57" s="307" t="s">
        <v>285</v>
      </c>
      <c r="C57" s="308"/>
      <c r="D57" s="113">
        <v>0.76550140341923956</v>
      </c>
      <c r="E57" s="115">
        <v>60</v>
      </c>
      <c r="F57" s="114">
        <v>58</v>
      </c>
      <c r="G57" s="114">
        <v>58</v>
      </c>
      <c r="H57" s="114">
        <v>62</v>
      </c>
      <c r="I57" s="140">
        <v>62</v>
      </c>
      <c r="J57" s="115">
        <v>-2</v>
      </c>
      <c r="K57" s="116">
        <v>-3.225806451612903</v>
      </c>
    </row>
    <row r="58" spans="1:11" ht="14.1" customHeight="1" x14ac:dyDescent="0.2">
      <c r="A58" s="306">
        <v>73</v>
      </c>
      <c r="B58" s="307" t="s">
        <v>286</v>
      </c>
      <c r="C58" s="308"/>
      <c r="D58" s="113">
        <v>0.62515947945904571</v>
      </c>
      <c r="E58" s="115">
        <v>49</v>
      </c>
      <c r="F58" s="114">
        <v>47</v>
      </c>
      <c r="G58" s="114">
        <v>45</v>
      </c>
      <c r="H58" s="114">
        <v>43</v>
      </c>
      <c r="I58" s="140">
        <v>45</v>
      </c>
      <c r="J58" s="115">
        <v>4</v>
      </c>
      <c r="K58" s="116">
        <v>8.8888888888888893</v>
      </c>
    </row>
    <row r="59" spans="1:11" ht="14.1" customHeight="1" x14ac:dyDescent="0.2">
      <c r="A59" s="306" t="s">
        <v>287</v>
      </c>
      <c r="B59" s="307" t="s">
        <v>288</v>
      </c>
      <c r="C59" s="308"/>
      <c r="D59" s="113">
        <v>0.51033426894615974</v>
      </c>
      <c r="E59" s="115">
        <v>40</v>
      </c>
      <c r="F59" s="114">
        <v>37</v>
      </c>
      <c r="G59" s="114">
        <v>36</v>
      </c>
      <c r="H59" s="114">
        <v>34</v>
      </c>
      <c r="I59" s="140">
        <v>36</v>
      </c>
      <c r="J59" s="115">
        <v>4</v>
      </c>
      <c r="K59" s="116">
        <v>11.111111111111111</v>
      </c>
    </row>
    <row r="60" spans="1:11" ht="14.1" customHeight="1" x14ac:dyDescent="0.2">
      <c r="A60" s="306">
        <v>81</v>
      </c>
      <c r="B60" s="307" t="s">
        <v>289</v>
      </c>
      <c r="C60" s="308"/>
      <c r="D60" s="113">
        <v>4.1209492217402399</v>
      </c>
      <c r="E60" s="115">
        <v>323</v>
      </c>
      <c r="F60" s="114">
        <v>323</v>
      </c>
      <c r="G60" s="114">
        <v>332</v>
      </c>
      <c r="H60" s="114">
        <v>328</v>
      </c>
      <c r="I60" s="140">
        <v>330</v>
      </c>
      <c r="J60" s="115">
        <v>-7</v>
      </c>
      <c r="K60" s="116">
        <v>-2.1212121212121211</v>
      </c>
    </row>
    <row r="61" spans="1:11" ht="14.1" customHeight="1" x14ac:dyDescent="0.2">
      <c r="A61" s="306" t="s">
        <v>290</v>
      </c>
      <c r="B61" s="307" t="s">
        <v>291</v>
      </c>
      <c r="C61" s="308"/>
      <c r="D61" s="113">
        <v>1.7351365144169431</v>
      </c>
      <c r="E61" s="115">
        <v>136</v>
      </c>
      <c r="F61" s="114">
        <v>135</v>
      </c>
      <c r="G61" s="114">
        <v>142</v>
      </c>
      <c r="H61" s="114">
        <v>141</v>
      </c>
      <c r="I61" s="140">
        <v>141</v>
      </c>
      <c r="J61" s="115">
        <v>-5</v>
      </c>
      <c r="K61" s="116">
        <v>-3.5460992907801416</v>
      </c>
    </row>
    <row r="62" spans="1:11" ht="14.1" customHeight="1" x14ac:dyDescent="0.2">
      <c r="A62" s="306" t="s">
        <v>292</v>
      </c>
      <c r="B62" s="307" t="s">
        <v>293</v>
      </c>
      <c r="C62" s="308"/>
      <c r="D62" s="113">
        <v>1.4161775963255934</v>
      </c>
      <c r="E62" s="115">
        <v>111</v>
      </c>
      <c r="F62" s="114">
        <v>105</v>
      </c>
      <c r="G62" s="114">
        <v>103</v>
      </c>
      <c r="H62" s="114">
        <v>98</v>
      </c>
      <c r="I62" s="140">
        <v>102</v>
      </c>
      <c r="J62" s="115">
        <v>9</v>
      </c>
      <c r="K62" s="116">
        <v>8.8235294117647065</v>
      </c>
    </row>
    <row r="63" spans="1:11" ht="14.1" customHeight="1" x14ac:dyDescent="0.2">
      <c r="A63" s="306"/>
      <c r="B63" s="307" t="s">
        <v>294</v>
      </c>
      <c r="C63" s="308"/>
      <c r="D63" s="113">
        <v>1.2885940290890534</v>
      </c>
      <c r="E63" s="115">
        <v>101</v>
      </c>
      <c r="F63" s="114">
        <v>97</v>
      </c>
      <c r="G63" s="114">
        <v>95</v>
      </c>
      <c r="H63" s="114">
        <v>91</v>
      </c>
      <c r="I63" s="140">
        <v>93</v>
      </c>
      <c r="J63" s="115">
        <v>8</v>
      </c>
      <c r="K63" s="116">
        <v>8.6021505376344081</v>
      </c>
    </row>
    <row r="64" spans="1:11" ht="14.1" customHeight="1" x14ac:dyDescent="0.2">
      <c r="A64" s="306" t="s">
        <v>295</v>
      </c>
      <c r="B64" s="307" t="s">
        <v>296</v>
      </c>
      <c r="C64" s="308"/>
      <c r="D64" s="113">
        <v>5.1033426894615971E-2</v>
      </c>
      <c r="E64" s="115">
        <v>4</v>
      </c>
      <c r="F64" s="114">
        <v>6</v>
      </c>
      <c r="G64" s="114">
        <v>7</v>
      </c>
      <c r="H64" s="114">
        <v>7</v>
      </c>
      <c r="I64" s="140">
        <v>5</v>
      </c>
      <c r="J64" s="115">
        <v>-1</v>
      </c>
      <c r="K64" s="116">
        <v>-20</v>
      </c>
    </row>
    <row r="65" spans="1:11" ht="14.1" customHeight="1" x14ac:dyDescent="0.2">
      <c r="A65" s="306" t="s">
        <v>297</v>
      </c>
      <c r="B65" s="307" t="s">
        <v>298</v>
      </c>
      <c r="C65" s="308"/>
      <c r="D65" s="113">
        <v>0.6506761929063537</v>
      </c>
      <c r="E65" s="115">
        <v>51</v>
      </c>
      <c r="F65" s="114">
        <v>55</v>
      </c>
      <c r="G65" s="114">
        <v>56</v>
      </c>
      <c r="H65" s="114">
        <v>55</v>
      </c>
      <c r="I65" s="140">
        <v>54</v>
      </c>
      <c r="J65" s="115">
        <v>-3</v>
      </c>
      <c r="K65" s="116">
        <v>-5.5555555555555554</v>
      </c>
    </row>
    <row r="66" spans="1:11" ht="14.1" customHeight="1" x14ac:dyDescent="0.2">
      <c r="A66" s="306">
        <v>82</v>
      </c>
      <c r="B66" s="307" t="s">
        <v>299</v>
      </c>
      <c r="C66" s="308"/>
      <c r="D66" s="113">
        <v>1.7096198009696351</v>
      </c>
      <c r="E66" s="115">
        <v>134</v>
      </c>
      <c r="F66" s="114">
        <v>147</v>
      </c>
      <c r="G66" s="114">
        <v>148</v>
      </c>
      <c r="H66" s="114">
        <v>150</v>
      </c>
      <c r="I66" s="140">
        <v>146</v>
      </c>
      <c r="J66" s="115">
        <v>-12</v>
      </c>
      <c r="K66" s="116">
        <v>-8.2191780821917817</v>
      </c>
    </row>
    <row r="67" spans="1:11" ht="14.1" customHeight="1" x14ac:dyDescent="0.2">
      <c r="A67" s="306" t="s">
        <v>300</v>
      </c>
      <c r="B67" s="307" t="s">
        <v>301</v>
      </c>
      <c r="C67" s="308"/>
      <c r="D67" s="113">
        <v>0.72722633324827757</v>
      </c>
      <c r="E67" s="115">
        <v>57</v>
      </c>
      <c r="F67" s="114">
        <v>64</v>
      </c>
      <c r="G67" s="114">
        <v>67</v>
      </c>
      <c r="H67" s="114">
        <v>63</v>
      </c>
      <c r="I67" s="140">
        <v>58</v>
      </c>
      <c r="J67" s="115">
        <v>-1</v>
      </c>
      <c r="K67" s="116">
        <v>-1.7241379310344827</v>
      </c>
    </row>
    <row r="68" spans="1:11" ht="14.1" customHeight="1" x14ac:dyDescent="0.2">
      <c r="A68" s="306" t="s">
        <v>302</v>
      </c>
      <c r="B68" s="307" t="s">
        <v>303</v>
      </c>
      <c r="C68" s="308"/>
      <c r="D68" s="113">
        <v>0.6634345496300077</v>
      </c>
      <c r="E68" s="115">
        <v>52</v>
      </c>
      <c r="F68" s="114">
        <v>59</v>
      </c>
      <c r="G68" s="114">
        <v>59</v>
      </c>
      <c r="H68" s="114">
        <v>64</v>
      </c>
      <c r="I68" s="140">
        <v>63</v>
      </c>
      <c r="J68" s="115">
        <v>-11</v>
      </c>
      <c r="K68" s="116">
        <v>-17.460317460317459</v>
      </c>
    </row>
    <row r="69" spans="1:11" ht="14.1" customHeight="1" x14ac:dyDescent="0.2">
      <c r="A69" s="306">
        <v>83</v>
      </c>
      <c r="B69" s="307" t="s">
        <v>304</v>
      </c>
      <c r="C69" s="308"/>
      <c r="D69" s="113">
        <v>2.6154631283490688</v>
      </c>
      <c r="E69" s="115">
        <v>205</v>
      </c>
      <c r="F69" s="114">
        <v>211</v>
      </c>
      <c r="G69" s="114">
        <v>219</v>
      </c>
      <c r="H69" s="114">
        <v>218</v>
      </c>
      <c r="I69" s="140">
        <v>209</v>
      </c>
      <c r="J69" s="115">
        <v>-4</v>
      </c>
      <c r="K69" s="116">
        <v>-1.9138755980861244</v>
      </c>
    </row>
    <row r="70" spans="1:11" ht="14.1" customHeight="1" x14ac:dyDescent="0.2">
      <c r="A70" s="306" t="s">
        <v>305</v>
      </c>
      <c r="B70" s="307" t="s">
        <v>306</v>
      </c>
      <c r="C70" s="308"/>
      <c r="D70" s="113">
        <v>1.0206685378923195</v>
      </c>
      <c r="E70" s="115">
        <v>80</v>
      </c>
      <c r="F70" s="114">
        <v>83</v>
      </c>
      <c r="G70" s="114">
        <v>86</v>
      </c>
      <c r="H70" s="114">
        <v>88</v>
      </c>
      <c r="I70" s="140">
        <v>81</v>
      </c>
      <c r="J70" s="115">
        <v>-1</v>
      </c>
      <c r="K70" s="116">
        <v>-1.2345679012345678</v>
      </c>
    </row>
    <row r="71" spans="1:11" ht="14.1" customHeight="1" x14ac:dyDescent="0.2">
      <c r="A71" s="306"/>
      <c r="B71" s="307" t="s">
        <v>307</v>
      </c>
      <c r="C71" s="308"/>
      <c r="D71" s="113">
        <v>0.79101811686654755</v>
      </c>
      <c r="E71" s="115">
        <v>62</v>
      </c>
      <c r="F71" s="114">
        <v>64</v>
      </c>
      <c r="G71" s="114">
        <v>69</v>
      </c>
      <c r="H71" s="114">
        <v>72</v>
      </c>
      <c r="I71" s="140">
        <v>66</v>
      </c>
      <c r="J71" s="115">
        <v>-4</v>
      </c>
      <c r="K71" s="116">
        <v>-6.0606060606060606</v>
      </c>
    </row>
    <row r="72" spans="1:11" ht="14.1" customHeight="1" x14ac:dyDescent="0.2">
      <c r="A72" s="306">
        <v>84</v>
      </c>
      <c r="B72" s="307" t="s">
        <v>308</v>
      </c>
      <c r="C72" s="308"/>
      <c r="D72" s="113">
        <v>0.86756825720847153</v>
      </c>
      <c r="E72" s="115">
        <v>68</v>
      </c>
      <c r="F72" s="114">
        <v>72</v>
      </c>
      <c r="G72" s="114">
        <v>70</v>
      </c>
      <c r="H72" s="114">
        <v>73</v>
      </c>
      <c r="I72" s="140">
        <v>79</v>
      </c>
      <c r="J72" s="115">
        <v>-11</v>
      </c>
      <c r="K72" s="116">
        <v>-13.924050632911392</v>
      </c>
    </row>
    <row r="73" spans="1:11" ht="14.1" customHeight="1" x14ac:dyDescent="0.2">
      <c r="A73" s="306" t="s">
        <v>309</v>
      </c>
      <c r="B73" s="307" t="s">
        <v>310</v>
      </c>
      <c r="C73" s="308"/>
      <c r="D73" s="113">
        <v>0.17861699413115592</v>
      </c>
      <c r="E73" s="115">
        <v>14</v>
      </c>
      <c r="F73" s="114">
        <v>15</v>
      </c>
      <c r="G73" s="114">
        <v>13</v>
      </c>
      <c r="H73" s="114">
        <v>15</v>
      </c>
      <c r="I73" s="140">
        <v>15</v>
      </c>
      <c r="J73" s="115">
        <v>-1</v>
      </c>
      <c r="K73" s="116">
        <v>-6.666666666666667</v>
      </c>
    </row>
    <row r="74" spans="1:11" ht="14.1" customHeight="1" x14ac:dyDescent="0.2">
      <c r="A74" s="306" t="s">
        <v>311</v>
      </c>
      <c r="B74" s="307" t="s">
        <v>312</v>
      </c>
      <c r="C74" s="308"/>
      <c r="D74" s="113" t="s">
        <v>513</v>
      </c>
      <c r="E74" s="115" t="s">
        <v>513</v>
      </c>
      <c r="F74" s="114" t="s">
        <v>513</v>
      </c>
      <c r="G74" s="114" t="s">
        <v>513</v>
      </c>
      <c r="H74" s="114" t="s">
        <v>513</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v>
      </c>
      <c r="E76" s="115">
        <v>0</v>
      </c>
      <c r="F76" s="114">
        <v>0</v>
      </c>
      <c r="G76" s="114">
        <v>0</v>
      </c>
      <c r="H76" s="114">
        <v>0</v>
      </c>
      <c r="I76" s="140">
        <v>0</v>
      </c>
      <c r="J76" s="115">
        <v>0</v>
      </c>
      <c r="K76" s="116">
        <v>0</v>
      </c>
    </row>
    <row r="77" spans="1:11" ht="14.1" customHeight="1" x14ac:dyDescent="0.2">
      <c r="A77" s="306">
        <v>92</v>
      </c>
      <c r="B77" s="307" t="s">
        <v>316</v>
      </c>
      <c r="C77" s="308"/>
      <c r="D77" s="113">
        <v>0.28068384792038786</v>
      </c>
      <c r="E77" s="115">
        <v>22</v>
      </c>
      <c r="F77" s="114">
        <v>10</v>
      </c>
      <c r="G77" s="114">
        <v>7</v>
      </c>
      <c r="H77" s="114">
        <v>9</v>
      </c>
      <c r="I77" s="140">
        <v>9</v>
      </c>
      <c r="J77" s="115">
        <v>13</v>
      </c>
      <c r="K77" s="116">
        <v>144.44444444444446</v>
      </c>
    </row>
    <row r="78" spans="1:11" ht="14.1" customHeight="1" x14ac:dyDescent="0.2">
      <c r="A78" s="306">
        <v>93</v>
      </c>
      <c r="B78" s="307" t="s">
        <v>317</v>
      </c>
      <c r="C78" s="308"/>
      <c r="D78" s="113">
        <v>8.930849706557796E-2</v>
      </c>
      <c r="E78" s="115">
        <v>7</v>
      </c>
      <c r="F78" s="114">
        <v>6</v>
      </c>
      <c r="G78" s="114">
        <v>6</v>
      </c>
      <c r="H78" s="114" t="s">
        <v>513</v>
      </c>
      <c r="I78" s="140" t="s">
        <v>513</v>
      </c>
      <c r="J78" s="115" t="s">
        <v>513</v>
      </c>
      <c r="K78" s="116" t="s">
        <v>513</v>
      </c>
    </row>
    <row r="79" spans="1:11" ht="14.1" customHeight="1" x14ac:dyDescent="0.2">
      <c r="A79" s="306">
        <v>94</v>
      </c>
      <c r="B79" s="307" t="s">
        <v>318</v>
      </c>
      <c r="C79" s="308"/>
      <c r="D79" s="113">
        <v>0.56136769584077573</v>
      </c>
      <c r="E79" s="115">
        <v>44</v>
      </c>
      <c r="F79" s="114">
        <v>46</v>
      </c>
      <c r="G79" s="114">
        <v>46</v>
      </c>
      <c r="H79" s="114">
        <v>43</v>
      </c>
      <c r="I79" s="140">
        <v>45</v>
      </c>
      <c r="J79" s="115">
        <v>-1</v>
      </c>
      <c r="K79" s="116">
        <v>-2.2222222222222223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5.0650676192906356</v>
      </c>
      <c r="E81" s="143">
        <v>397</v>
      </c>
      <c r="F81" s="144">
        <v>389</v>
      </c>
      <c r="G81" s="144">
        <v>385</v>
      </c>
      <c r="H81" s="144">
        <v>390</v>
      </c>
      <c r="I81" s="145">
        <v>391</v>
      </c>
      <c r="J81" s="143">
        <v>6</v>
      </c>
      <c r="K81" s="146">
        <v>1.5345268542199488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2451</v>
      </c>
      <c r="G12" s="536">
        <v>1596</v>
      </c>
      <c r="H12" s="536">
        <v>2648</v>
      </c>
      <c r="I12" s="536">
        <v>2437</v>
      </c>
      <c r="J12" s="537">
        <v>2567</v>
      </c>
      <c r="K12" s="538">
        <v>-116</v>
      </c>
      <c r="L12" s="349">
        <v>-4.5188936501753023</v>
      </c>
    </row>
    <row r="13" spans="1:17" s="110" customFormat="1" ht="15" customHeight="1" x14ac:dyDescent="0.2">
      <c r="A13" s="350" t="s">
        <v>344</v>
      </c>
      <c r="B13" s="351" t="s">
        <v>345</v>
      </c>
      <c r="C13" s="347"/>
      <c r="D13" s="347"/>
      <c r="E13" s="348"/>
      <c r="F13" s="536">
        <v>1509</v>
      </c>
      <c r="G13" s="536">
        <v>802</v>
      </c>
      <c r="H13" s="536">
        <v>1385</v>
      </c>
      <c r="I13" s="536">
        <v>1398</v>
      </c>
      <c r="J13" s="537">
        <v>1609</v>
      </c>
      <c r="K13" s="538">
        <v>-100</v>
      </c>
      <c r="L13" s="349">
        <v>-6.2150403977625857</v>
      </c>
    </row>
    <row r="14" spans="1:17" s="110" customFormat="1" ht="22.5" customHeight="1" x14ac:dyDescent="0.2">
      <c r="A14" s="350"/>
      <c r="B14" s="351" t="s">
        <v>346</v>
      </c>
      <c r="C14" s="347"/>
      <c r="D14" s="347"/>
      <c r="E14" s="348"/>
      <c r="F14" s="536">
        <v>942</v>
      </c>
      <c r="G14" s="536">
        <v>794</v>
      </c>
      <c r="H14" s="536">
        <v>1263</v>
      </c>
      <c r="I14" s="536">
        <v>1039</v>
      </c>
      <c r="J14" s="537">
        <v>958</v>
      </c>
      <c r="K14" s="538">
        <v>-16</v>
      </c>
      <c r="L14" s="349">
        <v>-1.6701461377870563</v>
      </c>
    </row>
    <row r="15" spans="1:17" s="110" customFormat="1" ht="15" customHeight="1" x14ac:dyDescent="0.2">
      <c r="A15" s="350" t="s">
        <v>347</v>
      </c>
      <c r="B15" s="351" t="s">
        <v>108</v>
      </c>
      <c r="C15" s="347"/>
      <c r="D15" s="347"/>
      <c r="E15" s="348"/>
      <c r="F15" s="536">
        <v>555</v>
      </c>
      <c r="G15" s="536">
        <v>355</v>
      </c>
      <c r="H15" s="536">
        <v>1054</v>
      </c>
      <c r="I15" s="536">
        <v>468</v>
      </c>
      <c r="J15" s="537">
        <v>578</v>
      </c>
      <c r="K15" s="538">
        <v>-23</v>
      </c>
      <c r="L15" s="349">
        <v>-3.9792387543252596</v>
      </c>
    </row>
    <row r="16" spans="1:17" s="110" customFormat="1" ht="15" customHeight="1" x14ac:dyDescent="0.2">
      <c r="A16" s="350"/>
      <c r="B16" s="351" t="s">
        <v>109</v>
      </c>
      <c r="C16" s="347"/>
      <c r="D16" s="347"/>
      <c r="E16" s="348"/>
      <c r="F16" s="536">
        <v>1608</v>
      </c>
      <c r="G16" s="536">
        <v>1077</v>
      </c>
      <c r="H16" s="536">
        <v>1392</v>
      </c>
      <c r="I16" s="536">
        <v>1713</v>
      </c>
      <c r="J16" s="537">
        <v>1702</v>
      </c>
      <c r="K16" s="538">
        <v>-94</v>
      </c>
      <c r="L16" s="349">
        <v>-5.5229142185663926</v>
      </c>
    </row>
    <row r="17" spans="1:12" s="110" customFormat="1" ht="15" customHeight="1" x14ac:dyDescent="0.2">
      <c r="A17" s="350"/>
      <c r="B17" s="351" t="s">
        <v>110</v>
      </c>
      <c r="C17" s="347"/>
      <c r="D17" s="347"/>
      <c r="E17" s="348"/>
      <c r="F17" s="536">
        <v>260</v>
      </c>
      <c r="G17" s="536">
        <v>139</v>
      </c>
      <c r="H17" s="536">
        <v>179</v>
      </c>
      <c r="I17" s="536">
        <v>238</v>
      </c>
      <c r="J17" s="537">
        <v>264</v>
      </c>
      <c r="K17" s="538">
        <v>-4</v>
      </c>
      <c r="L17" s="349">
        <v>-1.5151515151515151</v>
      </c>
    </row>
    <row r="18" spans="1:12" s="110" customFormat="1" ht="15" customHeight="1" x14ac:dyDescent="0.2">
      <c r="A18" s="350"/>
      <c r="B18" s="351" t="s">
        <v>111</v>
      </c>
      <c r="C18" s="347"/>
      <c r="D18" s="347"/>
      <c r="E18" s="348"/>
      <c r="F18" s="536">
        <v>28</v>
      </c>
      <c r="G18" s="536">
        <v>25</v>
      </c>
      <c r="H18" s="536">
        <v>23</v>
      </c>
      <c r="I18" s="536">
        <v>18</v>
      </c>
      <c r="J18" s="537">
        <v>23</v>
      </c>
      <c r="K18" s="538">
        <v>5</v>
      </c>
      <c r="L18" s="349">
        <v>21.739130434782609</v>
      </c>
    </row>
    <row r="19" spans="1:12" s="110" customFormat="1" ht="15" customHeight="1" x14ac:dyDescent="0.2">
      <c r="A19" s="118" t="s">
        <v>113</v>
      </c>
      <c r="B19" s="119" t="s">
        <v>181</v>
      </c>
      <c r="C19" s="347"/>
      <c r="D19" s="347"/>
      <c r="E19" s="348"/>
      <c r="F19" s="536">
        <v>1943</v>
      </c>
      <c r="G19" s="536">
        <v>1112</v>
      </c>
      <c r="H19" s="536">
        <v>2112</v>
      </c>
      <c r="I19" s="536">
        <v>1912</v>
      </c>
      <c r="J19" s="537">
        <v>2085</v>
      </c>
      <c r="K19" s="538">
        <v>-142</v>
      </c>
      <c r="L19" s="349">
        <v>-6.8105515587529979</v>
      </c>
    </row>
    <row r="20" spans="1:12" s="110" customFormat="1" ht="15" customHeight="1" x14ac:dyDescent="0.2">
      <c r="A20" s="118"/>
      <c r="B20" s="119" t="s">
        <v>182</v>
      </c>
      <c r="C20" s="347"/>
      <c r="D20" s="347"/>
      <c r="E20" s="348"/>
      <c r="F20" s="536">
        <v>508</v>
      </c>
      <c r="G20" s="536">
        <v>484</v>
      </c>
      <c r="H20" s="536">
        <v>536</v>
      </c>
      <c r="I20" s="536">
        <v>525</v>
      </c>
      <c r="J20" s="537">
        <v>482</v>
      </c>
      <c r="K20" s="538">
        <v>26</v>
      </c>
      <c r="L20" s="349">
        <v>5.394190871369295</v>
      </c>
    </row>
    <row r="21" spans="1:12" s="110" customFormat="1" ht="15" customHeight="1" x14ac:dyDescent="0.2">
      <c r="A21" s="118" t="s">
        <v>113</v>
      </c>
      <c r="B21" s="119" t="s">
        <v>116</v>
      </c>
      <c r="C21" s="347"/>
      <c r="D21" s="347"/>
      <c r="E21" s="348"/>
      <c r="F21" s="536">
        <v>1437</v>
      </c>
      <c r="G21" s="536">
        <v>881</v>
      </c>
      <c r="H21" s="536">
        <v>1630</v>
      </c>
      <c r="I21" s="536">
        <v>1107</v>
      </c>
      <c r="J21" s="537">
        <v>1466</v>
      </c>
      <c r="K21" s="538">
        <v>-29</v>
      </c>
      <c r="L21" s="349">
        <v>-1.9781718963165076</v>
      </c>
    </row>
    <row r="22" spans="1:12" s="110" customFormat="1" ht="15" customHeight="1" x14ac:dyDescent="0.2">
      <c r="A22" s="118"/>
      <c r="B22" s="119" t="s">
        <v>117</v>
      </c>
      <c r="C22" s="347"/>
      <c r="D22" s="347"/>
      <c r="E22" s="348"/>
      <c r="F22" s="536">
        <v>1013</v>
      </c>
      <c r="G22" s="536">
        <v>715</v>
      </c>
      <c r="H22" s="536">
        <v>1018</v>
      </c>
      <c r="I22" s="536">
        <v>1330</v>
      </c>
      <c r="J22" s="537">
        <v>1100</v>
      </c>
      <c r="K22" s="538">
        <v>-87</v>
      </c>
      <c r="L22" s="349">
        <v>-7.9090909090909092</v>
      </c>
    </row>
    <row r="23" spans="1:12" s="110" customFormat="1" ht="15" customHeight="1" x14ac:dyDescent="0.2">
      <c r="A23" s="352" t="s">
        <v>347</v>
      </c>
      <c r="B23" s="353" t="s">
        <v>193</v>
      </c>
      <c r="C23" s="354"/>
      <c r="D23" s="354"/>
      <c r="E23" s="355"/>
      <c r="F23" s="539">
        <v>28</v>
      </c>
      <c r="G23" s="539">
        <v>37</v>
      </c>
      <c r="H23" s="539">
        <v>434</v>
      </c>
      <c r="I23" s="539">
        <v>19</v>
      </c>
      <c r="J23" s="540">
        <v>32</v>
      </c>
      <c r="K23" s="541">
        <v>-4</v>
      </c>
      <c r="L23" s="356">
        <v>-12.5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37.700000000000003</v>
      </c>
      <c r="G25" s="542">
        <v>44.3</v>
      </c>
      <c r="H25" s="542">
        <v>48.2</v>
      </c>
      <c r="I25" s="542">
        <v>47.1</v>
      </c>
      <c r="J25" s="542">
        <v>38.6</v>
      </c>
      <c r="K25" s="543" t="s">
        <v>349</v>
      </c>
      <c r="L25" s="364">
        <v>-0.89999999999999858</v>
      </c>
    </row>
    <row r="26" spans="1:12" s="110" customFormat="1" ht="15" customHeight="1" x14ac:dyDescent="0.2">
      <c r="A26" s="365" t="s">
        <v>105</v>
      </c>
      <c r="B26" s="366" t="s">
        <v>345</v>
      </c>
      <c r="C26" s="362"/>
      <c r="D26" s="362"/>
      <c r="E26" s="363"/>
      <c r="F26" s="542">
        <v>33.299999999999997</v>
      </c>
      <c r="G26" s="542">
        <v>42.8</v>
      </c>
      <c r="H26" s="542">
        <v>45.1</v>
      </c>
      <c r="I26" s="542">
        <v>41.5</v>
      </c>
      <c r="J26" s="544">
        <v>33.6</v>
      </c>
      <c r="K26" s="543" t="s">
        <v>349</v>
      </c>
      <c r="L26" s="364">
        <v>-0.30000000000000426</v>
      </c>
    </row>
    <row r="27" spans="1:12" s="110" customFormat="1" ht="15" customHeight="1" x14ac:dyDescent="0.2">
      <c r="A27" s="365"/>
      <c r="B27" s="366" t="s">
        <v>346</v>
      </c>
      <c r="C27" s="362"/>
      <c r="D27" s="362"/>
      <c r="E27" s="363"/>
      <c r="F27" s="542">
        <v>44.8</v>
      </c>
      <c r="G27" s="542">
        <v>45.8</v>
      </c>
      <c r="H27" s="542">
        <v>51.3</v>
      </c>
      <c r="I27" s="542">
        <v>54.6</v>
      </c>
      <c r="J27" s="542">
        <v>47.1</v>
      </c>
      <c r="K27" s="543" t="s">
        <v>349</v>
      </c>
      <c r="L27" s="364">
        <v>-2.3000000000000043</v>
      </c>
    </row>
    <row r="28" spans="1:12" s="110" customFormat="1" ht="15" customHeight="1" x14ac:dyDescent="0.2">
      <c r="A28" s="365" t="s">
        <v>113</v>
      </c>
      <c r="B28" s="366" t="s">
        <v>108</v>
      </c>
      <c r="C28" s="362"/>
      <c r="D28" s="362"/>
      <c r="E28" s="363"/>
      <c r="F28" s="542">
        <v>45.5</v>
      </c>
      <c r="G28" s="542">
        <v>50.5</v>
      </c>
      <c r="H28" s="542">
        <v>47.9</v>
      </c>
      <c r="I28" s="542">
        <v>55.8</v>
      </c>
      <c r="J28" s="542">
        <v>46.3</v>
      </c>
      <c r="K28" s="543" t="s">
        <v>349</v>
      </c>
      <c r="L28" s="364">
        <v>-0.79999999999999716</v>
      </c>
    </row>
    <row r="29" spans="1:12" s="110" customFormat="1" ht="11.25" x14ac:dyDescent="0.2">
      <c r="A29" s="365"/>
      <c r="B29" s="366" t="s">
        <v>109</v>
      </c>
      <c r="C29" s="362"/>
      <c r="D29" s="362"/>
      <c r="E29" s="363"/>
      <c r="F29" s="542">
        <v>36.799999999999997</v>
      </c>
      <c r="G29" s="542">
        <v>42.7</v>
      </c>
      <c r="H29" s="542">
        <v>48.4</v>
      </c>
      <c r="I29" s="542">
        <v>45.6</v>
      </c>
      <c r="J29" s="544">
        <v>37.799999999999997</v>
      </c>
      <c r="K29" s="543" t="s">
        <v>349</v>
      </c>
      <c r="L29" s="364">
        <v>-1</v>
      </c>
    </row>
    <row r="30" spans="1:12" s="110" customFormat="1" ht="15" customHeight="1" x14ac:dyDescent="0.2">
      <c r="A30" s="365"/>
      <c r="B30" s="366" t="s">
        <v>110</v>
      </c>
      <c r="C30" s="362"/>
      <c r="D30" s="362"/>
      <c r="E30" s="363"/>
      <c r="F30" s="542">
        <v>27.4</v>
      </c>
      <c r="G30" s="542">
        <v>41.6</v>
      </c>
      <c r="H30" s="542">
        <v>44.7</v>
      </c>
      <c r="I30" s="542">
        <v>41.6</v>
      </c>
      <c r="J30" s="542">
        <v>27.7</v>
      </c>
      <c r="K30" s="543" t="s">
        <v>349</v>
      </c>
      <c r="L30" s="364">
        <v>-0.30000000000000071</v>
      </c>
    </row>
    <row r="31" spans="1:12" s="110" customFormat="1" ht="15" customHeight="1" x14ac:dyDescent="0.2">
      <c r="A31" s="365"/>
      <c r="B31" s="366" t="s">
        <v>111</v>
      </c>
      <c r="C31" s="362"/>
      <c r="D31" s="362"/>
      <c r="E31" s="363"/>
      <c r="F31" s="542">
        <v>39.299999999999997</v>
      </c>
      <c r="G31" s="542">
        <v>48</v>
      </c>
      <c r="H31" s="542">
        <v>69.599999999999994</v>
      </c>
      <c r="I31" s="542">
        <v>44.4</v>
      </c>
      <c r="J31" s="542">
        <v>43.5</v>
      </c>
      <c r="K31" s="543" t="s">
        <v>349</v>
      </c>
      <c r="L31" s="364">
        <v>-4.2000000000000028</v>
      </c>
    </row>
    <row r="32" spans="1:12" s="110" customFormat="1" ht="15" customHeight="1" x14ac:dyDescent="0.2">
      <c r="A32" s="367" t="s">
        <v>113</v>
      </c>
      <c r="B32" s="368" t="s">
        <v>181</v>
      </c>
      <c r="C32" s="362"/>
      <c r="D32" s="362"/>
      <c r="E32" s="363"/>
      <c r="F32" s="542">
        <v>39.700000000000003</v>
      </c>
      <c r="G32" s="542">
        <v>47.4</v>
      </c>
      <c r="H32" s="542">
        <v>50</v>
      </c>
      <c r="I32" s="542">
        <v>51.3</v>
      </c>
      <c r="J32" s="544">
        <v>39.9</v>
      </c>
      <c r="K32" s="543" t="s">
        <v>349</v>
      </c>
      <c r="L32" s="364">
        <v>-0.19999999999999574</v>
      </c>
    </row>
    <row r="33" spans="1:12" s="110" customFormat="1" ht="15" customHeight="1" x14ac:dyDescent="0.2">
      <c r="A33" s="367"/>
      <c r="B33" s="368" t="s">
        <v>182</v>
      </c>
      <c r="C33" s="362"/>
      <c r="D33" s="362"/>
      <c r="E33" s="363"/>
      <c r="F33" s="542">
        <v>30.3</v>
      </c>
      <c r="G33" s="542">
        <v>37.299999999999997</v>
      </c>
      <c r="H33" s="542">
        <v>42.7</v>
      </c>
      <c r="I33" s="542">
        <v>32</v>
      </c>
      <c r="J33" s="542">
        <v>33.1</v>
      </c>
      <c r="K33" s="543" t="s">
        <v>349</v>
      </c>
      <c r="L33" s="364">
        <v>-2.8000000000000007</v>
      </c>
    </row>
    <row r="34" spans="1:12" s="369" customFormat="1" ht="15" customHeight="1" x14ac:dyDescent="0.2">
      <c r="A34" s="367" t="s">
        <v>113</v>
      </c>
      <c r="B34" s="368" t="s">
        <v>116</v>
      </c>
      <c r="C34" s="362"/>
      <c r="D34" s="362"/>
      <c r="E34" s="363"/>
      <c r="F34" s="542">
        <v>21.4</v>
      </c>
      <c r="G34" s="542">
        <v>30.4</v>
      </c>
      <c r="H34" s="542">
        <v>33.1</v>
      </c>
      <c r="I34" s="542">
        <v>24.6</v>
      </c>
      <c r="J34" s="542">
        <v>21.6</v>
      </c>
      <c r="K34" s="543" t="s">
        <v>349</v>
      </c>
      <c r="L34" s="364">
        <v>-0.20000000000000284</v>
      </c>
    </row>
    <row r="35" spans="1:12" s="369" customFormat="1" ht="11.25" x14ac:dyDescent="0.2">
      <c r="A35" s="370"/>
      <c r="B35" s="371" t="s">
        <v>117</v>
      </c>
      <c r="C35" s="372"/>
      <c r="D35" s="372"/>
      <c r="E35" s="373"/>
      <c r="F35" s="545">
        <v>60.5</v>
      </c>
      <c r="G35" s="545">
        <v>60.6</v>
      </c>
      <c r="H35" s="545">
        <v>66.3</v>
      </c>
      <c r="I35" s="545">
        <v>65.599999999999994</v>
      </c>
      <c r="J35" s="546">
        <v>60.9</v>
      </c>
      <c r="K35" s="547" t="s">
        <v>349</v>
      </c>
      <c r="L35" s="374">
        <v>-0.39999999999999858</v>
      </c>
    </row>
    <row r="36" spans="1:12" s="369" customFormat="1" ht="15.95" customHeight="1" x14ac:dyDescent="0.2">
      <c r="A36" s="375" t="s">
        <v>350</v>
      </c>
      <c r="B36" s="376"/>
      <c r="C36" s="377"/>
      <c r="D36" s="376"/>
      <c r="E36" s="378"/>
      <c r="F36" s="548">
        <v>2413</v>
      </c>
      <c r="G36" s="548">
        <v>1549</v>
      </c>
      <c r="H36" s="548">
        <v>2155</v>
      </c>
      <c r="I36" s="548">
        <v>2415</v>
      </c>
      <c r="J36" s="548">
        <v>2532</v>
      </c>
      <c r="K36" s="549">
        <v>-119</v>
      </c>
      <c r="L36" s="380">
        <v>-4.6998420221169033</v>
      </c>
    </row>
    <row r="37" spans="1:12" s="369" customFormat="1" ht="15.95" customHeight="1" x14ac:dyDescent="0.2">
      <c r="A37" s="381"/>
      <c r="B37" s="382" t="s">
        <v>113</v>
      </c>
      <c r="C37" s="382" t="s">
        <v>351</v>
      </c>
      <c r="D37" s="382"/>
      <c r="E37" s="383"/>
      <c r="F37" s="548">
        <v>910</v>
      </c>
      <c r="G37" s="548">
        <v>686</v>
      </c>
      <c r="H37" s="548">
        <v>1039</v>
      </c>
      <c r="I37" s="548">
        <v>1137</v>
      </c>
      <c r="J37" s="548">
        <v>978</v>
      </c>
      <c r="K37" s="549">
        <v>-68</v>
      </c>
      <c r="L37" s="380">
        <v>-6.9529652351738243</v>
      </c>
    </row>
    <row r="38" spans="1:12" s="369" customFormat="1" ht="15.95" customHeight="1" x14ac:dyDescent="0.2">
      <c r="A38" s="381"/>
      <c r="B38" s="384" t="s">
        <v>105</v>
      </c>
      <c r="C38" s="384" t="s">
        <v>106</v>
      </c>
      <c r="D38" s="385"/>
      <c r="E38" s="383"/>
      <c r="F38" s="548">
        <v>1492</v>
      </c>
      <c r="G38" s="548">
        <v>785</v>
      </c>
      <c r="H38" s="548">
        <v>1078</v>
      </c>
      <c r="I38" s="548">
        <v>1388</v>
      </c>
      <c r="J38" s="550">
        <v>1587</v>
      </c>
      <c r="K38" s="549">
        <v>-95</v>
      </c>
      <c r="L38" s="380">
        <v>-5.9861373660995589</v>
      </c>
    </row>
    <row r="39" spans="1:12" s="369" customFormat="1" ht="15.95" customHeight="1" x14ac:dyDescent="0.2">
      <c r="A39" s="381"/>
      <c r="B39" s="385"/>
      <c r="C39" s="382" t="s">
        <v>352</v>
      </c>
      <c r="D39" s="385"/>
      <c r="E39" s="383"/>
      <c r="F39" s="548">
        <v>497</v>
      </c>
      <c r="G39" s="548">
        <v>336</v>
      </c>
      <c r="H39" s="548">
        <v>486</v>
      </c>
      <c r="I39" s="548">
        <v>576</v>
      </c>
      <c r="J39" s="548">
        <v>533</v>
      </c>
      <c r="K39" s="549">
        <v>-36</v>
      </c>
      <c r="L39" s="380">
        <v>-6.7542213883677302</v>
      </c>
    </row>
    <row r="40" spans="1:12" s="369" customFormat="1" ht="15.95" customHeight="1" x14ac:dyDescent="0.2">
      <c r="A40" s="381"/>
      <c r="B40" s="384"/>
      <c r="C40" s="384" t="s">
        <v>107</v>
      </c>
      <c r="D40" s="385"/>
      <c r="E40" s="383"/>
      <c r="F40" s="548">
        <v>921</v>
      </c>
      <c r="G40" s="548">
        <v>764</v>
      </c>
      <c r="H40" s="548">
        <v>1077</v>
      </c>
      <c r="I40" s="548">
        <v>1027</v>
      </c>
      <c r="J40" s="548">
        <v>945</v>
      </c>
      <c r="K40" s="549">
        <v>-24</v>
      </c>
      <c r="L40" s="380">
        <v>-2.5396825396825395</v>
      </c>
    </row>
    <row r="41" spans="1:12" s="369" customFormat="1" ht="24" customHeight="1" x14ac:dyDescent="0.2">
      <c r="A41" s="381"/>
      <c r="B41" s="385"/>
      <c r="C41" s="382" t="s">
        <v>352</v>
      </c>
      <c r="D41" s="385"/>
      <c r="E41" s="383"/>
      <c r="F41" s="548">
        <v>413</v>
      </c>
      <c r="G41" s="548">
        <v>350</v>
      </c>
      <c r="H41" s="548">
        <v>553</v>
      </c>
      <c r="I41" s="548">
        <v>561</v>
      </c>
      <c r="J41" s="550">
        <v>445</v>
      </c>
      <c r="K41" s="549">
        <v>-32</v>
      </c>
      <c r="L41" s="380">
        <v>-7.191011235955056</v>
      </c>
    </row>
    <row r="42" spans="1:12" s="110" customFormat="1" ht="15" customHeight="1" x14ac:dyDescent="0.2">
      <c r="A42" s="381"/>
      <c r="B42" s="384" t="s">
        <v>113</v>
      </c>
      <c r="C42" s="384" t="s">
        <v>353</v>
      </c>
      <c r="D42" s="385"/>
      <c r="E42" s="383"/>
      <c r="F42" s="548">
        <v>528</v>
      </c>
      <c r="G42" s="548">
        <v>317</v>
      </c>
      <c r="H42" s="548">
        <v>582</v>
      </c>
      <c r="I42" s="548">
        <v>450</v>
      </c>
      <c r="J42" s="548">
        <v>546</v>
      </c>
      <c r="K42" s="549">
        <v>-18</v>
      </c>
      <c r="L42" s="380">
        <v>-3.2967032967032965</v>
      </c>
    </row>
    <row r="43" spans="1:12" s="110" customFormat="1" ht="15" customHeight="1" x14ac:dyDescent="0.2">
      <c r="A43" s="381"/>
      <c r="B43" s="385"/>
      <c r="C43" s="382" t="s">
        <v>352</v>
      </c>
      <c r="D43" s="385"/>
      <c r="E43" s="383"/>
      <c r="F43" s="548">
        <v>240</v>
      </c>
      <c r="G43" s="548">
        <v>160</v>
      </c>
      <c r="H43" s="548">
        <v>279</v>
      </c>
      <c r="I43" s="548">
        <v>251</v>
      </c>
      <c r="J43" s="548">
        <v>253</v>
      </c>
      <c r="K43" s="549">
        <v>-13</v>
      </c>
      <c r="L43" s="380">
        <v>-5.1383399209486162</v>
      </c>
    </row>
    <row r="44" spans="1:12" s="110" customFormat="1" ht="15" customHeight="1" x14ac:dyDescent="0.2">
      <c r="A44" s="381"/>
      <c r="B44" s="384"/>
      <c r="C44" s="366" t="s">
        <v>109</v>
      </c>
      <c r="D44" s="385"/>
      <c r="E44" s="383"/>
      <c r="F44" s="548">
        <v>1598</v>
      </c>
      <c r="G44" s="548">
        <v>1070</v>
      </c>
      <c r="H44" s="548">
        <v>1371</v>
      </c>
      <c r="I44" s="548">
        <v>1709</v>
      </c>
      <c r="J44" s="550">
        <v>1699</v>
      </c>
      <c r="K44" s="549">
        <v>-101</v>
      </c>
      <c r="L44" s="380">
        <v>-5.9446733372572105</v>
      </c>
    </row>
    <row r="45" spans="1:12" s="110" customFormat="1" ht="15" customHeight="1" x14ac:dyDescent="0.2">
      <c r="A45" s="381"/>
      <c r="B45" s="385"/>
      <c r="C45" s="382" t="s">
        <v>352</v>
      </c>
      <c r="D45" s="385"/>
      <c r="E45" s="383"/>
      <c r="F45" s="548">
        <v>588</v>
      </c>
      <c r="G45" s="548">
        <v>457</v>
      </c>
      <c r="H45" s="548">
        <v>664</v>
      </c>
      <c r="I45" s="548">
        <v>779</v>
      </c>
      <c r="J45" s="548">
        <v>642</v>
      </c>
      <c r="K45" s="549">
        <v>-54</v>
      </c>
      <c r="L45" s="380">
        <v>-8.4112149532710276</v>
      </c>
    </row>
    <row r="46" spans="1:12" s="110" customFormat="1" ht="15" customHeight="1" x14ac:dyDescent="0.2">
      <c r="A46" s="381"/>
      <c r="B46" s="384"/>
      <c r="C46" s="366" t="s">
        <v>110</v>
      </c>
      <c r="D46" s="385"/>
      <c r="E46" s="383"/>
      <c r="F46" s="548">
        <v>259</v>
      </c>
      <c r="G46" s="548">
        <v>137</v>
      </c>
      <c r="H46" s="548">
        <v>179</v>
      </c>
      <c r="I46" s="548">
        <v>238</v>
      </c>
      <c r="J46" s="548">
        <v>264</v>
      </c>
      <c r="K46" s="549">
        <v>-5</v>
      </c>
      <c r="L46" s="380">
        <v>-1.893939393939394</v>
      </c>
    </row>
    <row r="47" spans="1:12" s="110" customFormat="1" ht="15" customHeight="1" x14ac:dyDescent="0.2">
      <c r="A47" s="381"/>
      <c r="B47" s="385"/>
      <c r="C47" s="382" t="s">
        <v>352</v>
      </c>
      <c r="D47" s="385"/>
      <c r="E47" s="383"/>
      <c r="F47" s="548">
        <v>71</v>
      </c>
      <c r="G47" s="548">
        <v>57</v>
      </c>
      <c r="H47" s="548">
        <v>80</v>
      </c>
      <c r="I47" s="548">
        <v>99</v>
      </c>
      <c r="J47" s="550">
        <v>73</v>
      </c>
      <c r="K47" s="549">
        <v>-2</v>
      </c>
      <c r="L47" s="380">
        <v>-2.7397260273972601</v>
      </c>
    </row>
    <row r="48" spans="1:12" s="110" customFormat="1" ht="15" customHeight="1" x14ac:dyDescent="0.2">
      <c r="A48" s="381"/>
      <c r="B48" s="385"/>
      <c r="C48" s="366" t="s">
        <v>111</v>
      </c>
      <c r="D48" s="386"/>
      <c r="E48" s="387"/>
      <c r="F48" s="548">
        <v>28</v>
      </c>
      <c r="G48" s="548">
        <v>25</v>
      </c>
      <c r="H48" s="548">
        <v>23</v>
      </c>
      <c r="I48" s="548">
        <v>18</v>
      </c>
      <c r="J48" s="548">
        <v>23</v>
      </c>
      <c r="K48" s="549">
        <v>5</v>
      </c>
      <c r="L48" s="380">
        <v>21.739130434782609</v>
      </c>
    </row>
    <row r="49" spans="1:12" s="110" customFormat="1" ht="15" customHeight="1" x14ac:dyDescent="0.2">
      <c r="A49" s="381"/>
      <c r="B49" s="385"/>
      <c r="C49" s="382" t="s">
        <v>352</v>
      </c>
      <c r="D49" s="385"/>
      <c r="E49" s="383"/>
      <c r="F49" s="548">
        <v>11</v>
      </c>
      <c r="G49" s="548">
        <v>12</v>
      </c>
      <c r="H49" s="548">
        <v>16</v>
      </c>
      <c r="I49" s="548">
        <v>8</v>
      </c>
      <c r="J49" s="548">
        <v>10</v>
      </c>
      <c r="K49" s="549">
        <v>1</v>
      </c>
      <c r="L49" s="380">
        <v>10</v>
      </c>
    </row>
    <row r="50" spans="1:12" s="110" customFormat="1" ht="15" customHeight="1" x14ac:dyDescent="0.2">
      <c r="A50" s="381"/>
      <c r="B50" s="384" t="s">
        <v>113</v>
      </c>
      <c r="C50" s="382" t="s">
        <v>181</v>
      </c>
      <c r="D50" s="385"/>
      <c r="E50" s="383"/>
      <c r="F50" s="548">
        <v>1908</v>
      </c>
      <c r="G50" s="548">
        <v>1067</v>
      </c>
      <c r="H50" s="548">
        <v>1630</v>
      </c>
      <c r="I50" s="548">
        <v>1890</v>
      </c>
      <c r="J50" s="550">
        <v>2054</v>
      </c>
      <c r="K50" s="549">
        <v>-146</v>
      </c>
      <c r="L50" s="380">
        <v>-7.1080817916260957</v>
      </c>
    </row>
    <row r="51" spans="1:12" s="110" customFormat="1" ht="15" customHeight="1" x14ac:dyDescent="0.2">
      <c r="A51" s="381"/>
      <c r="B51" s="385"/>
      <c r="C51" s="382" t="s">
        <v>352</v>
      </c>
      <c r="D51" s="385"/>
      <c r="E51" s="383"/>
      <c r="F51" s="548">
        <v>757</v>
      </c>
      <c r="G51" s="548">
        <v>506</v>
      </c>
      <c r="H51" s="548">
        <v>815</v>
      </c>
      <c r="I51" s="548">
        <v>969</v>
      </c>
      <c r="J51" s="548">
        <v>820</v>
      </c>
      <c r="K51" s="549">
        <v>-63</v>
      </c>
      <c r="L51" s="380">
        <v>-7.6829268292682924</v>
      </c>
    </row>
    <row r="52" spans="1:12" s="110" customFormat="1" ht="15" customHeight="1" x14ac:dyDescent="0.2">
      <c r="A52" s="381"/>
      <c r="B52" s="384"/>
      <c r="C52" s="382" t="s">
        <v>182</v>
      </c>
      <c r="D52" s="385"/>
      <c r="E52" s="383"/>
      <c r="F52" s="548">
        <v>505</v>
      </c>
      <c r="G52" s="548">
        <v>482</v>
      </c>
      <c r="H52" s="548">
        <v>525</v>
      </c>
      <c r="I52" s="548">
        <v>525</v>
      </c>
      <c r="J52" s="548">
        <v>478</v>
      </c>
      <c r="K52" s="549">
        <v>27</v>
      </c>
      <c r="L52" s="380">
        <v>5.6485355648535567</v>
      </c>
    </row>
    <row r="53" spans="1:12" s="269" customFormat="1" ht="11.25" customHeight="1" x14ac:dyDescent="0.2">
      <c r="A53" s="381"/>
      <c r="B53" s="385"/>
      <c r="C53" s="382" t="s">
        <v>352</v>
      </c>
      <c r="D53" s="385"/>
      <c r="E53" s="383"/>
      <c r="F53" s="548">
        <v>153</v>
      </c>
      <c r="G53" s="548">
        <v>180</v>
      </c>
      <c r="H53" s="548">
        <v>224</v>
      </c>
      <c r="I53" s="548">
        <v>168</v>
      </c>
      <c r="J53" s="550">
        <v>158</v>
      </c>
      <c r="K53" s="549">
        <v>-5</v>
      </c>
      <c r="L53" s="380">
        <v>-3.1645569620253164</v>
      </c>
    </row>
    <row r="54" spans="1:12" s="151" customFormat="1" ht="12.75" customHeight="1" x14ac:dyDescent="0.2">
      <c r="A54" s="381"/>
      <c r="B54" s="384" t="s">
        <v>113</v>
      </c>
      <c r="C54" s="384" t="s">
        <v>116</v>
      </c>
      <c r="D54" s="385"/>
      <c r="E54" s="383"/>
      <c r="F54" s="548">
        <v>1403</v>
      </c>
      <c r="G54" s="548">
        <v>838</v>
      </c>
      <c r="H54" s="548">
        <v>1175</v>
      </c>
      <c r="I54" s="548">
        <v>1091</v>
      </c>
      <c r="J54" s="548">
        <v>1433</v>
      </c>
      <c r="K54" s="549">
        <v>-30</v>
      </c>
      <c r="L54" s="380">
        <v>-2.0935101186322402</v>
      </c>
    </row>
    <row r="55" spans="1:12" ht="11.25" x14ac:dyDescent="0.2">
      <c r="A55" s="381"/>
      <c r="B55" s="385"/>
      <c r="C55" s="382" t="s">
        <v>352</v>
      </c>
      <c r="D55" s="385"/>
      <c r="E55" s="383"/>
      <c r="F55" s="548">
        <v>300</v>
      </c>
      <c r="G55" s="548">
        <v>255</v>
      </c>
      <c r="H55" s="548">
        <v>389</v>
      </c>
      <c r="I55" s="548">
        <v>268</v>
      </c>
      <c r="J55" s="548">
        <v>309</v>
      </c>
      <c r="K55" s="549">
        <v>-9</v>
      </c>
      <c r="L55" s="380">
        <v>-2.912621359223301</v>
      </c>
    </row>
    <row r="56" spans="1:12" ht="14.25" customHeight="1" x14ac:dyDescent="0.2">
      <c r="A56" s="381"/>
      <c r="B56" s="385"/>
      <c r="C56" s="384" t="s">
        <v>117</v>
      </c>
      <c r="D56" s="385"/>
      <c r="E56" s="383"/>
      <c r="F56" s="548">
        <v>1009</v>
      </c>
      <c r="G56" s="548">
        <v>711</v>
      </c>
      <c r="H56" s="548">
        <v>980</v>
      </c>
      <c r="I56" s="548">
        <v>1324</v>
      </c>
      <c r="J56" s="548">
        <v>1098</v>
      </c>
      <c r="K56" s="549">
        <v>-89</v>
      </c>
      <c r="L56" s="380">
        <v>-8.1056466302367944</v>
      </c>
    </row>
    <row r="57" spans="1:12" ht="18.75" customHeight="1" x14ac:dyDescent="0.2">
      <c r="A57" s="388"/>
      <c r="B57" s="389"/>
      <c r="C57" s="390" t="s">
        <v>352</v>
      </c>
      <c r="D57" s="389"/>
      <c r="E57" s="391"/>
      <c r="F57" s="551">
        <v>610</v>
      </c>
      <c r="G57" s="552">
        <v>431</v>
      </c>
      <c r="H57" s="552">
        <v>650</v>
      </c>
      <c r="I57" s="552">
        <v>869</v>
      </c>
      <c r="J57" s="552">
        <v>669</v>
      </c>
      <c r="K57" s="553">
        <f t="shared" ref="K57" si="0">IF(OR(F57=".",J57=".")=TRUE,".",IF(OR(F57="*",J57="*")=TRUE,"*",IF(AND(F57="-",J57="-")=TRUE,"-",IF(AND(ISNUMBER(J57),ISNUMBER(F57))=TRUE,IF(F57-J57=0,0,F57-J57),IF(ISNUMBER(F57)=TRUE,F57,-J57)))))</f>
        <v>-59</v>
      </c>
      <c r="L57" s="392">
        <f t="shared" ref="L57" si="1">IF(K57 =".",".",IF(K57 ="*","*",IF(K57="-","-",IF(K57=0,0,IF(OR(J57="-",J57=".",F57="-",F57=".")=TRUE,"X",IF(J57=0,"0,0",IF(ABS(K57*100/J57)&gt;250,".X",(K57*100/J57))))))))</f>
        <v>-8.8191330343796714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2451</v>
      </c>
      <c r="E11" s="114">
        <v>1596</v>
      </c>
      <c r="F11" s="114">
        <v>2648</v>
      </c>
      <c r="G11" s="114">
        <v>2437</v>
      </c>
      <c r="H11" s="140">
        <v>2567</v>
      </c>
      <c r="I11" s="115">
        <v>-116</v>
      </c>
      <c r="J11" s="116">
        <v>-4.5188936501753023</v>
      </c>
    </row>
    <row r="12" spans="1:15" s="110" customFormat="1" ht="24.95" customHeight="1" x14ac:dyDescent="0.2">
      <c r="A12" s="193" t="s">
        <v>132</v>
      </c>
      <c r="B12" s="194" t="s">
        <v>133</v>
      </c>
      <c r="C12" s="113">
        <v>4.7735618115055081</v>
      </c>
      <c r="D12" s="115">
        <v>117</v>
      </c>
      <c r="E12" s="114">
        <v>95</v>
      </c>
      <c r="F12" s="114">
        <v>349</v>
      </c>
      <c r="G12" s="114">
        <v>382</v>
      </c>
      <c r="H12" s="140">
        <v>111</v>
      </c>
      <c r="I12" s="115">
        <v>6</v>
      </c>
      <c r="J12" s="116">
        <v>5.4054054054054053</v>
      </c>
    </row>
    <row r="13" spans="1:15" s="110" customFormat="1" ht="24.95" customHeight="1" x14ac:dyDescent="0.2">
      <c r="A13" s="193" t="s">
        <v>134</v>
      </c>
      <c r="B13" s="199" t="s">
        <v>214</v>
      </c>
      <c r="C13" s="113">
        <v>1.7135862913096696</v>
      </c>
      <c r="D13" s="115">
        <v>42</v>
      </c>
      <c r="E13" s="114">
        <v>25</v>
      </c>
      <c r="F13" s="114">
        <v>15</v>
      </c>
      <c r="G13" s="114">
        <v>26</v>
      </c>
      <c r="H13" s="140">
        <v>39</v>
      </c>
      <c r="I13" s="115">
        <v>3</v>
      </c>
      <c r="J13" s="116">
        <v>7.6923076923076925</v>
      </c>
    </row>
    <row r="14" spans="1:15" s="287" customFormat="1" ht="24.95" customHeight="1" x14ac:dyDescent="0.2">
      <c r="A14" s="193" t="s">
        <v>215</v>
      </c>
      <c r="B14" s="199" t="s">
        <v>137</v>
      </c>
      <c r="C14" s="113">
        <v>24.969400244798042</v>
      </c>
      <c r="D14" s="115">
        <v>612</v>
      </c>
      <c r="E14" s="114">
        <v>349</v>
      </c>
      <c r="F14" s="114">
        <v>544</v>
      </c>
      <c r="G14" s="114">
        <v>539</v>
      </c>
      <c r="H14" s="140">
        <v>720</v>
      </c>
      <c r="I14" s="115">
        <v>-108</v>
      </c>
      <c r="J14" s="116">
        <v>-15</v>
      </c>
      <c r="K14" s="110"/>
      <c r="L14" s="110"/>
      <c r="M14" s="110"/>
      <c r="N14" s="110"/>
      <c r="O14" s="110"/>
    </row>
    <row r="15" spans="1:15" s="110" customFormat="1" ht="24.95" customHeight="1" x14ac:dyDescent="0.2">
      <c r="A15" s="193" t="s">
        <v>216</v>
      </c>
      <c r="B15" s="199" t="s">
        <v>217</v>
      </c>
      <c r="C15" s="113">
        <v>15.830273357813137</v>
      </c>
      <c r="D15" s="115">
        <v>388</v>
      </c>
      <c r="E15" s="114">
        <v>216</v>
      </c>
      <c r="F15" s="114">
        <v>250</v>
      </c>
      <c r="G15" s="114">
        <v>288</v>
      </c>
      <c r="H15" s="140">
        <v>416</v>
      </c>
      <c r="I15" s="115">
        <v>-28</v>
      </c>
      <c r="J15" s="116">
        <v>-6.7307692307692308</v>
      </c>
    </row>
    <row r="16" spans="1:15" s="287" customFormat="1" ht="24.95" customHeight="1" x14ac:dyDescent="0.2">
      <c r="A16" s="193" t="s">
        <v>218</v>
      </c>
      <c r="B16" s="199" t="s">
        <v>141</v>
      </c>
      <c r="C16" s="113">
        <v>5.3447572419420641</v>
      </c>
      <c r="D16" s="115">
        <v>131</v>
      </c>
      <c r="E16" s="114">
        <v>86</v>
      </c>
      <c r="F16" s="114">
        <v>161</v>
      </c>
      <c r="G16" s="114">
        <v>190</v>
      </c>
      <c r="H16" s="140">
        <v>164</v>
      </c>
      <c r="I16" s="115">
        <v>-33</v>
      </c>
      <c r="J16" s="116">
        <v>-20.121951219512194</v>
      </c>
      <c r="K16" s="110"/>
      <c r="L16" s="110"/>
      <c r="M16" s="110"/>
      <c r="N16" s="110"/>
      <c r="O16" s="110"/>
    </row>
    <row r="17" spans="1:15" s="110" customFormat="1" ht="24.95" customHeight="1" x14ac:dyDescent="0.2">
      <c r="A17" s="193" t="s">
        <v>142</v>
      </c>
      <c r="B17" s="199" t="s">
        <v>220</v>
      </c>
      <c r="C17" s="113">
        <v>3.7943696450428397</v>
      </c>
      <c r="D17" s="115">
        <v>93</v>
      </c>
      <c r="E17" s="114">
        <v>47</v>
      </c>
      <c r="F17" s="114">
        <v>133</v>
      </c>
      <c r="G17" s="114">
        <v>61</v>
      </c>
      <c r="H17" s="140">
        <v>140</v>
      </c>
      <c r="I17" s="115">
        <v>-47</v>
      </c>
      <c r="J17" s="116">
        <v>-33.571428571428569</v>
      </c>
    </row>
    <row r="18" spans="1:15" s="287" customFormat="1" ht="24.95" customHeight="1" x14ac:dyDescent="0.2">
      <c r="A18" s="201" t="s">
        <v>144</v>
      </c>
      <c r="B18" s="202" t="s">
        <v>145</v>
      </c>
      <c r="C18" s="113">
        <v>22.19502243982048</v>
      </c>
      <c r="D18" s="115">
        <v>544</v>
      </c>
      <c r="E18" s="114">
        <v>155</v>
      </c>
      <c r="F18" s="114">
        <v>338</v>
      </c>
      <c r="G18" s="114">
        <v>360</v>
      </c>
      <c r="H18" s="140">
        <v>554</v>
      </c>
      <c r="I18" s="115">
        <v>-10</v>
      </c>
      <c r="J18" s="116">
        <v>-1.8050541516245486</v>
      </c>
      <c r="K18" s="110"/>
      <c r="L18" s="110"/>
      <c r="M18" s="110"/>
      <c r="N18" s="110"/>
      <c r="O18" s="110"/>
    </row>
    <row r="19" spans="1:15" s="110" customFormat="1" ht="24.95" customHeight="1" x14ac:dyDescent="0.2">
      <c r="A19" s="193" t="s">
        <v>146</v>
      </c>
      <c r="B19" s="199" t="s">
        <v>147</v>
      </c>
      <c r="C19" s="113">
        <v>11.342309261525907</v>
      </c>
      <c r="D19" s="115">
        <v>278</v>
      </c>
      <c r="E19" s="114">
        <v>175</v>
      </c>
      <c r="F19" s="114">
        <v>262</v>
      </c>
      <c r="G19" s="114">
        <v>257</v>
      </c>
      <c r="H19" s="140">
        <v>218</v>
      </c>
      <c r="I19" s="115">
        <v>60</v>
      </c>
      <c r="J19" s="116">
        <v>27.522935779816514</v>
      </c>
    </row>
    <row r="20" spans="1:15" s="287" customFormat="1" ht="24.95" customHeight="1" x14ac:dyDescent="0.2">
      <c r="A20" s="193" t="s">
        <v>148</v>
      </c>
      <c r="B20" s="199" t="s">
        <v>149</v>
      </c>
      <c r="C20" s="113">
        <v>5.2631578947368425</v>
      </c>
      <c r="D20" s="115">
        <v>129</v>
      </c>
      <c r="E20" s="114">
        <v>86</v>
      </c>
      <c r="F20" s="114">
        <v>119</v>
      </c>
      <c r="G20" s="114">
        <v>136</v>
      </c>
      <c r="H20" s="140">
        <v>137</v>
      </c>
      <c r="I20" s="115">
        <v>-8</v>
      </c>
      <c r="J20" s="116">
        <v>-5.8394160583941606</v>
      </c>
      <c r="K20" s="110"/>
      <c r="L20" s="110"/>
      <c r="M20" s="110"/>
      <c r="N20" s="110"/>
      <c r="O20" s="110"/>
    </row>
    <row r="21" spans="1:15" s="110" customFormat="1" ht="24.95" customHeight="1" x14ac:dyDescent="0.2">
      <c r="A21" s="201" t="s">
        <v>150</v>
      </c>
      <c r="B21" s="202" t="s">
        <v>151</v>
      </c>
      <c r="C21" s="113">
        <v>4.3247654018767854</v>
      </c>
      <c r="D21" s="115">
        <v>106</v>
      </c>
      <c r="E21" s="114">
        <v>183</v>
      </c>
      <c r="F21" s="114">
        <v>132</v>
      </c>
      <c r="G21" s="114">
        <v>115</v>
      </c>
      <c r="H21" s="140">
        <v>127</v>
      </c>
      <c r="I21" s="115">
        <v>-21</v>
      </c>
      <c r="J21" s="116">
        <v>-16.535433070866141</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1.1831905344757241</v>
      </c>
      <c r="D23" s="115">
        <v>29</v>
      </c>
      <c r="E23" s="114">
        <v>26</v>
      </c>
      <c r="F23" s="114">
        <v>14</v>
      </c>
      <c r="G23" s="114">
        <v>10</v>
      </c>
      <c r="H23" s="140">
        <v>25</v>
      </c>
      <c r="I23" s="115">
        <v>4</v>
      </c>
      <c r="J23" s="116">
        <v>16</v>
      </c>
    </row>
    <row r="24" spans="1:15" s="110" customFormat="1" ht="24.95" customHeight="1" x14ac:dyDescent="0.2">
      <c r="A24" s="193" t="s">
        <v>156</v>
      </c>
      <c r="B24" s="199" t="s">
        <v>221</v>
      </c>
      <c r="C24" s="113">
        <v>2.8559771521827826</v>
      </c>
      <c r="D24" s="115">
        <v>70</v>
      </c>
      <c r="E24" s="114">
        <v>60</v>
      </c>
      <c r="F24" s="114">
        <v>120</v>
      </c>
      <c r="G24" s="114">
        <v>61</v>
      </c>
      <c r="H24" s="140">
        <v>66</v>
      </c>
      <c r="I24" s="115">
        <v>4</v>
      </c>
      <c r="J24" s="116">
        <v>6.0606060606060606</v>
      </c>
    </row>
    <row r="25" spans="1:15" s="110" customFormat="1" ht="24.95" customHeight="1" x14ac:dyDescent="0.2">
      <c r="A25" s="193" t="s">
        <v>222</v>
      </c>
      <c r="B25" s="204" t="s">
        <v>159</v>
      </c>
      <c r="C25" s="113">
        <v>3.7943696450428397</v>
      </c>
      <c r="D25" s="115">
        <v>93</v>
      </c>
      <c r="E25" s="114">
        <v>54</v>
      </c>
      <c r="F25" s="114">
        <v>88</v>
      </c>
      <c r="G25" s="114">
        <v>103</v>
      </c>
      <c r="H25" s="140">
        <v>121</v>
      </c>
      <c r="I25" s="115">
        <v>-28</v>
      </c>
      <c r="J25" s="116">
        <v>-23.140495867768596</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2.6519787841697267</v>
      </c>
      <c r="D27" s="115">
        <v>65</v>
      </c>
      <c r="E27" s="114">
        <v>39</v>
      </c>
      <c r="F27" s="114">
        <v>152</v>
      </c>
      <c r="G27" s="114">
        <v>68</v>
      </c>
      <c r="H27" s="140">
        <v>55</v>
      </c>
      <c r="I27" s="115">
        <v>10</v>
      </c>
      <c r="J27" s="116">
        <v>18.181818181818183</v>
      </c>
    </row>
    <row r="28" spans="1:15" s="110" customFormat="1" ht="24.95" customHeight="1" x14ac:dyDescent="0.2">
      <c r="A28" s="193" t="s">
        <v>163</v>
      </c>
      <c r="B28" s="199" t="s">
        <v>164</v>
      </c>
      <c r="C28" s="113">
        <v>0.89759281925744594</v>
      </c>
      <c r="D28" s="115">
        <v>22</v>
      </c>
      <c r="E28" s="114">
        <v>20</v>
      </c>
      <c r="F28" s="114">
        <v>67</v>
      </c>
      <c r="G28" s="114">
        <v>9</v>
      </c>
      <c r="H28" s="140">
        <v>19</v>
      </c>
      <c r="I28" s="115">
        <v>3</v>
      </c>
      <c r="J28" s="116">
        <v>15.789473684210526</v>
      </c>
    </row>
    <row r="29" spans="1:15" s="110" customFormat="1" ht="24.95" customHeight="1" x14ac:dyDescent="0.2">
      <c r="A29" s="193">
        <v>86</v>
      </c>
      <c r="B29" s="199" t="s">
        <v>165</v>
      </c>
      <c r="C29" s="113">
        <v>4.1615667074663403</v>
      </c>
      <c r="D29" s="115">
        <v>102</v>
      </c>
      <c r="E29" s="114">
        <v>115</v>
      </c>
      <c r="F29" s="114">
        <v>122</v>
      </c>
      <c r="G29" s="114">
        <v>73</v>
      </c>
      <c r="H29" s="140">
        <v>89</v>
      </c>
      <c r="I29" s="115">
        <v>13</v>
      </c>
      <c r="J29" s="116">
        <v>14.606741573033707</v>
      </c>
    </row>
    <row r="30" spans="1:15" s="110" customFormat="1" ht="24.95" customHeight="1" x14ac:dyDescent="0.2">
      <c r="A30" s="193">
        <v>87.88</v>
      </c>
      <c r="B30" s="204" t="s">
        <v>166</v>
      </c>
      <c r="C30" s="113">
        <v>6.6503467972256223</v>
      </c>
      <c r="D30" s="115">
        <v>163</v>
      </c>
      <c r="E30" s="114">
        <v>142</v>
      </c>
      <c r="F30" s="114">
        <v>224</v>
      </c>
      <c r="G30" s="114">
        <v>169</v>
      </c>
      <c r="H30" s="140">
        <v>167</v>
      </c>
      <c r="I30" s="115">
        <v>-4</v>
      </c>
      <c r="J30" s="116">
        <v>-2.3952095808383231</v>
      </c>
    </row>
    <row r="31" spans="1:15" s="110" customFormat="1" ht="24.95" customHeight="1" x14ac:dyDescent="0.2">
      <c r="A31" s="193" t="s">
        <v>167</v>
      </c>
      <c r="B31" s="199" t="s">
        <v>168</v>
      </c>
      <c r="C31" s="113">
        <v>1.7951856385148919</v>
      </c>
      <c r="D31" s="115">
        <v>44</v>
      </c>
      <c r="E31" s="114">
        <v>28</v>
      </c>
      <c r="F31" s="114">
        <v>36</v>
      </c>
      <c r="G31" s="114">
        <v>55</v>
      </c>
      <c r="H31" s="140">
        <v>49</v>
      </c>
      <c r="I31" s="115">
        <v>-5</v>
      </c>
      <c r="J31" s="116">
        <v>-10.204081632653061</v>
      </c>
    </row>
    <row r="32" spans="1:15" s="110" customFormat="1" ht="24.95" customHeight="1" x14ac:dyDescent="0.2">
      <c r="A32" s="193"/>
      <c r="B32" s="204" t="s">
        <v>169</v>
      </c>
      <c r="C32" s="113">
        <v>0</v>
      </c>
      <c r="D32" s="115">
        <v>0</v>
      </c>
      <c r="E32" s="114">
        <v>0</v>
      </c>
      <c r="F32" s="114">
        <v>0</v>
      </c>
      <c r="G32" s="114" t="s">
        <v>513</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4.7735618115055081</v>
      </c>
      <c r="D34" s="115">
        <v>117</v>
      </c>
      <c r="E34" s="114">
        <v>95</v>
      </c>
      <c r="F34" s="114">
        <v>349</v>
      </c>
      <c r="G34" s="114">
        <v>382</v>
      </c>
      <c r="H34" s="140">
        <v>111</v>
      </c>
      <c r="I34" s="115">
        <v>6</v>
      </c>
      <c r="J34" s="116">
        <v>5.4054054054054053</v>
      </c>
    </row>
    <row r="35" spans="1:10" s="110" customFormat="1" ht="24.95" customHeight="1" x14ac:dyDescent="0.2">
      <c r="A35" s="292" t="s">
        <v>171</v>
      </c>
      <c r="B35" s="293" t="s">
        <v>172</v>
      </c>
      <c r="C35" s="113">
        <v>48.878008975928189</v>
      </c>
      <c r="D35" s="115">
        <v>1198</v>
      </c>
      <c r="E35" s="114">
        <v>529</v>
      </c>
      <c r="F35" s="114">
        <v>897</v>
      </c>
      <c r="G35" s="114">
        <v>925</v>
      </c>
      <c r="H35" s="140">
        <v>1313</v>
      </c>
      <c r="I35" s="115">
        <v>-115</v>
      </c>
      <c r="J35" s="116">
        <v>-8.758568164508759</v>
      </c>
    </row>
    <row r="36" spans="1:10" s="110" customFormat="1" ht="24.95" customHeight="1" x14ac:dyDescent="0.2">
      <c r="A36" s="294" t="s">
        <v>173</v>
      </c>
      <c r="B36" s="295" t="s">
        <v>174</v>
      </c>
      <c r="C36" s="125">
        <v>46.348429212566302</v>
      </c>
      <c r="D36" s="143">
        <v>1136</v>
      </c>
      <c r="E36" s="144">
        <v>972</v>
      </c>
      <c r="F36" s="144">
        <v>1402</v>
      </c>
      <c r="G36" s="144">
        <v>1129</v>
      </c>
      <c r="H36" s="145">
        <v>1143</v>
      </c>
      <c r="I36" s="143">
        <v>-7</v>
      </c>
      <c r="J36" s="146">
        <v>-0.61242344706911633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2451</v>
      </c>
      <c r="F11" s="264">
        <v>1596</v>
      </c>
      <c r="G11" s="264">
        <v>2648</v>
      </c>
      <c r="H11" s="264">
        <v>2437</v>
      </c>
      <c r="I11" s="265">
        <v>2567</v>
      </c>
      <c r="J11" s="263">
        <v>-116</v>
      </c>
      <c r="K11" s="266">
        <v>-4.5188936501753023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35.903712770297837</v>
      </c>
      <c r="E13" s="115">
        <v>880</v>
      </c>
      <c r="F13" s="114">
        <v>588</v>
      </c>
      <c r="G13" s="114">
        <v>938</v>
      </c>
      <c r="H13" s="114">
        <v>1177</v>
      </c>
      <c r="I13" s="140">
        <v>980</v>
      </c>
      <c r="J13" s="115">
        <v>-100</v>
      </c>
      <c r="K13" s="116">
        <v>-10.204081632653061</v>
      </c>
    </row>
    <row r="14" spans="1:15" ht="15.95" customHeight="1" x14ac:dyDescent="0.2">
      <c r="A14" s="306" t="s">
        <v>230</v>
      </c>
      <c r="B14" s="307"/>
      <c r="C14" s="308"/>
      <c r="D14" s="113">
        <v>56.303549571603426</v>
      </c>
      <c r="E14" s="115">
        <v>1380</v>
      </c>
      <c r="F14" s="114">
        <v>835</v>
      </c>
      <c r="G14" s="114">
        <v>1499</v>
      </c>
      <c r="H14" s="114">
        <v>1104</v>
      </c>
      <c r="I14" s="140">
        <v>1354</v>
      </c>
      <c r="J14" s="115">
        <v>26</v>
      </c>
      <c r="K14" s="116">
        <v>1.9202363367799113</v>
      </c>
    </row>
    <row r="15" spans="1:15" ht="15.95" customHeight="1" x14ac:dyDescent="0.2">
      <c r="A15" s="306" t="s">
        <v>231</v>
      </c>
      <c r="B15" s="307"/>
      <c r="C15" s="308"/>
      <c r="D15" s="113">
        <v>4.4879640962872296</v>
      </c>
      <c r="E15" s="115">
        <v>110</v>
      </c>
      <c r="F15" s="114">
        <v>107</v>
      </c>
      <c r="G15" s="114">
        <v>116</v>
      </c>
      <c r="H15" s="114">
        <v>101</v>
      </c>
      <c r="I15" s="140">
        <v>150</v>
      </c>
      <c r="J15" s="115">
        <v>-40</v>
      </c>
      <c r="K15" s="116">
        <v>-26.666666666666668</v>
      </c>
    </row>
    <row r="16" spans="1:15" ht="15.95" customHeight="1" x14ac:dyDescent="0.2">
      <c r="A16" s="306" t="s">
        <v>232</v>
      </c>
      <c r="B16" s="307"/>
      <c r="C16" s="308"/>
      <c r="D16" s="113">
        <v>3.2231742146062832</v>
      </c>
      <c r="E16" s="115">
        <v>79</v>
      </c>
      <c r="F16" s="114">
        <v>66</v>
      </c>
      <c r="G16" s="114">
        <v>95</v>
      </c>
      <c r="H16" s="114">
        <v>55</v>
      </c>
      <c r="I16" s="140">
        <v>81</v>
      </c>
      <c r="J16" s="115">
        <v>-2</v>
      </c>
      <c r="K16" s="116">
        <v>-2.4691358024691357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5.9159526723786211</v>
      </c>
      <c r="E18" s="115">
        <v>145</v>
      </c>
      <c r="F18" s="114">
        <v>95</v>
      </c>
      <c r="G18" s="114">
        <v>340</v>
      </c>
      <c r="H18" s="114">
        <v>418</v>
      </c>
      <c r="I18" s="140">
        <v>117</v>
      </c>
      <c r="J18" s="115">
        <v>28</v>
      </c>
      <c r="K18" s="116">
        <v>23.931623931623932</v>
      </c>
    </row>
    <row r="19" spans="1:11" ht="14.1" customHeight="1" x14ac:dyDescent="0.2">
      <c r="A19" s="306" t="s">
        <v>235</v>
      </c>
      <c r="B19" s="307" t="s">
        <v>236</v>
      </c>
      <c r="C19" s="308"/>
      <c r="D19" s="113">
        <v>5.6711546307629535</v>
      </c>
      <c r="E19" s="115">
        <v>139</v>
      </c>
      <c r="F19" s="114">
        <v>89</v>
      </c>
      <c r="G19" s="114">
        <v>333</v>
      </c>
      <c r="H19" s="114">
        <v>407</v>
      </c>
      <c r="I19" s="140">
        <v>111</v>
      </c>
      <c r="J19" s="115">
        <v>28</v>
      </c>
      <c r="K19" s="116">
        <v>25.225225225225227</v>
      </c>
    </row>
    <row r="20" spans="1:11" ht="14.1" customHeight="1" x14ac:dyDescent="0.2">
      <c r="A20" s="306">
        <v>12</v>
      </c>
      <c r="B20" s="307" t="s">
        <v>237</v>
      </c>
      <c r="C20" s="308"/>
      <c r="D20" s="113">
        <v>1.3055895552835577</v>
      </c>
      <c r="E20" s="115">
        <v>32</v>
      </c>
      <c r="F20" s="114">
        <v>5</v>
      </c>
      <c r="G20" s="114">
        <v>20</v>
      </c>
      <c r="H20" s="114">
        <v>19</v>
      </c>
      <c r="I20" s="140">
        <v>43</v>
      </c>
      <c r="J20" s="115">
        <v>-11</v>
      </c>
      <c r="K20" s="116">
        <v>-25.581395348837209</v>
      </c>
    </row>
    <row r="21" spans="1:11" ht="14.1" customHeight="1" x14ac:dyDescent="0.2">
      <c r="A21" s="306">
        <v>21</v>
      </c>
      <c r="B21" s="307" t="s">
        <v>238</v>
      </c>
      <c r="C21" s="308"/>
      <c r="D21" s="113">
        <v>0.81599347205222361</v>
      </c>
      <c r="E21" s="115">
        <v>20</v>
      </c>
      <c r="F21" s="114">
        <v>6</v>
      </c>
      <c r="G21" s="114">
        <v>5</v>
      </c>
      <c r="H21" s="114">
        <v>14</v>
      </c>
      <c r="I21" s="140">
        <v>21</v>
      </c>
      <c r="J21" s="115">
        <v>-1</v>
      </c>
      <c r="K21" s="116">
        <v>-4.7619047619047619</v>
      </c>
    </row>
    <row r="22" spans="1:11" ht="14.1" customHeight="1" x14ac:dyDescent="0.2">
      <c r="A22" s="306">
        <v>22</v>
      </c>
      <c r="B22" s="307" t="s">
        <v>239</v>
      </c>
      <c r="C22" s="308"/>
      <c r="D22" s="113">
        <v>1.9175846593227255</v>
      </c>
      <c r="E22" s="115">
        <v>47</v>
      </c>
      <c r="F22" s="114">
        <v>21</v>
      </c>
      <c r="G22" s="114">
        <v>58</v>
      </c>
      <c r="H22" s="114">
        <v>69</v>
      </c>
      <c r="I22" s="140">
        <v>47</v>
      </c>
      <c r="J22" s="115">
        <v>0</v>
      </c>
      <c r="K22" s="116">
        <v>0</v>
      </c>
    </row>
    <row r="23" spans="1:11" ht="14.1" customHeight="1" x14ac:dyDescent="0.2">
      <c r="A23" s="306">
        <v>23</v>
      </c>
      <c r="B23" s="307" t="s">
        <v>240</v>
      </c>
      <c r="C23" s="308"/>
      <c r="D23" s="113">
        <v>0.16319869441044471</v>
      </c>
      <c r="E23" s="115">
        <v>4</v>
      </c>
      <c r="F23" s="114" t="s">
        <v>513</v>
      </c>
      <c r="G23" s="114">
        <v>14</v>
      </c>
      <c r="H23" s="114" t="s">
        <v>513</v>
      </c>
      <c r="I23" s="140">
        <v>7</v>
      </c>
      <c r="J23" s="115">
        <v>-3</v>
      </c>
      <c r="K23" s="116">
        <v>-42.857142857142854</v>
      </c>
    </row>
    <row r="24" spans="1:11" ht="14.1" customHeight="1" x14ac:dyDescent="0.2">
      <c r="A24" s="306">
        <v>24</v>
      </c>
      <c r="B24" s="307" t="s">
        <v>241</v>
      </c>
      <c r="C24" s="308"/>
      <c r="D24" s="113">
        <v>3.2639738882088944</v>
      </c>
      <c r="E24" s="115">
        <v>80</v>
      </c>
      <c r="F24" s="114">
        <v>48</v>
      </c>
      <c r="G24" s="114">
        <v>56</v>
      </c>
      <c r="H24" s="114">
        <v>61</v>
      </c>
      <c r="I24" s="140">
        <v>70</v>
      </c>
      <c r="J24" s="115">
        <v>10</v>
      </c>
      <c r="K24" s="116">
        <v>14.285714285714286</v>
      </c>
    </row>
    <row r="25" spans="1:11" ht="14.1" customHeight="1" x14ac:dyDescent="0.2">
      <c r="A25" s="306">
        <v>25</v>
      </c>
      <c r="B25" s="307" t="s">
        <v>242</v>
      </c>
      <c r="C25" s="308"/>
      <c r="D25" s="113">
        <v>2.8559771521827826</v>
      </c>
      <c r="E25" s="115">
        <v>70</v>
      </c>
      <c r="F25" s="114">
        <v>35</v>
      </c>
      <c r="G25" s="114">
        <v>121</v>
      </c>
      <c r="H25" s="114">
        <v>72</v>
      </c>
      <c r="I25" s="140">
        <v>90</v>
      </c>
      <c r="J25" s="115">
        <v>-20</v>
      </c>
      <c r="K25" s="116">
        <v>-22.222222222222221</v>
      </c>
    </row>
    <row r="26" spans="1:11" ht="14.1" customHeight="1" x14ac:dyDescent="0.2">
      <c r="A26" s="306">
        <v>26</v>
      </c>
      <c r="B26" s="307" t="s">
        <v>243</v>
      </c>
      <c r="C26" s="308"/>
      <c r="D26" s="113">
        <v>2.6111791105671154</v>
      </c>
      <c r="E26" s="115">
        <v>64</v>
      </c>
      <c r="F26" s="114">
        <v>39</v>
      </c>
      <c r="G26" s="114">
        <v>86</v>
      </c>
      <c r="H26" s="114">
        <v>53</v>
      </c>
      <c r="I26" s="140">
        <v>65</v>
      </c>
      <c r="J26" s="115">
        <v>-1</v>
      </c>
      <c r="K26" s="116">
        <v>-1.5384615384615385</v>
      </c>
    </row>
    <row r="27" spans="1:11" ht="14.1" customHeight="1" x14ac:dyDescent="0.2">
      <c r="A27" s="306">
        <v>27</v>
      </c>
      <c r="B27" s="307" t="s">
        <v>244</v>
      </c>
      <c r="C27" s="308"/>
      <c r="D27" s="113">
        <v>2.1215830273357814</v>
      </c>
      <c r="E27" s="115">
        <v>52</v>
      </c>
      <c r="F27" s="114">
        <v>44</v>
      </c>
      <c r="G27" s="114">
        <v>77</v>
      </c>
      <c r="H27" s="114">
        <v>41</v>
      </c>
      <c r="I27" s="140">
        <v>76</v>
      </c>
      <c r="J27" s="115">
        <v>-24</v>
      </c>
      <c r="K27" s="116">
        <v>-31.578947368421051</v>
      </c>
    </row>
    <row r="28" spans="1:11" ht="14.1" customHeight="1" x14ac:dyDescent="0.2">
      <c r="A28" s="306">
        <v>28</v>
      </c>
      <c r="B28" s="307" t="s">
        <v>245</v>
      </c>
      <c r="C28" s="308"/>
      <c r="D28" s="113">
        <v>0.40799673602611181</v>
      </c>
      <c r="E28" s="115">
        <v>10</v>
      </c>
      <c r="F28" s="114">
        <v>11</v>
      </c>
      <c r="G28" s="114">
        <v>15</v>
      </c>
      <c r="H28" s="114">
        <v>18</v>
      </c>
      <c r="I28" s="140">
        <v>3</v>
      </c>
      <c r="J28" s="115">
        <v>7</v>
      </c>
      <c r="K28" s="116">
        <v>233.33333333333334</v>
      </c>
    </row>
    <row r="29" spans="1:11" ht="14.1" customHeight="1" x14ac:dyDescent="0.2">
      <c r="A29" s="306">
        <v>29</v>
      </c>
      <c r="B29" s="307" t="s">
        <v>246</v>
      </c>
      <c r="C29" s="308"/>
      <c r="D29" s="113">
        <v>3.6719706242350063</v>
      </c>
      <c r="E29" s="115">
        <v>90</v>
      </c>
      <c r="F29" s="114">
        <v>80</v>
      </c>
      <c r="G29" s="114">
        <v>95</v>
      </c>
      <c r="H29" s="114">
        <v>113</v>
      </c>
      <c r="I29" s="140">
        <v>112</v>
      </c>
      <c r="J29" s="115">
        <v>-22</v>
      </c>
      <c r="K29" s="116">
        <v>-19.642857142857142</v>
      </c>
    </row>
    <row r="30" spans="1:11" ht="14.1" customHeight="1" x14ac:dyDescent="0.2">
      <c r="A30" s="306" t="s">
        <v>247</v>
      </c>
      <c r="B30" s="307" t="s">
        <v>248</v>
      </c>
      <c r="C30" s="308"/>
      <c r="D30" s="113">
        <v>2.3255813953488373</v>
      </c>
      <c r="E30" s="115">
        <v>57</v>
      </c>
      <c r="F30" s="114" t="s">
        <v>513</v>
      </c>
      <c r="G30" s="114">
        <v>47</v>
      </c>
      <c r="H30" s="114">
        <v>71</v>
      </c>
      <c r="I30" s="140">
        <v>72</v>
      </c>
      <c r="J30" s="115">
        <v>-15</v>
      </c>
      <c r="K30" s="116">
        <v>-20.833333333333332</v>
      </c>
    </row>
    <row r="31" spans="1:11" ht="14.1" customHeight="1" x14ac:dyDescent="0.2">
      <c r="A31" s="306" t="s">
        <v>249</v>
      </c>
      <c r="B31" s="307" t="s">
        <v>250</v>
      </c>
      <c r="C31" s="308"/>
      <c r="D31" s="113">
        <v>1.2239902080783354</v>
      </c>
      <c r="E31" s="115">
        <v>30</v>
      </c>
      <c r="F31" s="114">
        <v>50</v>
      </c>
      <c r="G31" s="114">
        <v>43</v>
      </c>
      <c r="H31" s="114">
        <v>42</v>
      </c>
      <c r="I31" s="140" t="s">
        <v>513</v>
      </c>
      <c r="J31" s="115" t="s">
        <v>513</v>
      </c>
      <c r="K31" s="116" t="s">
        <v>513</v>
      </c>
    </row>
    <row r="32" spans="1:11" ht="14.1" customHeight="1" x14ac:dyDescent="0.2">
      <c r="A32" s="306">
        <v>31</v>
      </c>
      <c r="B32" s="307" t="s">
        <v>251</v>
      </c>
      <c r="C32" s="308"/>
      <c r="D32" s="113">
        <v>0.36719706242350059</v>
      </c>
      <c r="E32" s="115">
        <v>9</v>
      </c>
      <c r="F32" s="114">
        <v>4</v>
      </c>
      <c r="G32" s="114">
        <v>5</v>
      </c>
      <c r="H32" s="114">
        <v>4</v>
      </c>
      <c r="I32" s="140">
        <v>17</v>
      </c>
      <c r="J32" s="115">
        <v>-8</v>
      </c>
      <c r="K32" s="116">
        <v>-47.058823529411768</v>
      </c>
    </row>
    <row r="33" spans="1:11" ht="14.1" customHeight="1" x14ac:dyDescent="0.2">
      <c r="A33" s="306">
        <v>32</v>
      </c>
      <c r="B33" s="307" t="s">
        <v>252</v>
      </c>
      <c r="C33" s="308"/>
      <c r="D33" s="113">
        <v>9.4655242758057927</v>
      </c>
      <c r="E33" s="115">
        <v>232</v>
      </c>
      <c r="F33" s="114">
        <v>35</v>
      </c>
      <c r="G33" s="114">
        <v>97</v>
      </c>
      <c r="H33" s="114">
        <v>145</v>
      </c>
      <c r="I33" s="140">
        <v>246</v>
      </c>
      <c r="J33" s="115">
        <v>-14</v>
      </c>
      <c r="K33" s="116">
        <v>-5.691056910569106</v>
      </c>
    </row>
    <row r="34" spans="1:11" ht="14.1" customHeight="1" x14ac:dyDescent="0.2">
      <c r="A34" s="306">
        <v>33</v>
      </c>
      <c r="B34" s="307" t="s">
        <v>253</v>
      </c>
      <c r="C34" s="308"/>
      <c r="D34" s="113">
        <v>4.2839657282741737</v>
      </c>
      <c r="E34" s="115">
        <v>105</v>
      </c>
      <c r="F34" s="114">
        <v>25</v>
      </c>
      <c r="G34" s="114">
        <v>70</v>
      </c>
      <c r="H34" s="114">
        <v>73</v>
      </c>
      <c r="I34" s="140">
        <v>120</v>
      </c>
      <c r="J34" s="115">
        <v>-15</v>
      </c>
      <c r="K34" s="116">
        <v>-12.5</v>
      </c>
    </row>
    <row r="35" spans="1:11" ht="14.1" customHeight="1" x14ac:dyDescent="0.2">
      <c r="A35" s="306">
        <v>34</v>
      </c>
      <c r="B35" s="307" t="s">
        <v>254</v>
      </c>
      <c r="C35" s="308"/>
      <c r="D35" s="113">
        <v>2.6519787841697267</v>
      </c>
      <c r="E35" s="115">
        <v>65</v>
      </c>
      <c r="F35" s="114">
        <v>37</v>
      </c>
      <c r="G35" s="114">
        <v>68</v>
      </c>
      <c r="H35" s="114">
        <v>56</v>
      </c>
      <c r="I35" s="140">
        <v>81</v>
      </c>
      <c r="J35" s="115">
        <v>-16</v>
      </c>
      <c r="K35" s="116">
        <v>-19.753086419753085</v>
      </c>
    </row>
    <row r="36" spans="1:11" ht="14.1" customHeight="1" x14ac:dyDescent="0.2">
      <c r="A36" s="306">
        <v>41</v>
      </c>
      <c r="B36" s="307" t="s">
        <v>255</v>
      </c>
      <c r="C36" s="308"/>
      <c r="D36" s="113">
        <v>0.28559771521827826</v>
      </c>
      <c r="E36" s="115">
        <v>7</v>
      </c>
      <c r="F36" s="114">
        <v>7</v>
      </c>
      <c r="G36" s="114">
        <v>10</v>
      </c>
      <c r="H36" s="114">
        <v>8</v>
      </c>
      <c r="I36" s="140">
        <v>10</v>
      </c>
      <c r="J36" s="115">
        <v>-3</v>
      </c>
      <c r="K36" s="116">
        <v>-30</v>
      </c>
    </row>
    <row r="37" spans="1:11" ht="14.1" customHeight="1" x14ac:dyDescent="0.2">
      <c r="A37" s="306">
        <v>42</v>
      </c>
      <c r="B37" s="307" t="s">
        <v>256</v>
      </c>
      <c r="C37" s="308"/>
      <c r="D37" s="113">
        <v>0.16319869441044471</v>
      </c>
      <c r="E37" s="115">
        <v>4</v>
      </c>
      <c r="F37" s="114">
        <v>6</v>
      </c>
      <c r="G37" s="114">
        <v>10</v>
      </c>
      <c r="H37" s="114" t="s">
        <v>513</v>
      </c>
      <c r="I37" s="140">
        <v>0</v>
      </c>
      <c r="J37" s="115">
        <v>4</v>
      </c>
      <c r="K37" s="116" t="s">
        <v>514</v>
      </c>
    </row>
    <row r="38" spans="1:11" ht="14.1" customHeight="1" x14ac:dyDescent="0.2">
      <c r="A38" s="306">
        <v>43</v>
      </c>
      <c r="B38" s="307" t="s">
        <v>257</v>
      </c>
      <c r="C38" s="308"/>
      <c r="D38" s="113">
        <v>0.48959608323133413</v>
      </c>
      <c r="E38" s="115">
        <v>12</v>
      </c>
      <c r="F38" s="114">
        <v>5</v>
      </c>
      <c r="G38" s="114">
        <v>20</v>
      </c>
      <c r="H38" s="114">
        <v>17</v>
      </c>
      <c r="I38" s="140">
        <v>12</v>
      </c>
      <c r="J38" s="115">
        <v>0</v>
      </c>
      <c r="K38" s="116">
        <v>0</v>
      </c>
    </row>
    <row r="39" spans="1:11" ht="14.1" customHeight="1" x14ac:dyDescent="0.2">
      <c r="A39" s="306">
        <v>51</v>
      </c>
      <c r="B39" s="307" t="s">
        <v>258</v>
      </c>
      <c r="C39" s="308"/>
      <c r="D39" s="113">
        <v>16.850265197878418</v>
      </c>
      <c r="E39" s="115">
        <v>413</v>
      </c>
      <c r="F39" s="114">
        <v>246</v>
      </c>
      <c r="G39" s="114">
        <v>295</v>
      </c>
      <c r="H39" s="114">
        <v>351</v>
      </c>
      <c r="I39" s="140">
        <v>481</v>
      </c>
      <c r="J39" s="115">
        <v>-68</v>
      </c>
      <c r="K39" s="116">
        <v>-14.137214137214137</v>
      </c>
    </row>
    <row r="40" spans="1:11" ht="14.1" customHeight="1" x14ac:dyDescent="0.2">
      <c r="A40" s="306" t="s">
        <v>259</v>
      </c>
      <c r="B40" s="307" t="s">
        <v>260</v>
      </c>
      <c r="C40" s="308"/>
      <c r="D40" s="113">
        <v>15.748674010607916</v>
      </c>
      <c r="E40" s="115">
        <v>386</v>
      </c>
      <c r="F40" s="114">
        <v>238</v>
      </c>
      <c r="G40" s="114">
        <v>281</v>
      </c>
      <c r="H40" s="114">
        <v>325</v>
      </c>
      <c r="I40" s="140">
        <v>470</v>
      </c>
      <c r="J40" s="115">
        <v>-84</v>
      </c>
      <c r="K40" s="116">
        <v>-17.872340425531913</v>
      </c>
    </row>
    <row r="41" spans="1:11" ht="14.1" customHeight="1" x14ac:dyDescent="0.2">
      <c r="A41" s="306"/>
      <c r="B41" s="307" t="s">
        <v>261</v>
      </c>
      <c r="C41" s="308"/>
      <c r="D41" s="113">
        <v>14.932680538555692</v>
      </c>
      <c r="E41" s="115">
        <v>366</v>
      </c>
      <c r="F41" s="114">
        <v>204</v>
      </c>
      <c r="G41" s="114">
        <v>244</v>
      </c>
      <c r="H41" s="114">
        <v>296</v>
      </c>
      <c r="I41" s="140">
        <v>432</v>
      </c>
      <c r="J41" s="115">
        <v>-66</v>
      </c>
      <c r="K41" s="116">
        <v>-15.277777777777779</v>
      </c>
    </row>
    <row r="42" spans="1:11" ht="14.1" customHeight="1" x14ac:dyDescent="0.2">
      <c r="A42" s="306">
        <v>52</v>
      </c>
      <c r="B42" s="307" t="s">
        <v>262</v>
      </c>
      <c r="C42" s="308"/>
      <c r="D42" s="113">
        <v>6.7319461444308448</v>
      </c>
      <c r="E42" s="115">
        <v>165</v>
      </c>
      <c r="F42" s="114">
        <v>74</v>
      </c>
      <c r="G42" s="114">
        <v>97</v>
      </c>
      <c r="H42" s="114">
        <v>154</v>
      </c>
      <c r="I42" s="140">
        <v>161</v>
      </c>
      <c r="J42" s="115">
        <v>4</v>
      </c>
      <c r="K42" s="116">
        <v>2.4844720496894408</v>
      </c>
    </row>
    <row r="43" spans="1:11" ht="14.1" customHeight="1" x14ac:dyDescent="0.2">
      <c r="A43" s="306" t="s">
        <v>263</v>
      </c>
      <c r="B43" s="307" t="s">
        <v>264</v>
      </c>
      <c r="C43" s="308"/>
      <c r="D43" s="113">
        <v>5.3855569155446759</v>
      </c>
      <c r="E43" s="115">
        <v>132</v>
      </c>
      <c r="F43" s="114">
        <v>64</v>
      </c>
      <c r="G43" s="114">
        <v>86</v>
      </c>
      <c r="H43" s="114">
        <v>135</v>
      </c>
      <c r="I43" s="140">
        <v>122</v>
      </c>
      <c r="J43" s="115">
        <v>10</v>
      </c>
      <c r="K43" s="116">
        <v>8.1967213114754092</v>
      </c>
    </row>
    <row r="44" spans="1:11" ht="14.1" customHeight="1" x14ac:dyDescent="0.2">
      <c r="A44" s="306">
        <v>53</v>
      </c>
      <c r="B44" s="307" t="s">
        <v>265</v>
      </c>
      <c r="C44" s="308"/>
      <c r="D44" s="113">
        <v>0.36719706242350059</v>
      </c>
      <c r="E44" s="115">
        <v>9</v>
      </c>
      <c r="F44" s="114">
        <v>3</v>
      </c>
      <c r="G44" s="114">
        <v>10</v>
      </c>
      <c r="H44" s="114">
        <v>8</v>
      </c>
      <c r="I44" s="140">
        <v>15</v>
      </c>
      <c r="J44" s="115">
        <v>-6</v>
      </c>
      <c r="K44" s="116">
        <v>-40</v>
      </c>
    </row>
    <row r="45" spans="1:11" ht="14.1" customHeight="1" x14ac:dyDescent="0.2">
      <c r="A45" s="306" t="s">
        <v>266</v>
      </c>
      <c r="B45" s="307" t="s">
        <v>267</v>
      </c>
      <c r="C45" s="308"/>
      <c r="D45" s="113">
        <v>0.32639738882088942</v>
      </c>
      <c r="E45" s="115">
        <v>8</v>
      </c>
      <c r="F45" s="114">
        <v>3</v>
      </c>
      <c r="G45" s="114">
        <v>10</v>
      </c>
      <c r="H45" s="114">
        <v>8</v>
      </c>
      <c r="I45" s="140">
        <v>15</v>
      </c>
      <c r="J45" s="115">
        <v>-7</v>
      </c>
      <c r="K45" s="116">
        <v>-46.666666666666664</v>
      </c>
    </row>
    <row r="46" spans="1:11" ht="14.1" customHeight="1" x14ac:dyDescent="0.2">
      <c r="A46" s="306">
        <v>54</v>
      </c>
      <c r="B46" s="307" t="s">
        <v>268</v>
      </c>
      <c r="C46" s="308"/>
      <c r="D46" s="113">
        <v>1.6319869441044472</v>
      </c>
      <c r="E46" s="115">
        <v>40</v>
      </c>
      <c r="F46" s="114">
        <v>47</v>
      </c>
      <c r="G46" s="114">
        <v>53</v>
      </c>
      <c r="H46" s="114">
        <v>49</v>
      </c>
      <c r="I46" s="140">
        <v>43</v>
      </c>
      <c r="J46" s="115">
        <v>-3</v>
      </c>
      <c r="K46" s="116">
        <v>-6.9767441860465116</v>
      </c>
    </row>
    <row r="47" spans="1:11" ht="14.1" customHeight="1" x14ac:dyDescent="0.2">
      <c r="A47" s="306">
        <v>61</v>
      </c>
      <c r="B47" s="307" t="s">
        <v>269</v>
      </c>
      <c r="C47" s="308"/>
      <c r="D47" s="113">
        <v>1.1015911872705018</v>
      </c>
      <c r="E47" s="115">
        <v>27</v>
      </c>
      <c r="F47" s="114">
        <v>24</v>
      </c>
      <c r="G47" s="114">
        <v>23</v>
      </c>
      <c r="H47" s="114">
        <v>15</v>
      </c>
      <c r="I47" s="140">
        <v>35</v>
      </c>
      <c r="J47" s="115">
        <v>-8</v>
      </c>
      <c r="K47" s="116">
        <v>-22.857142857142858</v>
      </c>
    </row>
    <row r="48" spans="1:11" ht="14.1" customHeight="1" x14ac:dyDescent="0.2">
      <c r="A48" s="306">
        <v>62</v>
      </c>
      <c r="B48" s="307" t="s">
        <v>270</v>
      </c>
      <c r="C48" s="308"/>
      <c r="D48" s="113">
        <v>7.1807425540595675</v>
      </c>
      <c r="E48" s="115">
        <v>176</v>
      </c>
      <c r="F48" s="114">
        <v>152</v>
      </c>
      <c r="G48" s="114">
        <v>196</v>
      </c>
      <c r="H48" s="114">
        <v>135</v>
      </c>
      <c r="I48" s="140">
        <v>121</v>
      </c>
      <c r="J48" s="115">
        <v>55</v>
      </c>
      <c r="K48" s="116">
        <v>45.454545454545453</v>
      </c>
    </row>
    <row r="49" spans="1:11" ht="14.1" customHeight="1" x14ac:dyDescent="0.2">
      <c r="A49" s="306">
        <v>63</v>
      </c>
      <c r="B49" s="307" t="s">
        <v>271</v>
      </c>
      <c r="C49" s="308"/>
      <c r="D49" s="113">
        <v>2.77437780497756</v>
      </c>
      <c r="E49" s="115">
        <v>68</v>
      </c>
      <c r="F49" s="114">
        <v>151</v>
      </c>
      <c r="G49" s="114">
        <v>106</v>
      </c>
      <c r="H49" s="114">
        <v>104</v>
      </c>
      <c r="I49" s="140">
        <v>93</v>
      </c>
      <c r="J49" s="115">
        <v>-25</v>
      </c>
      <c r="K49" s="116">
        <v>-26.881720430107528</v>
      </c>
    </row>
    <row r="50" spans="1:11" ht="14.1" customHeight="1" x14ac:dyDescent="0.2">
      <c r="A50" s="306" t="s">
        <v>272</v>
      </c>
      <c r="B50" s="307" t="s">
        <v>273</v>
      </c>
      <c r="C50" s="308"/>
      <c r="D50" s="113">
        <v>1.2647898816809466</v>
      </c>
      <c r="E50" s="115">
        <v>31</v>
      </c>
      <c r="F50" s="114">
        <v>62</v>
      </c>
      <c r="G50" s="114">
        <v>38</v>
      </c>
      <c r="H50" s="114">
        <v>25</v>
      </c>
      <c r="I50" s="140">
        <v>26</v>
      </c>
      <c r="J50" s="115">
        <v>5</v>
      </c>
      <c r="K50" s="116">
        <v>19.23076923076923</v>
      </c>
    </row>
    <row r="51" spans="1:11" ht="14.1" customHeight="1" x14ac:dyDescent="0.2">
      <c r="A51" s="306" t="s">
        <v>274</v>
      </c>
      <c r="B51" s="307" t="s">
        <v>275</v>
      </c>
      <c r="C51" s="308"/>
      <c r="D51" s="113">
        <v>1.38718890248878</v>
      </c>
      <c r="E51" s="115">
        <v>34</v>
      </c>
      <c r="F51" s="114">
        <v>88</v>
      </c>
      <c r="G51" s="114">
        <v>64</v>
      </c>
      <c r="H51" s="114">
        <v>75</v>
      </c>
      <c r="I51" s="140">
        <v>58</v>
      </c>
      <c r="J51" s="115">
        <v>-24</v>
      </c>
      <c r="K51" s="116">
        <v>-41.379310344827587</v>
      </c>
    </row>
    <row r="52" spans="1:11" ht="14.1" customHeight="1" x14ac:dyDescent="0.2">
      <c r="A52" s="306">
        <v>71</v>
      </c>
      <c r="B52" s="307" t="s">
        <v>276</v>
      </c>
      <c r="C52" s="308"/>
      <c r="D52" s="113">
        <v>5.9975520195838437</v>
      </c>
      <c r="E52" s="115">
        <v>147</v>
      </c>
      <c r="F52" s="114">
        <v>74</v>
      </c>
      <c r="G52" s="114">
        <v>153</v>
      </c>
      <c r="H52" s="114">
        <v>138</v>
      </c>
      <c r="I52" s="140">
        <v>138</v>
      </c>
      <c r="J52" s="115">
        <v>9</v>
      </c>
      <c r="K52" s="116">
        <v>6.5217391304347823</v>
      </c>
    </row>
    <row r="53" spans="1:11" ht="14.1" customHeight="1" x14ac:dyDescent="0.2">
      <c r="A53" s="306" t="s">
        <v>277</v>
      </c>
      <c r="B53" s="307" t="s">
        <v>278</v>
      </c>
      <c r="C53" s="308"/>
      <c r="D53" s="113">
        <v>1.38718890248878</v>
      </c>
      <c r="E53" s="115">
        <v>34</v>
      </c>
      <c r="F53" s="114">
        <v>22</v>
      </c>
      <c r="G53" s="114">
        <v>55</v>
      </c>
      <c r="H53" s="114">
        <v>33</v>
      </c>
      <c r="I53" s="140">
        <v>27</v>
      </c>
      <c r="J53" s="115">
        <v>7</v>
      </c>
      <c r="K53" s="116">
        <v>25.925925925925927</v>
      </c>
    </row>
    <row r="54" spans="1:11" ht="14.1" customHeight="1" x14ac:dyDescent="0.2">
      <c r="A54" s="306" t="s">
        <v>279</v>
      </c>
      <c r="B54" s="307" t="s">
        <v>280</v>
      </c>
      <c r="C54" s="308"/>
      <c r="D54" s="113">
        <v>4.1615667074663403</v>
      </c>
      <c r="E54" s="115">
        <v>102</v>
      </c>
      <c r="F54" s="114">
        <v>41</v>
      </c>
      <c r="G54" s="114">
        <v>85</v>
      </c>
      <c r="H54" s="114">
        <v>100</v>
      </c>
      <c r="I54" s="140">
        <v>105</v>
      </c>
      <c r="J54" s="115">
        <v>-3</v>
      </c>
      <c r="K54" s="116">
        <v>-2.8571428571428572</v>
      </c>
    </row>
    <row r="55" spans="1:11" ht="14.1" customHeight="1" x14ac:dyDescent="0.2">
      <c r="A55" s="306">
        <v>72</v>
      </c>
      <c r="B55" s="307" t="s">
        <v>281</v>
      </c>
      <c r="C55" s="308"/>
      <c r="D55" s="113">
        <v>1.0199918400652794</v>
      </c>
      <c r="E55" s="115">
        <v>25</v>
      </c>
      <c r="F55" s="114">
        <v>27</v>
      </c>
      <c r="G55" s="114">
        <v>34</v>
      </c>
      <c r="H55" s="114">
        <v>17</v>
      </c>
      <c r="I55" s="140">
        <v>38</v>
      </c>
      <c r="J55" s="115">
        <v>-13</v>
      </c>
      <c r="K55" s="116">
        <v>-34.210526315789473</v>
      </c>
    </row>
    <row r="56" spans="1:11" ht="14.1" customHeight="1" x14ac:dyDescent="0.2">
      <c r="A56" s="306" t="s">
        <v>282</v>
      </c>
      <c r="B56" s="307" t="s">
        <v>283</v>
      </c>
      <c r="C56" s="308"/>
      <c r="D56" s="113">
        <v>0.69359445124439001</v>
      </c>
      <c r="E56" s="115">
        <v>17</v>
      </c>
      <c r="F56" s="114">
        <v>15</v>
      </c>
      <c r="G56" s="114">
        <v>13</v>
      </c>
      <c r="H56" s="114" t="s">
        <v>513</v>
      </c>
      <c r="I56" s="140">
        <v>18</v>
      </c>
      <c r="J56" s="115">
        <v>-1</v>
      </c>
      <c r="K56" s="116">
        <v>-5.5555555555555554</v>
      </c>
    </row>
    <row r="57" spans="1:11" ht="14.1" customHeight="1" x14ac:dyDescent="0.2">
      <c r="A57" s="306" t="s">
        <v>284</v>
      </c>
      <c r="B57" s="307" t="s">
        <v>285</v>
      </c>
      <c r="C57" s="308"/>
      <c r="D57" s="113" t="s">
        <v>513</v>
      </c>
      <c r="E57" s="115" t="s">
        <v>513</v>
      </c>
      <c r="F57" s="114">
        <v>9</v>
      </c>
      <c r="G57" s="114">
        <v>12</v>
      </c>
      <c r="H57" s="114">
        <v>8</v>
      </c>
      <c r="I57" s="140">
        <v>15</v>
      </c>
      <c r="J57" s="115" t="s">
        <v>513</v>
      </c>
      <c r="K57" s="116" t="s">
        <v>513</v>
      </c>
    </row>
    <row r="58" spans="1:11" ht="14.1" customHeight="1" x14ac:dyDescent="0.2">
      <c r="A58" s="306">
        <v>73</v>
      </c>
      <c r="B58" s="307" t="s">
        <v>286</v>
      </c>
      <c r="C58" s="308"/>
      <c r="D58" s="113">
        <v>0.48959608323133413</v>
      </c>
      <c r="E58" s="115">
        <v>12</v>
      </c>
      <c r="F58" s="114">
        <v>14</v>
      </c>
      <c r="G58" s="114">
        <v>32</v>
      </c>
      <c r="H58" s="114">
        <v>12</v>
      </c>
      <c r="I58" s="140">
        <v>19</v>
      </c>
      <c r="J58" s="115">
        <v>-7</v>
      </c>
      <c r="K58" s="116">
        <v>-36.842105263157897</v>
      </c>
    </row>
    <row r="59" spans="1:11" ht="14.1" customHeight="1" x14ac:dyDescent="0.2">
      <c r="A59" s="306" t="s">
        <v>287</v>
      </c>
      <c r="B59" s="307" t="s">
        <v>288</v>
      </c>
      <c r="C59" s="308"/>
      <c r="D59" s="113">
        <v>0.40799673602611181</v>
      </c>
      <c r="E59" s="115">
        <v>10</v>
      </c>
      <c r="F59" s="114">
        <v>13</v>
      </c>
      <c r="G59" s="114">
        <v>30</v>
      </c>
      <c r="H59" s="114">
        <v>10</v>
      </c>
      <c r="I59" s="140">
        <v>16</v>
      </c>
      <c r="J59" s="115">
        <v>-6</v>
      </c>
      <c r="K59" s="116">
        <v>-37.5</v>
      </c>
    </row>
    <row r="60" spans="1:11" ht="14.1" customHeight="1" x14ac:dyDescent="0.2">
      <c r="A60" s="306">
        <v>81</v>
      </c>
      <c r="B60" s="307" t="s">
        <v>289</v>
      </c>
      <c r="C60" s="308"/>
      <c r="D60" s="113">
        <v>4.4879640962872296</v>
      </c>
      <c r="E60" s="115">
        <v>110</v>
      </c>
      <c r="F60" s="114">
        <v>109</v>
      </c>
      <c r="G60" s="114">
        <v>128</v>
      </c>
      <c r="H60" s="114">
        <v>73</v>
      </c>
      <c r="I60" s="140">
        <v>93</v>
      </c>
      <c r="J60" s="115">
        <v>17</v>
      </c>
      <c r="K60" s="116">
        <v>18.27956989247312</v>
      </c>
    </row>
    <row r="61" spans="1:11" ht="14.1" customHeight="1" x14ac:dyDescent="0.2">
      <c r="A61" s="306" t="s">
        <v>290</v>
      </c>
      <c r="B61" s="307" t="s">
        <v>291</v>
      </c>
      <c r="C61" s="308"/>
      <c r="D61" s="113">
        <v>1.346389228886169</v>
      </c>
      <c r="E61" s="115">
        <v>33</v>
      </c>
      <c r="F61" s="114">
        <v>48</v>
      </c>
      <c r="G61" s="114">
        <v>59</v>
      </c>
      <c r="H61" s="114">
        <v>29</v>
      </c>
      <c r="I61" s="140">
        <v>33</v>
      </c>
      <c r="J61" s="115">
        <v>0</v>
      </c>
      <c r="K61" s="116">
        <v>0</v>
      </c>
    </row>
    <row r="62" spans="1:11" ht="14.1" customHeight="1" x14ac:dyDescent="0.2">
      <c r="A62" s="306" t="s">
        <v>292</v>
      </c>
      <c r="B62" s="307" t="s">
        <v>293</v>
      </c>
      <c r="C62" s="308"/>
      <c r="D62" s="113">
        <v>1.6727866177070583</v>
      </c>
      <c r="E62" s="115">
        <v>41</v>
      </c>
      <c r="F62" s="114">
        <v>33</v>
      </c>
      <c r="G62" s="114">
        <v>43</v>
      </c>
      <c r="H62" s="114">
        <v>22</v>
      </c>
      <c r="I62" s="140">
        <v>33</v>
      </c>
      <c r="J62" s="115">
        <v>8</v>
      </c>
      <c r="K62" s="116">
        <v>24.242424242424242</v>
      </c>
    </row>
    <row r="63" spans="1:11" ht="14.1" customHeight="1" x14ac:dyDescent="0.2">
      <c r="A63" s="306"/>
      <c r="B63" s="307" t="s">
        <v>294</v>
      </c>
      <c r="C63" s="308"/>
      <c r="D63" s="113">
        <v>1.5911872705018359</v>
      </c>
      <c r="E63" s="115">
        <v>39</v>
      </c>
      <c r="F63" s="114">
        <v>33</v>
      </c>
      <c r="G63" s="114">
        <v>40</v>
      </c>
      <c r="H63" s="114">
        <v>22</v>
      </c>
      <c r="I63" s="140">
        <v>30</v>
      </c>
      <c r="J63" s="115">
        <v>9</v>
      </c>
      <c r="K63" s="116">
        <v>30</v>
      </c>
    </row>
    <row r="64" spans="1:11" ht="14.1" customHeight="1" x14ac:dyDescent="0.2">
      <c r="A64" s="306" t="s">
        <v>295</v>
      </c>
      <c r="B64" s="307" t="s">
        <v>296</v>
      </c>
      <c r="C64" s="308"/>
      <c r="D64" s="113">
        <v>0.53039575683394535</v>
      </c>
      <c r="E64" s="115">
        <v>13</v>
      </c>
      <c r="F64" s="114">
        <v>15</v>
      </c>
      <c r="G64" s="114">
        <v>11</v>
      </c>
      <c r="H64" s="114">
        <v>11</v>
      </c>
      <c r="I64" s="140">
        <v>5</v>
      </c>
      <c r="J64" s="115">
        <v>8</v>
      </c>
      <c r="K64" s="116">
        <v>160</v>
      </c>
    </row>
    <row r="65" spans="1:11" ht="14.1" customHeight="1" x14ac:dyDescent="0.2">
      <c r="A65" s="306" t="s">
        <v>297</v>
      </c>
      <c r="B65" s="307" t="s">
        <v>298</v>
      </c>
      <c r="C65" s="308"/>
      <c r="D65" s="113">
        <v>0.65279477764177885</v>
      </c>
      <c r="E65" s="115">
        <v>16</v>
      </c>
      <c r="F65" s="114">
        <v>8</v>
      </c>
      <c r="G65" s="114">
        <v>10</v>
      </c>
      <c r="H65" s="114">
        <v>5</v>
      </c>
      <c r="I65" s="140">
        <v>14</v>
      </c>
      <c r="J65" s="115">
        <v>2</v>
      </c>
      <c r="K65" s="116">
        <v>14.285714285714286</v>
      </c>
    </row>
    <row r="66" spans="1:11" ht="14.1" customHeight="1" x14ac:dyDescent="0.2">
      <c r="A66" s="306">
        <v>82</v>
      </c>
      <c r="B66" s="307" t="s">
        <v>299</v>
      </c>
      <c r="C66" s="308"/>
      <c r="D66" s="113">
        <v>2.6519787841697267</v>
      </c>
      <c r="E66" s="115">
        <v>65</v>
      </c>
      <c r="F66" s="114">
        <v>57</v>
      </c>
      <c r="G66" s="114">
        <v>93</v>
      </c>
      <c r="H66" s="114">
        <v>67</v>
      </c>
      <c r="I66" s="140">
        <v>53</v>
      </c>
      <c r="J66" s="115">
        <v>12</v>
      </c>
      <c r="K66" s="116">
        <v>22.641509433962263</v>
      </c>
    </row>
    <row r="67" spans="1:11" ht="14.1" customHeight="1" x14ac:dyDescent="0.2">
      <c r="A67" s="306" t="s">
        <v>300</v>
      </c>
      <c r="B67" s="307" t="s">
        <v>301</v>
      </c>
      <c r="C67" s="308"/>
      <c r="D67" s="113">
        <v>1.9583843329253365</v>
      </c>
      <c r="E67" s="115">
        <v>48</v>
      </c>
      <c r="F67" s="114">
        <v>42</v>
      </c>
      <c r="G67" s="114">
        <v>76</v>
      </c>
      <c r="H67" s="114">
        <v>58</v>
      </c>
      <c r="I67" s="140">
        <v>45</v>
      </c>
      <c r="J67" s="115">
        <v>3</v>
      </c>
      <c r="K67" s="116">
        <v>6.666666666666667</v>
      </c>
    </row>
    <row r="68" spans="1:11" ht="14.1" customHeight="1" x14ac:dyDescent="0.2">
      <c r="A68" s="306" t="s">
        <v>302</v>
      </c>
      <c r="B68" s="307" t="s">
        <v>303</v>
      </c>
      <c r="C68" s="308"/>
      <c r="D68" s="113">
        <v>0.53039575683394535</v>
      </c>
      <c r="E68" s="115">
        <v>13</v>
      </c>
      <c r="F68" s="114">
        <v>7</v>
      </c>
      <c r="G68" s="114">
        <v>12</v>
      </c>
      <c r="H68" s="114">
        <v>6</v>
      </c>
      <c r="I68" s="140">
        <v>8</v>
      </c>
      <c r="J68" s="115">
        <v>5</v>
      </c>
      <c r="K68" s="116">
        <v>62.5</v>
      </c>
    </row>
    <row r="69" spans="1:11" ht="14.1" customHeight="1" x14ac:dyDescent="0.2">
      <c r="A69" s="306">
        <v>83</v>
      </c>
      <c r="B69" s="307" t="s">
        <v>304</v>
      </c>
      <c r="C69" s="308"/>
      <c r="D69" s="113">
        <v>5.1407588739290082</v>
      </c>
      <c r="E69" s="115">
        <v>126</v>
      </c>
      <c r="F69" s="114">
        <v>88</v>
      </c>
      <c r="G69" s="114">
        <v>219</v>
      </c>
      <c r="H69" s="114">
        <v>112</v>
      </c>
      <c r="I69" s="140">
        <v>117</v>
      </c>
      <c r="J69" s="115">
        <v>9</v>
      </c>
      <c r="K69" s="116">
        <v>7.6923076923076925</v>
      </c>
    </row>
    <row r="70" spans="1:11" ht="14.1" customHeight="1" x14ac:dyDescent="0.2">
      <c r="A70" s="306" t="s">
        <v>305</v>
      </c>
      <c r="B70" s="307" t="s">
        <v>306</v>
      </c>
      <c r="C70" s="308"/>
      <c r="D70" s="113">
        <v>2.8559771521827826</v>
      </c>
      <c r="E70" s="115">
        <v>70</v>
      </c>
      <c r="F70" s="114">
        <v>50</v>
      </c>
      <c r="G70" s="114">
        <v>168</v>
      </c>
      <c r="H70" s="114">
        <v>63</v>
      </c>
      <c r="I70" s="140">
        <v>66</v>
      </c>
      <c r="J70" s="115">
        <v>4</v>
      </c>
      <c r="K70" s="116">
        <v>6.0606060606060606</v>
      </c>
    </row>
    <row r="71" spans="1:11" ht="14.1" customHeight="1" x14ac:dyDescent="0.2">
      <c r="A71" s="306"/>
      <c r="B71" s="307" t="s">
        <v>307</v>
      </c>
      <c r="C71" s="308"/>
      <c r="D71" s="113">
        <v>2.5295797633618933</v>
      </c>
      <c r="E71" s="115">
        <v>62</v>
      </c>
      <c r="F71" s="114">
        <v>40</v>
      </c>
      <c r="G71" s="114">
        <v>138</v>
      </c>
      <c r="H71" s="114">
        <v>48</v>
      </c>
      <c r="I71" s="140">
        <v>49</v>
      </c>
      <c r="J71" s="115">
        <v>13</v>
      </c>
      <c r="K71" s="116">
        <v>26.530612244897959</v>
      </c>
    </row>
    <row r="72" spans="1:11" ht="14.1" customHeight="1" x14ac:dyDescent="0.2">
      <c r="A72" s="306">
        <v>84</v>
      </c>
      <c r="B72" s="307" t="s">
        <v>308</v>
      </c>
      <c r="C72" s="308"/>
      <c r="D72" s="113">
        <v>0.44879640962872297</v>
      </c>
      <c r="E72" s="115">
        <v>11</v>
      </c>
      <c r="F72" s="114">
        <v>18</v>
      </c>
      <c r="G72" s="114">
        <v>31</v>
      </c>
      <c r="H72" s="114">
        <v>3</v>
      </c>
      <c r="I72" s="140">
        <v>11</v>
      </c>
      <c r="J72" s="115">
        <v>0</v>
      </c>
      <c r="K72" s="116">
        <v>0</v>
      </c>
    </row>
    <row r="73" spans="1:11" ht="14.1" customHeight="1" x14ac:dyDescent="0.2">
      <c r="A73" s="306" t="s">
        <v>309</v>
      </c>
      <c r="B73" s="307" t="s">
        <v>310</v>
      </c>
      <c r="C73" s="308"/>
      <c r="D73" s="113">
        <v>0.32639738882088942</v>
      </c>
      <c r="E73" s="115">
        <v>8</v>
      </c>
      <c r="F73" s="114">
        <v>12</v>
      </c>
      <c r="G73" s="114">
        <v>22</v>
      </c>
      <c r="H73" s="114">
        <v>0</v>
      </c>
      <c r="I73" s="140">
        <v>6</v>
      </c>
      <c r="J73" s="115">
        <v>2</v>
      </c>
      <c r="K73" s="116">
        <v>33.333333333333336</v>
      </c>
    </row>
    <row r="74" spans="1:11" ht="14.1" customHeight="1" x14ac:dyDescent="0.2">
      <c r="A74" s="306" t="s">
        <v>311</v>
      </c>
      <c r="B74" s="307" t="s">
        <v>312</v>
      </c>
      <c r="C74" s="308"/>
      <c r="D74" s="113" t="s">
        <v>513</v>
      </c>
      <c r="E74" s="115" t="s">
        <v>513</v>
      </c>
      <c r="F74" s="114" t="s">
        <v>513</v>
      </c>
      <c r="G74" s="114">
        <v>5</v>
      </c>
      <c r="H74" s="114">
        <v>0</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0</v>
      </c>
      <c r="G76" s="114">
        <v>0</v>
      </c>
      <c r="H76" s="114" t="s">
        <v>513</v>
      </c>
      <c r="I76" s="140">
        <v>0</v>
      </c>
      <c r="J76" s="115" t="s">
        <v>513</v>
      </c>
      <c r="K76" s="116" t="s">
        <v>513</v>
      </c>
    </row>
    <row r="77" spans="1:11" ht="14.1" customHeight="1" x14ac:dyDescent="0.2">
      <c r="A77" s="306">
        <v>92</v>
      </c>
      <c r="B77" s="307" t="s">
        <v>316</v>
      </c>
      <c r="C77" s="308"/>
      <c r="D77" s="113">
        <v>0.16319869441044471</v>
      </c>
      <c r="E77" s="115">
        <v>4</v>
      </c>
      <c r="F77" s="114">
        <v>4</v>
      </c>
      <c r="G77" s="114" t="s">
        <v>513</v>
      </c>
      <c r="H77" s="114">
        <v>4</v>
      </c>
      <c r="I77" s="140">
        <v>7</v>
      </c>
      <c r="J77" s="115">
        <v>-3</v>
      </c>
      <c r="K77" s="116">
        <v>-42.857142857142854</v>
      </c>
    </row>
    <row r="78" spans="1:11" ht="14.1" customHeight="1" x14ac:dyDescent="0.2">
      <c r="A78" s="306">
        <v>93</v>
      </c>
      <c r="B78" s="307" t="s">
        <v>317</v>
      </c>
      <c r="C78" s="308"/>
      <c r="D78" s="113" t="s">
        <v>513</v>
      </c>
      <c r="E78" s="115" t="s">
        <v>513</v>
      </c>
      <c r="F78" s="114">
        <v>0</v>
      </c>
      <c r="G78" s="114">
        <v>5</v>
      </c>
      <c r="H78" s="114" t="s">
        <v>513</v>
      </c>
      <c r="I78" s="140" t="s">
        <v>513</v>
      </c>
      <c r="J78" s="115" t="s">
        <v>513</v>
      </c>
      <c r="K78" s="116" t="s">
        <v>513</v>
      </c>
    </row>
    <row r="79" spans="1:11" ht="14.1" customHeight="1" x14ac:dyDescent="0.2">
      <c r="A79" s="306">
        <v>94</v>
      </c>
      <c r="B79" s="307" t="s">
        <v>318</v>
      </c>
      <c r="C79" s="308"/>
      <c r="D79" s="113">
        <v>0</v>
      </c>
      <c r="E79" s="115">
        <v>0</v>
      </c>
      <c r="F79" s="114" t="s">
        <v>513</v>
      </c>
      <c r="G79" s="114" t="s">
        <v>513</v>
      </c>
      <c r="H79" s="114">
        <v>8</v>
      </c>
      <c r="I79" s="140" t="s">
        <v>513</v>
      </c>
      <c r="J79" s="115" t="s">
        <v>513</v>
      </c>
      <c r="K79" s="116" t="s">
        <v>513</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t="s">
        <v>513</v>
      </c>
      <c r="E81" s="143" t="s">
        <v>513</v>
      </c>
      <c r="F81" s="144">
        <v>0</v>
      </c>
      <c r="G81" s="144">
        <v>0</v>
      </c>
      <c r="H81" s="144">
        <v>0</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2175</v>
      </c>
      <c r="E11" s="114">
        <v>2487</v>
      </c>
      <c r="F11" s="114">
        <v>2492</v>
      </c>
      <c r="G11" s="114">
        <v>2029</v>
      </c>
      <c r="H11" s="140">
        <v>2177</v>
      </c>
      <c r="I11" s="115">
        <v>-2</v>
      </c>
      <c r="J11" s="116">
        <v>-9.1869545245751028E-2</v>
      </c>
    </row>
    <row r="12" spans="1:15" s="110" customFormat="1" ht="24.95" customHeight="1" x14ac:dyDescent="0.2">
      <c r="A12" s="193" t="s">
        <v>132</v>
      </c>
      <c r="B12" s="194" t="s">
        <v>133</v>
      </c>
      <c r="C12" s="113">
        <v>2.896551724137931</v>
      </c>
      <c r="D12" s="115">
        <v>63</v>
      </c>
      <c r="E12" s="114">
        <v>280</v>
      </c>
      <c r="F12" s="114">
        <v>387</v>
      </c>
      <c r="G12" s="114">
        <v>221</v>
      </c>
      <c r="H12" s="140">
        <v>46</v>
      </c>
      <c r="I12" s="115">
        <v>17</v>
      </c>
      <c r="J12" s="116">
        <v>36.956521739130437</v>
      </c>
    </row>
    <row r="13" spans="1:15" s="110" customFormat="1" ht="24.95" customHeight="1" x14ac:dyDescent="0.2">
      <c r="A13" s="193" t="s">
        <v>134</v>
      </c>
      <c r="B13" s="199" t="s">
        <v>214</v>
      </c>
      <c r="C13" s="113">
        <v>1.9310344827586208</v>
      </c>
      <c r="D13" s="115">
        <v>42</v>
      </c>
      <c r="E13" s="114">
        <v>25</v>
      </c>
      <c r="F13" s="114">
        <v>17</v>
      </c>
      <c r="G13" s="114">
        <v>22</v>
      </c>
      <c r="H13" s="140">
        <v>33</v>
      </c>
      <c r="I13" s="115">
        <v>9</v>
      </c>
      <c r="J13" s="116">
        <v>27.272727272727273</v>
      </c>
    </row>
    <row r="14" spans="1:15" s="287" customFormat="1" ht="24.95" customHeight="1" x14ac:dyDescent="0.2">
      <c r="A14" s="193" t="s">
        <v>215</v>
      </c>
      <c r="B14" s="199" t="s">
        <v>137</v>
      </c>
      <c r="C14" s="113">
        <v>27.494252873563219</v>
      </c>
      <c r="D14" s="115">
        <v>598</v>
      </c>
      <c r="E14" s="114">
        <v>466</v>
      </c>
      <c r="F14" s="114">
        <v>590</v>
      </c>
      <c r="G14" s="114">
        <v>517</v>
      </c>
      <c r="H14" s="140">
        <v>655</v>
      </c>
      <c r="I14" s="115">
        <v>-57</v>
      </c>
      <c r="J14" s="116">
        <v>-8.7022900763358777</v>
      </c>
      <c r="K14" s="110"/>
      <c r="L14" s="110"/>
      <c r="M14" s="110"/>
      <c r="N14" s="110"/>
      <c r="O14" s="110"/>
    </row>
    <row r="15" spans="1:15" s="110" customFormat="1" ht="24.95" customHeight="1" x14ac:dyDescent="0.2">
      <c r="A15" s="193" t="s">
        <v>216</v>
      </c>
      <c r="B15" s="199" t="s">
        <v>217</v>
      </c>
      <c r="C15" s="113">
        <v>14.850574712643677</v>
      </c>
      <c r="D15" s="115">
        <v>323</v>
      </c>
      <c r="E15" s="114">
        <v>251</v>
      </c>
      <c r="F15" s="114">
        <v>276</v>
      </c>
      <c r="G15" s="114">
        <v>318</v>
      </c>
      <c r="H15" s="140">
        <v>295</v>
      </c>
      <c r="I15" s="115">
        <v>28</v>
      </c>
      <c r="J15" s="116">
        <v>9.4915254237288131</v>
      </c>
    </row>
    <row r="16" spans="1:15" s="287" customFormat="1" ht="24.95" customHeight="1" x14ac:dyDescent="0.2">
      <c r="A16" s="193" t="s">
        <v>218</v>
      </c>
      <c r="B16" s="199" t="s">
        <v>141</v>
      </c>
      <c r="C16" s="113">
        <v>6.5287356321839081</v>
      </c>
      <c r="D16" s="115">
        <v>142</v>
      </c>
      <c r="E16" s="114">
        <v>95</v>
      </c>
      <c r="F16" s="114">
        <v>163</v>
      </c>
      <c r="G16" s="114">
        <v>114</v>
      </c>
      <c r="H16" s="140">
        <v>183</v>
      </c>
      <c r="I16" s="115">
        <v>-41</v>
      </c>
      <c r="J16" s="116">
        <v>-22.404371584699454</v>
      </c>
      <c r="K16" s="110"/>
      <c r="L16" s="110"/>
      <c r="M16" s="110"/>
      <c r="N16" s="110"/>
      <c r="O16" s="110"/>
    </row>
    <row r="17" spans="1:15" s="110" customFormat="1" ht="24.95" customHeight="1" x14ac:dyDescent="0.2">
      <c r="A17" s="193" t="s">
        <v>142</v>
      </c>
      <c r="B17" s="199" t="s">
        <v>220</v>
      </c>
      <c r="C17" s="113">
        <v>6.1149425287356323</v>
      </c>
      <c r="D17" s="115">
        <v>133</v>
      </c>
      <c r="E17" s="114">
        <v>120</v>
      </c>
      <c r="F17" s="114">
        <v>151</v>
      </c>
      <c r="G17" s="114">
        <v>85</v>
      </c>
      <c r="H17" s="140">
        <v>177</v>
      </c>
      <c r="I17" s="115">
        <v>-44</v>
      </c>
      <c r="J17" s="116">
        <v>-24.858757062146893</v>
      </c>
    </row>
    <row r="18" spans="1:15" s="287" customFormat="1" ht="24.95" customHeight="1" x14ac:dyDescent="0.2">
      <c r="A18" s="201" t="s">
        <v>144</v>
      </c>
      <c r="B18" s="202" t="s">
        <v>145</v>
      </c>
      <c r="C18" s="113">
        <v>14.206896551724139</v>
      </c>
      <c r="D18" s="115">
        <v>309</v>
      </c>
      <c r="E18" s="114">
        <v>505</v>
      </c>
      <c r="F18" s="114">
        <v>249</v>
      </c>
      <c r="G18" s="114">
        <v>234</v>
      </c>
      <c r="H18" s="140">
        <v>325</v>
      </c>
      <c r="I18" s="115">
        <v>-16</v>
      </c>
      <c r="J18" s="116">
        <v>-4.9230769230769234</v>
      </c>
      <c r="K18" s="110"/>
      <c r="L18" s="110"/>
      <c r="M18" s="110"/>
      <c r="N18" s="110"/>
      <c r="O18" s="110"/>
    </row>
    <row r="19" spans="1:15" s="110" customFormat="1" ht="24.95" customHeight="1" x14ac:dyDescent="0.2">
      <c r="A19" s="193" t="s">
        <v>146</v>
      </c>
      <c r="B19" s="199" t="s">
        <v>147</v>
      </c>
      <c r="C19" s="113">
        <v>12.459770114942529</v>
      </c>
      <c r="D19" s="115">
        <v>271</v>
      </c>
      <c r="E19" s="114">
        <v>214</v>
      </c>
      <c r="F19" s="114">
        <v>235</v>
      </c>
      <c r="G19" s="114">
        <v>254</v>
      </c>
      <c r="H19" s="140">
        <v>193</v>
      </c>
      <c r="I19" s="115">
        <v>78</v>
      </c>
      <c r="J19" s="116">
        <v>40.414507772020727</v>
      </c>
    </row>
    <row r="20" spans="1:15" s="287" customFormat="1" ht="24.95" customHeight="1" x14ac:dyDescent="0.2">
      <c r="A20" s="193" t="s">
        <v>148</v>
      </c>
      <c r="B20" s="199" t="s">
        <v>149</v>
      </c>
      <c r="C20" s="113">
        <v>5.5172413793103452</v>
      </c>
      <c r="D20" s="115">
        <v>120</v>
      </c>
      <c r="E20" s="114">
        <v>132</v>
      </c>
      <c r="F20" s="114">
        <v>104</v>
      </c>
      <c r="G20" s="114">
        <v>93</v>
      </c>
      <c r="H20" s="140">
        <v>163</v>
      </c>
      <c r="I20" s="115">
        <v>-43</v>
      </c>
      <c r="J20" s="116">
        <v>-26.380368098159508</v>
      </c>
      <c r="K20" s="110"/>
      <c r="L20" s="110"/>
      <c r="M20" s="110"/>
      <c r="N20" s="110"/>
      <c r="O20" s="110"/>
    </row>
    <row r="21" spans="1:15" s="110" customFormat="1" ht="24.95" customHeight="1" x14ac:dyDescent="0.2">
      <c r="A21" s="201" t="s">
        <v>150</v>
      </c>
      <c r="B21" s="202" t="s">
        <v>151</v>
      </c>
      <c r="C21" s="113">
        <v>6.7586206896551726</v>
      </c>
      <c r="D21" s="115">
        <v>147</v>
      </c>
      <c r="E21" s="114">
        <v>204</v>
      </c>
      <c r="F21" s="114">
        <v>119</v>
      </c>
      <c r="G21" s="114">
        <v>89</v>
      </c>
      <c r="H21" s="140">
        <v>130</v>
      </c>
      <c r="I21" s="115">
        <v>17</v>
      </c>
      <c r="J21" s="116">
        <v>13.076923076923077</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1.103448275862069</v>
      </c>
      <c r="D23" s="115">
        <v>24</v>
      </c>
      <c r="E23" s="114">
        <v>35</v>
      </c>
      <c r="F23" s="114">
        <v>29</v>
      </c>
      <c r="G23" s="114">
        <v>11</v>
      </c>
      <c r="H23" s="140">
        <v>38</v>
      </c>
      <c r="I23" s="115">
        <v>-14</v>
      </c>
      <c r="J23" s="116">
        <v>-36.842105263157897</v>
      </c>
    </row>
    <row r="24" spans="1:15" s="110" customFormat="1" ht="24.95" customHeight="1" x14ac:dyDescent="0.2">
      <c r="A24" s="193" t="s">
        <v>156</v>
      </c>
      <c r="B24" s="199" t="s">
        <v>221</v>
      </c>
      <c r="C24" s="113">
        <v>3.6781609195402298</v>
      </c>
      <c r="D24" s="115">
        <v>80</v>
      </c>
      <c r="E24" s="114">
        <v>49</v>
      </c>
      <c r="F24" s="114">
        <v>91</v>
      </c>
      <c r="G24" s="114">
        <v>70</v>
      </c>
      <c r="H24" s="140">
        <v>78</v>
      </c>
      <c r="I24" s="115">
        <v>2</v>
      </c>
      <c r="J24" s="116">
        <v>2.5641025641025643</v>
      </c>
    </row>
    <row r="25" spans="1:15" s="110" customFormat="1" ht="24.95" customHeight="1" x14ac:dyDescent="0.2">
      <c r="A25" s="193" t="s">
        <v>222</v>
      </c>
      <c r="B25" s="204" t="s">
        <v>159</v>
      </c>
      <c r="C25" s="113">
        <v>2.9885057471264367</v>
      </c>
      <c r="D25" s="115">
        <v>65</v>
      </c>
      <c r="E25" s="114">
        <v>89</v>
      </c>
      <c r="F25" s="114">
        <v>105</v>
      </c>
      <c r="G25" s="114">
        <v>80</v>
      </c>
      <c r="H25" s="140">
        <v>94</v>
      </c>
      <c r="I25" s="115">
        <v>-29</v>
      </c>
      <c r="J25" s="116">
        <v>-30.851063829787233</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2.9425287356321839</v>
      </c>
      <c r="D27" s="115">
        <v>64</v>
      </c>
      <c r="E27" s="114">
        <v>52</v>
      </c>
      <c r="F27" s="114">
        <v>91</v>
      </c>
      <c r="G27" s="114">
        <v>38</v>
      </c>
      <c r="H27" s="140">
        <v>55</v>
      </c>
      <c r="I27" s="115">
        <v>9</v>
      </c>
      <c r="J27" s="116">
        <v>16.363636363636363</v>
      </c>
    </row>
    <row r="28" spans="1:15" s="110" customFormat="1" ht="24.95" customHeight="1" x14ac:dyDescent="0.2">
      <c r="A28" s="193" t="s">
        <v>163</v>
      </c>
      <c r="B28" s="199" t="s">
        <v>164</v>
      </c>
      <c r="C28" s="113">
        <v>1.1494252873563218</v>
      </c>
      <c r="D28" s="115">
        <v>25</v>
      </c>
      <c r="E28" s="114">
        <v>16</v>
      </c>
      <c r="F28" s="114">
        <v>59</v>
      </c>
      <c r="G28" s="114">
        <v>11</v>
      </c>
      <c r="H28" s="140">
        <v>15</v>
      </c>
      <c r="I28" s="115">
        <v>10</v>
      </c>
      <c r="J28" s="116">
        <v>66.666666666666671</v>
      </c>
    </row>
    <row r="29" spans="1:15" s="110" customFormat="1" ht="24.95" customHeight="1" x14ac:dyDescent="0.2">
      <c r="A29" s="193">
        <v>86</v>
      </c>
      <c r="B29" s="199" t="s">
        <v>165</v>
      </c>
      <c r="C29" s="113">
        <v>4.6436781609195403</v>
      </c>
      <c r="D29" s="115">
        <v>101</v>
      </c>
      <c r="E29" s="114">
        <v>106</v>
      </c>
      <c r="F29" s="114">
        <v>83</v>
      </c>
      <c r="G29" s="114">
        <v>97</v>
      </c>
      <c r="H29" s="140">
        <v>88</v>
      </c>
      <c r="I29" s="115">
        <v>13</v>
      </c>
      <c r="J29" s="116">
        <v>14.772727272727273</v>
      </c>
    </row>
    <row r="30" spans="1:15" s="110" customFormat="1" ht="24.95" customHeight="1" x14ac:dyDescent="0.2">
      <c r="A30" s="193">
        <v>87.88</v>
      </c>
      <c r="B30" s="204" t="s">
        <v>166</v>
      </c>
      <c r="C30" s="113">
        <v>7.1264367816091951</v>
      </c>
      <c r="D30" s="115">
        <v>155</v>
      </c>
      <c r="E30" s="114">
        <v>182</v>
      </c>
      <c r="F30" s="114">
        <v>230</v>
      </c>
      <c r="G30" s="114">
        <v>188</v>
      </c>
      <c r="H30" s="140">
        <v>176</v>
      </c>
      <c r="I30" s="115">
        <v>-21</v>
      </c>
      <c r="J30" s="116">
        <v>-11.931818181818182</v>
      </c>
    </row>
    <row r="31" spans="1:15" s="110" customFormat="1" ht="24.95" customHeight="1" x14ac:dyDescent="0.2">
      <c r="A31" s="193" t="s">
        <v>167</v>
      </c>
      <c r="B31" s="199" t="s">
        <v>168</v>
      </c>
      <c r="C31" s="113">
        <v>2.3448275862068964</v>
      </c>
      <c r="D31" s="115">
        <v>51</v>
      </c>
      <c r="E31" s="114">
        <v>54</v>
      </c>
      <c r="F31" s="114">
        <v>34</v>
      </c>
      <c r="G31" s="114">
        <v>29</v>
      </c>
      <c r="H31" s="140">
        <v>36</v>
      </c>
      <c r="I31" s="115">
        <v>15</v>
      </c>
      <c r="J31" s="116">
        <v>41.666666666666664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2.896551724137931</v>
      </c>
      <c r="D34" s="115">
        <v>63</v>
      </c>
      <c r="E34" s="114">
        <v>280</v>
      </c>
      <c r="F34" s="114">
        <v>387</v>
      </c>
      <c r="G34" s="114">
        <v>221</v>
      </c>
      <c r="H34" s="140">
        <v>46</v>
      </c>
      <c r="I34" s="115">
        <v>17</v>
      </c>
      <c r="J34" s="116">
        <v>36.956521739130437</v>
      </c>
    </row>
    <row r="35" spans="1:10" s="110" customFormat="1" ht="24.95" customHeight="1" x14ac:dyDescent="0.2">
      <c r="A35" s="292" t="s">
        <v>171</v>
      </c>
      <c r="B35" s="293" t="s">
        <v>172</v>
      </c>
      <c r="C35" s="113">
        <v>43.632183908045974</v>
      </c>
      <c r="D35" s="115">
        <v>949</v>
      </c>
      <c r="E35" s="114">
        <v>996</v>
      </c>
      <c r="F35" s="114">
        <v>856</v>
      </c>
      <c r="G35" s="114">
        <v>773</v>
      </c>
      <c r="H35" s="140">
        <v>1013</v>
      </c>
      <c r="I35" s="115">
        <v>-64</v>
      </c>
      <c r="J35" s="116">
        <v>-6.31786771964462</v>
      </c>
    </row>
    <row r="36" spans="1:10" s="110" customFormat="1" ht="24.95" customHeight="1" x14ac:dyDescent="0.2">
      <c r="A36" s="294" t="s">
        <v>173</v>
      </c>
      <c r="B36" s="295" t="s">
        <v>174</v>
      </c>
      <c r="C36" s="125">
        <v>53.47126436781609</v>
      </c>
      <c r="D36" s="143">
        <v>1163</v>
      </c>
      <c r="E36" s="144">
        <v>1211</v>
      </c>
      <c r="F36" s="144">
        <v>1249</v>
      </c>
      <c r="G36" s="144">
        <v>1035</v>
      </c>
      <c r="H36" s="145">
        <v>1118</v>
      </c>
      <c r="I36" s="143">
        <v>45</v>
      </c>
      <c r="J36" s="146">
        <v>4.0250447227191417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2175</v>
      </c>
      <c r="F11" s="264">
        <v>2487</v>
      </c>
      <c r="G11" s="264">
        <v>2492</v>
      </c>
      <c r="H11" s="264">
        <v>2029</v>
      </c>
      <c r="I11" s="265">
        <v>2177</v>
      </c>
      <c r="J11" s="263">
        <v>-2</v>
      </c>
      <c r="K11" s="266">
        <v>-9.1869545245751028E-2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32.459770114942529</v>
      </c>
      <c r="E13" s="115">
        <v>706</v>
      </c>
      <c r="F13" s="114">
        <v>965</v>
      </c>
      <c r="G13" s="114">
        <v>1034</v>
      </c>
      <c r="H13" s="114">
        <v>903</v>
      </c>
      <c r="I13" s="140">
        <v>675</v>
      </c>
      <c r="J13" s="115">
        <v>31</v>
      </c>
      <c r="K13" s="116">
        <v>4.5925925925925926</v>
      </c>
    </row>
    <row r="14" spans="1:17" ht="15.95" customHeight="1" x14ac:dyDescent="0.2">
      <c r="A14" s="306" t="s">
        <v>230</v>
      </c>
      <c r="B14" s="307"/>
      <c r="C14" s="308"/>
      <c r="D14" s="113">
        <v>57.517241379310342</v>
      </c>
      <c r="E14" s="115">
        <v>1251</v>
      </c>
      <c r="F14" s="114">
        <v>1342</v>
      </c>
      <c r="G14" s="114">
        <v>1254</v>
      </c>
      <c r="H14" s="114">
        <v>943</v>
      </c>
      <c r="I14" s="140">
        <v>1309</v>
      </c>
      <c r="J14" s="115">
        <v>-58</v>
      </c>
      <c r="K14" s="116">
        <v>-4.4308632543926665</v>
      </c>
    </row>
    <row r="15" spans="1:17" ht="15.95" customHeight="1" x14ac:dyDescent="0.2">
      <c r="A15" s="306" t="s">
        <v>231</v>
      </c>
      <c r="B15" s="307"/>
      <c r="C15" s="308"/>
      <c r="D15" s="113">
        <v>6.4827586206896548</v>
      </c>
      <c r="E15" s="115">
        <v>141</v>
      </c>
      <c r="F15" s="114">
        <v>121</v>
      </c>
      <c r="G15" s="114">
        <v>123</v>
      </c>
      <c r="H15" s="114">
        <v>113</v>
      </c>
      <c r="I15" s="140">
        <v>127</v>
      </c>
      <c r="J15" s="115">
        <v>14</v>
      </c>
      <c r="K15" s="116">
        <v>11.023622047244094</v>
      </c>
    </row>
    <row r="16" spans="1:17" ht="15.95" customHeight="1" x14ac:dyDescent="0.2">
      <c r="A16" s="306" t="s">
        <v>232</v>
      </c>
      <c r="B16" s="307"/>
      <c r="C16" s="308"/>
      <c r="D16" s="113">
        <v>3.5402298850574714</v>
      </c>
      <c r="E16" s="115">
        <v>77</v>
      </c>
      <c r="F16" s="114">
        <v>59</v>
      </c>
      <c r="G16" s="114">
        <v>81</v>
      </c>
      <c r="H16" s="114">
        <v>69</v>
      </c>
      <c r="I16" s="140">
        <v>66</v>
      </c>
      <c r="J16" s="115">
        <v>11</v>
      </c>
      <c r="K16" s="116">
        <v>16.666666666666668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3.0344827586206895</v>
      </c>
      <c r="E18" s="115">
        <v>66</v>
      </c>
      <c r="F18" s="114">
        <v>275</v>
      </c>
      <c r="G18" s="114">
        <v>389</v>
      </c>
      <c r="H18" s="114">
        <v>255</v>
      </c>
      <c r="I18" s="140">
        <v>41</v>
      </c>
      <c r="J18" s="115">
        <v>25</v>
      </c>
      <c r="K18" s="116">
        <v>60.975609756097562</v>
      </c>
    </row>
    <row r="19" spans="1:11" ht="14.1" customHeight="1" x14ac:dyDescent="0.2">
      <c r="A19" s="306" t="s">
        <v>235</v>
      </c>
      <c r="B19" s="307" t="s">
        <v>236</v>
      </c>
      <c r="C19" s="308"/>
      <c r="D19" s="113">
        <v>2.8045977011494254</v>
      </c>
      <c r="E19" s="115">
        <v>61</v>
      </c>
      <c r="F19" s="114">
        <v>270</v>
      </c>
      <c r="G19" s="114">
        <v>377</v>
      </c>
      <c r="H19" s="114">
        <v>249</v>
      </c>
      <c r="I19" s="140">
        <v>36</v>
      </c>
      <c r="J19" s="115">
        <v>25</v>
      </c>
      <c r="K19" s="116">
        <v>69.444444444444443</v>
      </c>
    </row>
    <row r="20" spans="1:11" ht="14.1" customHeight="1" x14ac:dyDescent="0.2">
      <c r="A20" s="306">
        <v>12</v>
      </c>
      <c r="B20" s="307" t="s">
        <v>237</v>
      </c>
      <c r="C20" s="308"/>
      <c r="D20" s="113">
        <v>1.0574712643678161</v>
      </c>
      <c r="E20" s="115">
        <v>23</v>
      </c>
      <c r="F20" s="114">
        <v>27</v>
      </c>
      <c r="G20" s="114">
        <v>18</v>
      </c>
      <c r="H20" s="114">
        <v>13</v>
      </c>
      <c r="I20" s="140">
        <v>21</v>
      </c>
      <c r="J20" s="115">
        <v>2</v>
      </c>
      <c r="K20" s="116">
        <v>9.5238095238095237</v>
      </c>
    </row>
    <row r="21" spans="1:11" ht="14.1" customHeight="1" x14ac:dyDescent="0.2">
      <c r="A21" s="306">
        <v>21</v>
      </c>
      <c r="B21" s="307" t="s">
        <v>238</v>
      </c>
      <c r="C21" s="308"/>
      <c r="D21" s="113">
        <v>0.68965517241379315</v>
      </c>
      <c r="E21" s="115">
        <v>15</v>
      </c>
      <c r="F21" s="114">
        <v>18</v>
      </c>
      <c r="G21" s="114" t="s">
        <v>513</v>
      </c>
      <c r="H21" s="114">
        <v>10</v>
      </c>
      <c r="I21" s="140">
        <v>19</v>
      </c>
      <c r="J21" s="115">
        <v>-4</v>
      </c>
      <c r="K21" s="116">
        <v>-21.05263157894737</v>
      </c>
    </row>
    <row r="22" spans="1:11" ht="14.1" customHeight="1" x14ac:dyDescent="0.2">
      <c r="A22" s="306">
        <v>22</v>
      </c>
      <c r="B22" s="307" t="s">
        <v>239</v>
      </c>
      <c r="C22" s="308"/>
      <c r="D22" s="113">
        <v>1.9310344827586208</v>
      </c>
      <c r="E22" s="115">
        <v>42</v>
      </c>
      <c r="F22" s="114">
        <v>54</v>
      </c>
      <c r="G22" s="114">
        <v>70</v>
      </c>
      <c r="H22" s="114">
        <v>35</v>
      </c>
      <c r="I22" s="140">
        <v>61</v>
      </c>
      <c r="J22" s="115">
        <v>-19</v>
      </c>
      <c r="K22" s="116">
        <v>-31.147540983606557</v>
      </c>
    </row>
    <row r="23" spans="1:11" ht="14.1" customHeight="1" x14ac:dyDescent="0.2">
      <c r="A23" s="306">
        <v>23</v>
      </c>
      <c r="B23" s="307" t="s">
        <v>240</v>
      </c>
      <c r="C23" s="308"/>
      <c r="D23" s="113">
        <v>0.32183908045977011</v>
      </c>
      <c r="E23" s="115">
        <v>7</v>
      </c>
      <c r="F23" s="114">
        <v>9</v>
      </c>
      <c r="G23" s="114">
        <v>11</v>
      </c>
      <c r="H23" s="114">
        <v>13</v>
      </c>
      <c r="I23" s="140">
        <v>7</v>
      </c>
      <c r="J23" s="115">
        <v>0</v>
      </c>
      <c r="K23" s="116">
        <v>0</v>
      </c>
    </row>
    <row r="24" spans="1:11" ht="14.1" customHeight="1" x14ac:dyDescent="0.2">
      <c r="A24" s="306">
        <v>24</v>
      </c>
      <c r="B24" s="307" t="s">
        <v>241</v>
      </c>
      <c r="C24" s="308"/>
      <c r="D24" s="113">
        <v>4.0919540229885056</v>
      </c>
      <c r="E24" s="115">
        <v>89</v>
      </c>
      <c r="F24" s="114">
        <v>52</v>
      </c>
      <c r="G24" s="114">
        <v>58</v>
      </c>
      <c r="H24" s="114">
        <v>40</v>
      </c>
      <c r="I24" s="140">
        <v>78</v>
      </c>
      <c r="J24" s="115">
        <v>11</v>
      </c>
      <c r="K24" s="116">
        <v>14.102564102564102</v>
      </c>
    </row>
    <row r="25" spans="1:11" ht="14.1" customHeight="1" x14ac:dyDescent="0.2">
      <c r="A25" s="306">
        <v>25</v>
      </c>
      <c r="B25" s="307" t="s">
        <v>242</v>
      </c>
      <c r="C25" s="308"/>
      <c r="D25" s="113">
        <v>4.9655172413793105</v>
      </c>
      <c r="E25" s="115">
        <v>108</v>
      </c>
      <c r="F25" s="114">
        <v>75</v>
      </c>
      <c r="G25" s="114">
        <v>115</v>
      </c>
      <c r="H25" s="114">
        <v>71</v>
      </c>
      <c r="I25" s="140">
        <v>120</v>
      </c>
      <c r="J25" s="115">
        <v>-12</v>
      </c>
      <c r="K25" s="116">
        <v>-10</v>
      </c>
    </row>
    <row r="26" spans="1:11" ht="14.1" customHeight="1" x14ac:dyDescent="0.2">
      <c r="A26" s="306">
        <v>26</v>
      </c>
      <c r="B26" s="307" t="s">
        <v>243</v>
      </c>
      <c r="C26" s="308"/>
      <c r="D26" s="113">
        <v>3.1724137931034484</v>
      </c>
      <c r="E26" s="115">
        <v>69</v>
      </c>
      <c r="F26" s="114">
        <v>36</v>
      </c>
      <c r="G26" s="114">
        <v>49</v>
      </c>
      <c r="H26" s="114">
        <v>40</v>
      </c>
      <c r="I26" s="140">
        <v>75</v>
      </c>
      <c r="J26" s="115">
        <v>-6</v>
      </c>
      <c r="K26" s="116">
        <v>-8</v>
      </c>
    </row>
    <row r="27" spans="1:11" ht="14.1" customHeight="1" x14ac:dyDescent="0.2">
      <c r="A27" s="306">
        <v>27</v>
      </c>
      <c r="B27" s="307" t="s">
        <v>244</v>
      </c>
      <c r="C27" s="308"/>
      <c r="D27" s="113">
        <v>2.7126436781609193</v>
      </c>
      <c r="E27" s="115">
        <v>59</v>
      </c>
      <c r="F27" s="114">
        <v>33</v>
      </c>
      <c r="G27" s="114">
        <v>70</v>
      </c>
      <c r="H27" s="114">
        <v>73</v>
      </c>
      <c r="I27" s="140">
        <v>70</v>
      </c>
      <c r="J27" s="115">
        <v>-11</v>
      </c>
      <c r="K27" s="116">
        <v>-15.714285714285714</v>
      </c>
    </row>
    <row r="28" spans="1:11" ht="14.1" customHeight="1" x14ac:dyDescent="0.2">
      <c r="A28" s="306">
        <v>28</v>
      </c>
      <c r="B28" s="307" t="s">
        <v>245</v>
      </c>
      <c r="C28" s="308"/>
      <c r="D28" s="113">
        <v>0.41379310344827586</v>
      </c>
      <c r="E28" s="115">
        <v>9</v>
      </c>
      <c r="F28" s="114">
        <v>18</v>
      </c>
      <c r="G28" s="114">
        <v>16</v>
      </c>
      <c r="H28" s="114">
        <v>17</v>
      </c>
      <c r="I28" s="140" t="s">
        <v>513</v>
      </c>
      <c r="J28" s="115" t="s">
        <v>513</v>
      </c>
      <c r="K28" s="116" t="s">
        <v>513</v>
      </c>
    </row>
    <row r="29" spans="1:11" ht="14.1" customHeight="1" x14ac:dyDescent="0.2">
      <c r="A29" s="306">
        <v>29</v>
      </c>
      <c r="B29" s="307" t="s">
        <v>246</v>
      </c>
      <c r="C29" s="308"/>
      <c r="D29" s="113">
        <v>4.5977011494252871</v>
      </c>
      <c r="E29" s="115">
        <v>100</v>
      </c>
      <c r="F29" s="114">
        <v>95</v>
      </c>
      <c r="G29" s="114">
        <v>92</v>
      </c>
      <c r="H29" s="114">
        <v>94</v>
      </c>
      <c r="I29" s="140">
        <v>105</v>
      </c>
      <c r="J29" s="115">
        <v>-5</v>
      </c>
      <c r="K29" s="116">
        <v>-4.7619047619047619</v>
      </c>
    </row>
    <row r="30" spans="1:11" ht="14.1" customHeight="1" x14ac:dyDescent="0.2">
      <c r="A30" s="306" t="s">
        <v>247</v>
      </c>
      <c r="B30" s="307" t="s">
        <v>248</v>
      </c>
      <c r="C30" s="308"/>
      <c r="D30" s="113">
        <v>2.4367816091954024</v>
      </c>
      <c r="E30" s="115">
        <v>53</v>
      </c>
      <c r="F30" s="114">
        <v>46</v>
      </c>
      <c r="G30" s="114">
        <v>50</v>
      </c>
      <c r="H30" s="114">
        <v>59</v>
      </c>
      <c r="I30" s="140">
        <v>59</v>
      </c>
      <c r="J30" s="115">
        <v>-6</v>
      </c>
      <c r="K30" s="116">
        <v>-10.169491525423728</v>
      </c>
    </row>
    <row r="31" spans="1:11" ht="14.1" customHeight="1" x14ac:dyDescent="0.2">
      <c r="A31" s="306" t="s">
        <v>249</v>
      </c>
      <c r="B31" s="307" t="s">
        <v>250</v>
      </c>
      <c r="C31" s="308"/>
      <c r="D31" s="113" t="s">
        <v>513</v>
      </c>
      <c r="E31" s="115" t="s">
        <v>513</v>
      </c>
      <c r="F31" s="114">
        <v>49</v>
      </c>
      <c r="G31" s="114" t="s">
        <v>513</v>
      </c>
      <c r="H31" s="114">
        <v>35</v>
      </c>
      <c r="I31" s="140">
        <v>46</v>
      </c>
      <c r="J31" s="115" t="s">
        <v>513</v>
      </c>
      <c r="K31" s="116" t="s">
        <v>513</v>
      </c>
    </row>
    <row r="32" spans="1:11" ht="14.1" customHeight="1" x14ac:dyDescent="0.2">
      <c r="A32" s="306">
        <v>31</v>
      </c>
      <c r="B32" s="307" t="s">
        <v>251</v>
      </c>
      <c r="C32" s="308"/>
      <c r="D32" s="113">
        <v>0.22988505747126436</v>
      </c>
      <c r="E32" s="115">
        <v>5</v>
      </c>
      <c r="F32" s="114">
        <v>8</v>
      </c>
      <c r="G32" s="114">
        <v>7</v>
      </c>
      <c r="H32" s="114">
        <v>3</v>
      </c>
      <c r="I32" s="140">
        <v>4</v>
      </c>
      <c r="J32" s="115">
        <v>1</v>
      </c>
      <c r="K32" s="116">
        <v>25</v>
      </c>
    </row>
    <row r="33" spans="1:11" ht="14.1" customHeight="1" x14ac:dyDescent="0.2">
      <c r="A33" s="306">
        <v>32</v>
      </c>
      <c r="B33" s="307" t="s">
        <v>252</v>
      </c>
      <c r="C33" s="308"/>
      <c r="D33" s="113">
        <v>5.2873563218390807</v>
      </c>
      <c r="E33" s="115">
        <v>115</v>
      </c>
      <c r="F33" s="114">
        <v>216</v>
      </c>
      <c r="G33" s="114">
        <v>91</v>
      </c>
      <c r="H33" s="114">
        <v>78</v>
      </c>
      <c r="I33" s="140">
        <v>104</v>
      </c>
      <c r="J33" s="115">
        <v>11</v>
      </c>
      <c r="K33" s="116">
        <v>10.576923076923077</v>
      </c>
    </row>
    <row r="34" spans="1:11" ht="14.1" customHeight="1" x14ac:dyDescent="0.2">
      <c r="A34" s="306">
        <v>33</v>
      </c>
      <c r="B34" s="307" t="s">
        <v>253</v>
      </c>
      <c r="C34" s="308"/>
      <c r="D34" s="113">
        <v>2.0229885057471266</v>
      </c>
      <c r="E34" s="115">
        <v>44</v>
      </c>
      <c r="F34" s="114">
        <v>142</v>
      </c>
      <c r="G34" s="114">
        <v>44</v>
      </c>
      <c r="H34" s="114">
        <v>29</v>
      </c>
      <c r="I34" s="140">
        <v>63</v>
      </c>
      <c r="J34" s="115">
        <v>-19</v>
      </c>
      <c r="K34" s="116">
        <v>-30.158730158730158</v>
      </c>
    </row>
    <row r="35" spans="1:11" ht="14.1" customHeight="1" x14ac:dyDescent="0.2">
      <c r="A35" s="306">
        <v>34</v>
      </c>
      <c r="B35" s="307" t="s">
        <v>254</v>
      </c>
      <c r="C35" s="308"/>
      <c r="D35" s="113">
        <v>2.8045977011494254</v>
      </c>
      <c r="E35" s="115">
        <v>61</v>
      </c>
      <c r="F35" s="114">
        <v>67</v>
      </c>
      <c r="G35" s="114">
        <v>51</v>
      </c>
      <c r="H35" s="114">
        <v>39</v>
      </c>
      <c r="I35" s="140">
        <v>74</v>
      </c>
      <c r="J35" s="115">
        <v>-13</v>
      </c>
      <c r="K35" s="116">
        <v>-17.567567567567568</v>
      </c>
    </row>
    <row r="36" spans="1:11" ht="14.1" customHeight="1" x14ac:dyDescent="0.2">
      <c r="A36" s="306">
        <v>41</v>
      </c>
      <c r="B36" s="307" t="s">
        <v>255</v>
      </c>
      <c r="C36" s="308"/>
      <c r="D36" s="113">
        <v>0.41379310344827586</v>
      </c>
      <c r="E36" s="115">
        <v>9</v>
      </c>
      <c r="F36" s="114">
        <v>7</v>
      </c>
      <c r="G36" s="114">
        <v>18</v>
      </c>
      <c r="H36" s="114">
        <v>9</v>
      </c>
      <c r="I36" s="140">
        <v>25</v>
      </c>
      <c r="J36" s="115">
        <v>-16</v>
      </c>
      <c r="K36" s="116">
        <v>-64</v>
      </c>
    </row>
    <row r="37" spans="1:11" ht="14.1" customHeight="1" x14ac:dyDescent="0.2">
      <c r="A37" s="306">
        <v>42</v>
      </c>
      <c r="B37" s="307" t="s">
        <v>256</v>
      </c>
      <c r="C37" s="308"/>
      <c r="D37" s="113" t="s">
        <v>513</v>
      </c>
      <c r="E37" s="115" t="s">
        <v>513</v>
      </c>
      <c r="F37" s="114">
        <v>4</v>
      </c>
      <c r="G37" s="114">
        <v>8</v>
      </c>
      <c r="H37" s="114" t="s">
        <v>513</v>
      </c>
      <c r="I37" s="140" t="s">
        <v>513</v>
      </c>
      <c r="J37" s="115" t="s">
        <v>513</v>
      </c>
      <c r="K37" s="116" t="s">
        <v>513</v>
      </c>
    </row>
    <row r="38" spans="1:11" ht="14.1" customHeight="1" x14ac:dyDescent="0.2">
      <c r="A38" s="306">
        <v>43</v>
      </c>
      <c r="B38" s="307" t="s">
        <v>257</v>
      </c>
      <c r="C38" s="308"/>
      <c r="D38" s="113">
        <v>0.5977011494252874</v>
      </c>
      <c r="E38" s="115">
        <v>13</v>
      </c>
      <c r="F38" s="114">
        <v>11</v>
      </c>
      <c r="G38" s="114">
        <v>10</v>
      </c>
      <c r="H38" s="114">
        <v>16</v>
      </c>
      <c r="I38" s="140">
        <v>12</v>
      </c>
      <c r="J38" s="115">
        <v>1</v>
      </c>
      <c r="K38" s="116">
        <v>8.3333333333333339</v>
      </c>
    </row>
    <row r="39" spans="1:11" ht="14.1" customHeight="1" x14ac:dyDescent="0.2">
      <c r="A39" s="306">
        <v>51</v>
      </c>
      <c r="B39" s="307" t="s">
        <v>258</v>
      </c>
      <c r="C39" s="308"/>
      <c r="D39" s="113">
        <v>14.666666666666666</v>
      </c>
      <c r="E39" s="115">
        <v>319</v>
      </c>
      <c r="F39" s="114">
        <v>322</v>
      </c>
      <c r="G39" s="114">
        <v>323</v>
      </c>
      <c r="H39" s="114">
        <v>381</v>
      </c>
      <c r="I39" s="140">
        <v>350</v>
      </c>
      <c r="J39" s="115">
        <v>-31</v>
      </c>
      <c r="K39" s="116">
        <v>-8.8571428571428577</v>
      </c>
    </row>
    <row r="40" spans="1:11" ht="14.1" customHeight="1" x14ac:dyDescent="0.2">
      <c r="A40" s="306" t="s">
        <v>259</v>
      </c>
      <c r="B40" s="307" t="s">
        <v>260</v>
      </c>
      <c r="C40" s="308"/>
      <c r="D40" s="113">
        <v>13.74712643678161</v>
      </c>
      <c r="E40" s="115">
        <v>299</v>
      </c>
      <c r="F40" s="114">
        <v>298</v>
      </c>
      <c r="G40" s="114">
        <v>320</v>
      </c>
      <c r="H40" s="114">
        <v>373</v>
      </c>
      <c r="I40" s="140">
        <v>338</v>
      </c>
      <c r="J40" s="115">
        <v>-39</v>
      </c>
      <c r="K40" s="116">
        <v>-11.538461538461538</v>
      </c>
    </row>
    <row r="41" spans="1:11" ht="14.1" customHeight="1" x14ac:dyDescent="0.2">
      <c r="A41" s="306"/>
      <c r="B41" s="307" t="s">
        <v>261</v>
      </c>
      <c r="C41" s="308"/>
      <c r="D41" s="113">
        <v>12.781609195402298</v>
      </c>
      <c r="E41" s="115">
        <v>278</v>
      </c>
      <c r="F41" s="114">
        <v>259</v>
      </c>
      <c r="G41" s="114">
        <v>290</v>
      </c>
      <c r="H41" s="114">
        <v>333</v>
      </c>
      <c r="I41" s="140">
        <v>303</v>
      </c>
      <c r="J41" s="115">
        <v>-25</v>
      </c>
      <c r="K41" s="116">
        <v>-8.2508250825082516</v>
      </c>
    </row>
    <row r="42" spans="1:11" ht="14.1" customHeight="1" x14ac:dyDescent="0.2">
      <c r="A42" s="306">
        <v>52</v>
      </c>
      <c r="B42" s="307" t="s">
        <v>262</v>
      </c>
      <c r="C42" s="308"/>
      <c r="D42" s="113">
        <v>6.2528735632183912</v>
      </c>
      <c r="E42" s="115">
        <v>136</v>
      </c>
      <c r="F42" s="114">
        <v>150</v>
      </c>
      <c r="G42" s="114">
        <v>99</v>
      </c>
      <c r="H42" s="114">
        <v>107</v>
      </c>
      <c r="I42" s="140">
        <v>162</v>
      </c>
      <c r="J42" s="115">
        <v>-26</v>
      </c>
      <c r="K42" s="116">
        <v>-16.049382716049383</v>
      </c>
    </row>
    <row r="43" spans="1:11" ht="14.1" customHeight="1" x14ac:dyDescent="0.2">
      <c r="A43" s="306" t="s">
        <v>263</v>
      </c>
      <c r="B43" s="307" t="s">
        <v>264</v>
      </c>
      <c r="C43" s="308"/>
      <c r="D43" s="113">
        <v>5.4252873563218387</v>
      </c>
      <c r="E43" s="115">
        <v>118</v>
      </c>
      <c r="F43" s="114">
        <v>116</v>
      </c>
      <c r="G43" s="114">
        <v>85</v>
      </c>
      <c r="H43" s="114">
        <v>90</v>
      </c>
      <c r="I43" s="140">
        <v>137</v>
      </c>
      <c r="J43" s="115">
        <v>-19</v>
      </c>
      <c r="K43" s="116">
        <v>-13.868613138686131</v>
      </c>
    </row>
    <row r="44" spans="1:11" ht="14.1" customHeight="1" x14ac:dyDescent="0.2">
      <c r="A44" s="306">
        <v>53</v>
      </c>
      <c r="B44" s="307" t="s">
        <v>265</v>
      </c>
      <c r="C44" s="308"/>
      <c r="D44" s="113">
        <v>0.50574712643678166</v>
      </c>
      <c r="E44" s="115">
        <v>11</v>
      </c>
      <c r="F44" s="114">
        <v>6</v>
      </c>
      <c r="G44" s="114">
        <v>23</v>
      </c>
      <c r="H44" s="114">
        <v>10</v>
      </c>
      <c r="I44" s="140">
        <v>11</v>
      </c>
      <c r="J44" s="115">
        <v>0</v>
      </c>
      <c r="K44" s="116">
        <v>0</v>
      </c>
    </row>
    <row r="45" spans="1:11" ht="14.1" customHeight="1" x14ac:dyDescent="0.2">
      <c r="A45" s="306" t="s">
        <v>266</v>
      </c>
      <c r="B45" s="307" t="s">
        <v>267</v>
      </c>
      <c r="C45" s="308"/>
      <c r="D45" s="113">
        <v>0.45977011494252873</v>
      </c>
      <c r="E45" s="115">
        <v>10</v>
      </c>
      <c r="F45" s="114">
        <v>6</v>
      </c>
      <c r="G45" s="114">
        <v>22</v>
      </c>
      <c r="H45" s="114">
        <v>10</v>
      </c>
      <c r="I45" s="140">
        <v>10</v>
      </c>
      <c r="J45" s="115">
        <v>0</v>
      </c>
      <c r="K45" s="116">
        <v>0</v>
      </c>
    </row>
    <row r="46" spans="1:11" ht="14.1" customHeight="1" x14ac:dyDescent="0.2">
      <c r="A46" s="306">
        <v>54</v>
      </c>
      <c r="B46" s="307" t="s">
        <v>268</v>
      </c>
      <c r="C46" s="308"/>
      <c r="D46" s="113">
        <v>2.4367816091954024</v>
      </c>
      <c r="E46" s="115">
        <v>53</v>
      </c>
      <c r="F46" s="114">
        <v>58</v>
      </c>
      <c r="G46" s="114">
        <v>36</v>
      </c>
      <c r="H46" s="114">
        <v>38</v>
      </c>
      <c r="I46" s="140">
        <v>38</v>
      </c>
      <c r="J46" s="115">
        <v>15</v>
      </c>
      <c r="K46" s="116">
        <v>39.473684210526315</v>
      </c>
    </row>
    <row r="47" spans="1:11" ht="14.1" customHeight="1" x14ac:dyDescent="0.2">
      <c r="A47" s="306">
        <v>61</v>
      </c>
      <c r="B47" s="307" t="s">
        <v>269</v>
      </c>
      <c r="C47" s="308"/>
      <c r="D47" s="113">
        <v>1.0574712643678161</v>
      </c>
      <c r="E47" s="115">
        <v>23</v>
      </c>
      <c r="F47" s="114">
        <v>27</v>
      </c>
      <c r="G47" s="114">
        <v>19</v>
      </c>
      <c r="H47" s="114">
        <v>18</v>
      </c>
      <c r="I47" s="140">
        <v>25</v>
      </c>
      <c r="J47" s="115">
        <v>-2</v>
      </c>
      <c r="K47" s="116">
        <v>-8</v>
      </c>
    </row>
    <row r="48" spans="1:11" ht="14.1" customHeight="1" x14ac:dyDescent="0.2">
      <c r="A48" s="306">
        <v>62</v>
      </c>
      <c r="B48" s="307" t="s">
        <v>270</v>
      </c>
      <c r="C48" s="308"/>
      <c r="D48" s="113">
        <v>9.3793103448275854</v>
      </c>
      <c r="E48" s="115">
        <v>204</v>
      </c>
      <c r="F48" s="114">
        <v>143</v>
      </c>
      <c r="G48" s="114">
        <v>189</v>
      </c>
      <c r="H48" s="114">
        <v>138</v>
      </c>
      <c r="I48" s="140">
        <v>115</v>
      </c>
      <c r="J48" s="115">
        <v>89</v>
      </c>
      <c r="K48" s="116">
        <v>77.391304347826093</v>
      </c>
    </row>
    <row r="49" spans="1:11" ht="14.1" customHeight="1" x14ac:dyDescent="0.2">
      <c r="A49" s="306">
        <v>63</v>
      </c>
      <c r="B49" s="307" t="s">
        <v>271</v>
      </c>
      <c r="C49" s="308"/>
      <c r="D49" s="113">
        <v>4.7816091954022992</v>
      </c>
      <c r="E49" s="115">
        <v>104</v>
      </c>
      <c r="F49" s="114">
        <v>153</v>
      </c>
      <c r="G49" s="114">
        <v>100</v>
      </c>
      <c r="H49" s="114">
        <v>75</v>
      </c>
      <c r="I49" s="140">
        <v>92</v>
      </c>
      <c r="J49" s="115">
        <v>12</v>
      </c>
      <c r="K49" s="116">
        <v>13.043478260869565</v>
      </c>
    </row>
    <row r="50" spans="1:11" ht="14.1" customHeight="1" x14ac:dyDescent="0.2">
      <c r="A50" s="306" t="s">
        <v>272</v>
      </c>
      <c r="B50" s="307" t="s">
        <v>273</v>
      </c>
      <c r="C50" s="308"/>
      <c r="D50" s="113">
        <v>1.6551724137931034</v>
      </c>
      <c r="E50" s="115">
        <v>36</v>
      </c>
      <c r="F50" s="114">
        <v>63</v>
      </c>
      <c r="G50" s="114">
        <v>34</v>
      </c>
      <c r="H50" s="114">
        <v>24</v>
      </c>
      <c r="I50" s="140">
        <v>22</v>
      </c>
      <c r="J50" s="115">
        <v>14</v>
      </c>
      <c r="K50" s="116">
        <v>63.636363636363633</v>
      </c>
    </row>
    <row r="51" spans="1:11" ht="14.1" customHeight="1" x14ac:dyDescent="0.2">
      <c r="A51" s="306" t="s">
        <v>274</v>
      </c>
      <c r="B51" s="307" t="s">
        <v>275</v>
      </c>
      <c r="C51" s="308"/>
      <c r="D51" s="113">
        <v>3.0344827586206895</v>
      </c>
      <c r="E51" s="115">
        <v>66</v>
      </c>
      <c r="F51" s="114">
        <v>86</v>
      </c>
      <c r="G51" s="114">
        <v>64</v>
      </c>
      <c r="H51" s="114">
        <v>49</v>
      </c>
      <c r="I51" s="140">
        <v>60</v>
      </c>
      <c r="J51" s="115">
        <v>6</v>
      </c>
      <c r="K51" s="116">
        <v>10</v>
      </c>
    </row>
    <row r="52" spans="1:11" ht="14.1" customHeight="1" x14ac:dyDescent="0.2">
      <c r="A52" s="306">
        <v>71</v>
      </c>
      <c r="B52" s="307" t="s">
        <v>276</v>
      </c>
      <c r="C52" s="308"/>
      <c r="D52" s="113">
        <v>6.7586206896551726</v>
      </c>
      <c r="E52" s="115">
        <v>147</v>
      </c>
      <c r="F52" s="114">
        <v>108</v>
      </c>
      <c r="G52" s="114">
        <v>114</v>
      </c>
      <c r="H52" s="114">
        <v>106</v>
      </c>
      <c r="I52" s="140">
        <v>144</v>
      </c>
      <c r="J52" s="115">
        <v>3</v>
      </c>
      <c r="K52" s="116">
        <v>2.0833333333333335</v>
      </c>
    </row>
    <row r="53" spans="1:11" ht="14.1" customHeight="1" x14ac:dyDescent="0.2">
      <c r="A53" s="306" t="s">
        <v>277</v>
      </c>
      <c r="B53" s="307" t="s">
        <v>278</v>
      </c>
      <c r="C53" s="308"/>
      <c r="D53" s="113">
        <v>1.9310344827586208</v>
      </c>
      <c r="E53" s="115">
        <v>42</v>
      </c>
      <c r="F53" s="114">
        <v>23</v>
      </c>
      <c r="G53" s="114">
        <v>23</v>
      </c>
      <c r="H53" s="114">
        <v>33</v>
      </c>
      <c r="I53" s="140">
        <v>36</v>
      </c>
      <c r="J53" s="115">
        <v>6</v>
      </c>
      <c r="K53" s="116">
        <v>16.666666666666668</v>
      </c>
    </row>
    <row r="54" spans="1:11" ht="14.1" customHeight="1" x14ac:dyDescent="0.2">
      <c r="A54" s="306" t="s">
        <v>279</v>
      </c>
      <c r="B54" s="307" t="s">
        <v>280</v>
      </c>
      <c r="C54" s="308"/>
      <c r="D54" s="113">
        <v>4.5057471264367814</v>
      </c>
      <c r="E54" s="115">
        <v>98</v>
      </c>
      <c r="F54" s="114">
        <v>74</v>
      </c>
      <c r="G54" s="114">
        <v>80</v>
      </c>
      <c r="H54" s="114">
        <v>66</v>
      </c>
      <c r="I54" s="140">
        <v>100</v>
      </c>
      <c r="J54" s="115">
        <v>-2</v>
      </c>
      <c r="K54" s="116">
        <v>-2</v>
      </c>
    </row>
    <row r="55" spans="1:11" ht="14.1" customHeight="1" x14ac:dyDescent="0.2">
      <c r="A55" s="306">
        <v>72</v>
      </c>
      <c r="B55" s="307" t="s">
        <v>281</v>
      </c>
      <c r="C55" s="308"/>
      <c r="D55" s="113">
        <v>1.2413793103448276</v>
      </c>
      <c r="E55" s="115">
        <v>27</v>
      </c>
      <c r="F55" s="114">
        <v>39</v>
      </c>
      <c r="G55" s="114">
        <v>41</v>
      </c>
      <c r="H55" s="114">
        <v>20</v>
      </c>
      <c r="I55" s="140">
        <v>39</v>
      </c>
      <c r="J55" s="115">
        <v>-12</v>
      </c>
      <c r="K55" s="116">
        <v>-30.76923076923077</v>
      </c>
    </row>
    <row r="56" spans="1:11" ht="14.1" customHeight="1" x14ac:dyDescent="0.2">
      <c r="A56" s="306" t="s">
        <v>282</v>
      </c>
      <c r="B56" s="307" t="s">
        <v>283</v>
      </c>
      <c r="C56" s="308"/>
      <c r="D56" s="113">
        <v>0.68965517241379315</v>
      </c>
      <c r="E56" s="115">
        <v>15</v>
      </c>
      <c r="F56" s="114">
        <v>26</v>
      </c>
      <c r="G56" s="114">
        <v>23</v>
      </c>
      <c r="H56" s="114">
        <v>4</v>
      </c>
      <c r="I56" s="140">
        <v>30</v>
      </c>
      <c r="J56" s="115">
        <v>-15</v>
      </c>
      <c r="K56" s="116">
        <v>-50</v>
      </c>
    </row>
    <row r="57" spans="1:11" ht="14.1" customHeight="1" x14ac:dyDescent="0.2">
      <c r="A57" s="306" t="s">
        <v>284</v>
      </c>
      <c r="B57" s="307" t="s">
        <v>285</v>
      </c>
      <c r="C57" s="308"/>
      <c r="D57" s="113">
        <v>0.36781609195402298</v>
      </c>
      <c r="E57" s="115">
        <v>8</v>
      </c>
      <c r="F57" s="114" t="s">
        <v>513</v>
      </c>
      <c r="G57" s="114">
        <v>13</v>
      </c>
      <c r="H57" s="114">
        <v>10</v>
      </c>
      <c r="I57" s="140">
        <v>5</v>
      </c>
      <c r="J57" s="115">
        <v>3</v>
      </c>
      <c r="K57" s="116">
        <v>60</v>
      </c>
    </row>
    <row r="58" spans="1:11" ht="14.1" customHeight="1" x14ac:dyDescent="0.2">
      <c r="A58" s="306">
        <v>73</v>
      </c>
      <c r="B58" s="307" t="s">
        <v>286</v>
      </c>
      <c r="C58" s="308"/>
      <c r="D58" s="113">
        <v>0.45977011494252873</v>
      </c>
      <c r="E58" s="115">
        <v>10</v>
      </c>
      <c r="F58" s="114">
        <v>10</v>
      </c>
      <c r="G58" s="114">
        <v>22</v>
      </c>
      <c r="H58" s="114">
        <v>11</v>
      </c>
      <c r="I58" s="140">
        <v>20</v>
      </c>
      <c r="J58" s="115">
        <v>-10</v>
      </c>
      <c r="K58" s="116">
        <v>-50</v>
      </c>
    </row>
    <row r="59" spans="1:11" ht="14.1" customHeight="1" x14ac:dyDescent="0.2">
      <c r="A59" s="306" t="s">
        <v>287</v>
      </c>
      <c r="B59" s="307" t="s">
        <v>288</v>
      </c>
      <c r="C59" s="308"/>
      <c r="D59" s="113">
        <v>0.41379310344827586</v>
      </c>
      <c r="E59" s="115">
        <v>9</v>
      </c>
      <c r="F59" s="114">
        <v>10</v>
      </c>
      <c r="G59" s="114">
        <v>20</v>
      </c>
      <c r="H59" s="114">
        <v>8</v>
      </c>
      <c r="I59" s="140">
        <v>16</v>
      </c>
      <c r="J59" s="115">
        <v>-7</v>
      </c>
      <c r="K59" s="116">
        <v>-43.75</v>
      </c>
    </row>
    <row r="60" spans="1:11" ht="14.1" customHeight="1" x14ac:dyDescent="0.2">
      <c r="A60" s="306">
        <v>81</v>
      </c>
      <c r="B60" s="307" t="s">
        <v>289</v>
      </c>
      <c r="C60" s="308"/>
      <c r="D60" s="113">
        <v>4.8275862068965516</v>
      </c>
      <c r="E60" s="115">
        <v>105</v>
      </c>
      <c r="F60" s="114">
        <v>106</v>
      </c>
      <c r="G60" s="114">
        <v>97</v>
      </c>
      <c r="H60" s="114">
        <v>110</v>
      </c>
      <c r="I60" s="140">
        <v>103</v>
      </c>
      <c r="J60" s="115">
        <v>2</v>
      </c>
      <c r="K60" s="116">
        <v>1.941747572815534</v>
      </c>
    </row>
    <row r="61" spans="1:11" ht="14.1" customHeight="1" x14ac:dyDescent="0.2">
      <c r="A61" s="306" t="s">
        <v>290</v>
      </c>
      <c r="B61" s="307" t="s">
        <v>291</v>
      </c>
      <c r="C61" s="308"/>
      <c r="D61" s="113">
        <v>1.2873563218390804</v>
      </c>
      <c r="E61" s="115">
        <v>28</v>
      </c>
      <c r="F61" s="114">
        <v>48</v>
      </c>
      <c r="G61" s="114">
        <v>44</v>
      </c>
      <c r="H61" s="114">
        <v>49</v>
      </c>
      <c r="I61" s="140">
        <v>39</v>
      </c>
      <c r="J61" s="115">
        <v>-11</v>
      </c>
      <c r="K61" s="116">
        <v>-28.205128205128204</v>
      </c>
    </row>
    <row r="62" spans="1:11" ht="14.1" customHeight="1" x14ac:dyDescent="0.2">
      <c r="A62" s="306" t="s">
        <v>292</v>
      </c>
      <c r="B62" s="307" t="s">
        <v>293</v>
      </c>
      <c r="C62" s="308"/>
      <c r="D62" s="113">
        <v>1.9770114942528736</v>
      </c>
      <c r="E62" s="115">
        <v>43</v>
      </c>
      <c r="F62" s="114">
        <v>33</v>
      </c>
      <c r="G62" s="114">
        <v>33</v>
      </c>
      <c r="H62" s="114">
        <v>32</v>
      </c>
      <c r="I62" s="140">
        <v>40</v>
      </c>
      <c r="J62" s="115">
        <v>3</v>
      </c>
      <c r="K62" s="116">
        <v>7.5</v>
      </c>
    </row>
    <row r="63" spans="1:11" ht="14.1" customHeight="1" x14ac:dyDescent="0.2">
      <c r="A63" s="306"/>
      <c r="B63" s="307" t="s">
        <v>294</v>
      </c>
      <c r="C63" s="308"/>
      <c r="D63" s="113">
        <v>1.8390804597701149</v>
      </c>
      <c r="E63" s="115">
        <v>40</v>
      </c>
      <c r="F63" s="114">
        <v>32</v>
      </c>
      <c r="G63" s="114">
        <v>31</v>
      </c>
      <c r="H63" s="114">
        <v>29</v>
      </c>
      <c r="I63" s="140">
        <v>37</v>
      </c>
      <c r="J63" s="115">
        <v>3</v>
      </c>
      <c r="K63" s="116">
        <v>8.1081081081081088</v>
      </c>
    </row>
    <row r="64" spans="1:11" ht="14.1" customHeight="1" x14ac:dyDescent="0.2">
      <c r="A64" s="306" t="s">
        <v>295</v>
      </c>
      <c r="B64" s="307" t="s">
        <v>296</v>
      </c>
      <c r="C64" s="308"/>
      <c r="D64" s="113">
        <v>0.50574712643678166</v>
      </c>
      <c r="E64" s="115">
        <v>11</v>
      </c>
      <c r="F64" s="114">
        <v>11</v>
      </c>
      <c r="G64" s="114">
        <v>6</v>
      </c>
      <c r="H64" s="114">
        <v>14</v>
      </c>
      <c r="I64" s="140">
        <v>9</v>
      </c>
      <c r="J64" s="115">
        <v>2</v>
      </c>
      <c r="K64" s="116">
        <v>22.222222222222221</v>
      </c>
    </row>
    <row r="65" spans="1:11" ht="14.1" customHeight="1" x14ac:dyDescent="0.2">
      <c r="A65" s="306" t="s">
        <v>297</v>
      </c>
      <c r="B65" s="307" t="s">
        <v>298</v>
      </c>
      <c r="C65" s="308"/>
      <c r="D65" s="113">
        <v>0.96551724137931039</v>
      </c>
      <c r="E65" s="115">
        <v>21</v>
      </c>
      <c r="F65" s="114">
        <v>11</v>
      </c>
      <c r="G65" s="114">
        <v>8</v>
      </c>
      <c r="H65" s="114">
        <v>9</v>
      </c>
      <c r="I65" s="140">
        <v>7</v>
      </c>
      <c r="J65" s="115">
        <v>14</v>
      </c>
      <c r="K65" s="116">
        <v>200</v>
      </c>
    </row>
    <row r="66" spans="1:11" ht="14.1" customHeight="1" x14ac:dyDescent="0.2">
      <c r="A66" s="306">
        <v>82</v>
      </c>
      <c r="B66" s="307" t="s">
        <v>299</v>
      </c>
      <c r="C66" s="308"/>
      <c r="D66" s="113">
        <v>3.0344827586206895</v>
      </c>
      <c r="E66" s="115">
        <v>66</v>
      </c>
      <c r="F66" s="114">
        <v>69</v>
      </c>
      <c r="G66" s="114">
        <v>84</v>
      </c>
      <c r="H66" s="114">
        <v>50</v>
      </c>
      <c r="I66" s="140">
        <v>74</v>
      </c>
      <c r="J66" s="115">
        <v>-8</v>
      </c>
      <c r="K66" s="116">
        <v>-10.810810810810811</v>
      </c>
    </row>
    <row r="67" spans="1:11" ht="14.1" customHeight="1" x14ac:dyDescent="0.2">
      <c r="A67" s="306" t="s">
        <v>300</v>
      </c>
      <c r="B67" s="307" t="s">
        <v>301</v>
      </c>
      <c r="C67" s="308"/>
      <c r="D67" s="113">
        <v>2.1609195402298851</v>
      </c>
      <c r="E67" s="115">
        <v>47</v>
      </c>
      <c r="F67" s="114">
        <v>54</v>
      </c>
      <c r="G67" s="114">
        <v>73</v>
      </c>
      <c r="H67" s="114">
        <v>41</v>
      </c>
      <c r="I67" s="140">
        <v>57</v>
      </c>
      <c r="J67" s="115">
        <v>-10</v>
      </c>
      <c r="K67" s="116">
        <v>-17.543859649122808</v>
      </c>
    </row>
    <row r="68" spans="1:11" ht="14.1" customHeight="1" x14ac:dyDescent="0.2">
      <c r="A68" s="306" t="s">
        <v>302</v>
      </c>
      <c r="B68" s="307" t="s">
        <v>303</v>
      </c>
      <c r="C68" s="308"/>
      <c r="D68" s="113">
        <v>0.64367816091954022</v>
      </c>
      <c r="E68" s="115">
        <v>14</v>
      </c>
      <c r="F68" s="114">
        <v>8</v>
      </c>
      <c r="G68" s="114">
        <v>5</v>
      </c>
      <c r="H68" s="114">
        <v>9</v>
      </c>
      <c r="I68" s="140">
        <v>14</v>
      </c>
      <c r="J68" s="115">
        <v>0</v>
      </c>
      <c r="K68" s="116">
        <v>0</v>
      </c>
    </row>
    <row r="69" spans="1:11" ht="14.1" customHeight="1" x14ac:dyDescent="0.2">
      <c r="A69" s="306">
        <v>83</v>
      </c>
      <c r="B69" s="307" t="s">
        <v>304</v>
      </c>
      <c r="C69" s="308"/>
      <c r="D69" s="113">
        <v>4.9195402298850572</v>
      </c>
      <c r="E69" s="115">
        <v>107</v>
      </c>
      <c r="F69" s="114">
        <v>131</v>
      </c>
      <c r="G69" s="114">
        <v>178</v>
      </c>
      <c r="H69" s="114">
        <v>120</v>
      </c>
      <c r="I69" s="140">
        <v>104</v>
      </c>
      <c r="J69" s="115">
        <v>3</v>
      </c>
      <c r="K69" s="116">
        <v>2.8846153846153846</v>
      </c>
    </row>
    <row r="70" spans="1:11" ht="14.1" customHeight="1" x14ac:dyDescent="0.2">
      <c r="A70" s="306" t="s">
        <v>305</v>
      </c>
      <c r="B70" s="307" t="s">
        <v>306</v>
      </c>
      <c r="C70" s="308"/>
      <c r="D70" s="113">
        <v>3.0804597701149423</v>
      </c>
      <c r="E70" s="115">
        <v>67</v>
      </c>
      <c r="F70" s="114">
        <v>68</v>
      </c>
      <c r="G70" s="114">
        <v>129</v>
      </c>
      <c r="H70" s="114">
        <v>70</v>
      </c>
      <c r="I70" s="140">
        <v>58</v>
      </c>
      <c r="J70" s="115">
        <v>9</v>
      </c>
      <c r="K70" s="116">
        <v>15.517241379310345</v>
      </c>
    </row>
    <row r="71" spans="1:11" ht="14.1" customHeight="1" x14ac:dyDescent="0.2">
      <c r="A71" s="306"/>
      <c r="B71" s="307" t="s">
        <v>307</v>
      </c>
      <c r="C71" s="308"/>
      <c r="D71" s="113">
        <v>2.2068965517241379</v>
      </c>
      <c r="E71" s="115">
        <v>48</v>
      </c>
      <c r="F71" s="114">
        <v>49</v>
      </c>
      <c r="G71" s="114">
        <v>97</v>
      </c>
      <c r="H71" s="114">
        <v>44</v>
      </c>
      <c r="I71" s="140">
        <v>41</v>
      </c>
      <c r="J71" s="115">
        <v>7</v>
      </c>
      <c r="K71" s="116">
        <v>17.073170731707318</v>
      </c>
    </row>
    <row r="72" spans="1:11" ht="14.1" customHeight="1" x14ac:dyDescent="0.2">
      <c r="A72" s="306">
        <v>84</v>
      </c>
      <c r="B72" s="307" t="s">
        <v>308</v>
      </c>
      <c r="C72" s="308"/>
      <c r="D72" s="113">
        <v>0.73563218390804597</v>
      </c>
      <c r="E72" s="115">
        <v>16</v>
      </c>
      <c r="F72" s="114">
        <v>9</v>
      </c>
      <c r="G72" s="114">
        <v>33</v>
      </c>
      <c r="H72" s="114" t="s">
        <v>513</v>
      </c>
      <c r="I72" s="140">
        <v>5</v>
      </c>
      <c r="J72" s="115">
        <v>11</v>
      </c>
      <c r="K72" s="116">
        <v>220</v>
      </c>
    </row>
    <row r="73" spans="1:11" ht="14.1" customHeight="1" x14ac:dyDescent="0.2">
      <c r="A73" s="306" t="s">
        <v>309</v>
      </c>
      <c r="B73" s="307" t="s">
        <v>310</v>
      </c>
      <c r="C73" s="308"/>
      <c r="D73" s="113">
        <v>0.41379310344827586</v>
      </c>
      <c r="E73" s="115">
        <v>9</v>
      </c>
      <c r="F73" s="114">
        <v>4</v>
      </c>
      <c r="G73" s="114">
        <v>29</v>
      </c>
      <c r="H73" s="114">
        <v>0</v>
      </c>
      <c r="I73" s="140">
        <v>3</v>
      </c>
      <c r="J73" s="115">
        <v>6</v>
      </c>
      <c r="K73" s="116">
        <v>200</v>
      </c>
    </row>
    <row r="74" spans="1:11" ht="14.1" customHeight="1" x14ac:dyDescent="0.2">
      <c r="A74" s="306" t="s">
        <v>311</v>
      </c>
      <c r="B74" s="307" t="s">
        <v>312</v>
      </c>
      <c r="C74" s="308"/>
      <c r="D74" s="113" t="s">
        <v>513</v>
      </c>
      <c r="E74" s="115" t="s">
        <v>513</v>
      </c>
      <c r="F74" s="114" t="s">
        <v>513</v>
      </c>
      <c r="G74" s="114" t="s">
        <v>513</v>
      </c>
      <c r="H74" s="114">
        <v>0</v>
      </c>
      <c r="I74" s="140">
        <v>0</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v>
      </c>
      <c r="E76" s="115">
        <v>0</v>
      </c>
      <c r="F76" s="114">
        <v>0</v>
      </c>
      <c r="G76" s="114">
        <v>0</v>
      </c>
      <c r="H76" s="114">
        <v>0</v>
      </c>
      <c r="I76" s="140">
        <v>0</v>
      </c>
      <c r="J76" s="115">
        <v>0</v>
      </c>
      <c r="K76" s="116">
        <v>0</v>
      </c>
    </row>
    <row r="77" spans="1:11" ht="14.1" customHeight="1" x14ac:dyDescent="0.2">
      <c r="A77" s="306">
        <v>92</v>
      </c>
      <c r="B77" s="307" t="s">
        <v>316</v>
      </c>
      <c r="C77" s="308"/>
      <c r="D77" s="113">
        <v>0.18390804597701149</v>
      </c>
      <c r="E77" s="115">
        <v>4</v>
      </c>
      <c r="F77" s="114">
        <v>4</v>
      </c>
      <c r="G77" s="114">
        <v>6</v>
      </c>
      <c r="H77" s="114">
        <v>5</v>
      </c>
      <c r="I77" s="140">
        <v>7</v>
      </c>
      <c r="J77" s="115">
        <v>-3</v>
      </c>
      <c r="K77" s="116">
        <v>-42.857142857142854</v>
      </c>
    </row>
    <row r="78" spans="1:11" ht="14.1" customHeight="1" x14ac:dyDescent="0.2">
      <c r="A78" s="306">
        <v>93</v>
      </c>
      <c r="B78" s="307" t="s">
        <v>317</v>
      </c>
      <c r="C78" s="308"/>
      <c r="D78" s="113">
        <v>0.18390804597701149</v>
      </c>
      <c r="E78" s="115">
        <v>4</v>
      </c>
      <c r="F78" s="114">
        <v>0</v>
      </c>
      <c r="G78" s="114">
        <v>5</v>
      </c>
      <c r="H78" s="114">
        <v>0</v>
      </c>
      <c r="I78" s="140">
        <v>4</v>
      </c>
      <c r="J78" s="115">
        <v>0</v>
      </c>
      <c r="K78" s="116">
        <v>0</v>
      </c>
    </row>
    <row r="79" spans="1:11" ht="14.1" customHeight="1" x14ac:dyDescent="0.2">
      <c r="A79" s="306">
        <v>94</v>
      </c>
      <c r="B79" s="307" t="s">
        <v>318</v>
      </c>
      <c r="C79" s="308"/>
      <c r="D79" s="113" t="s">
        <v>513</v>
      </c>
      <c r="E79" s="115" t="s">
        <v>513</v>
      </c>
      <c r="F79" s="114">
        <v>5</v>
      </c>
      <c r="G79" s="114" t="s">
        <v>513</v>
      </c>
      <c r="H79" s="114" t="s">
        <v>513</v>
      </c>
      <c r="I79" s="140">
        <v>0</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t="s">
        <v>513</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19246</v>
      </c>
      <c r="C10" s="114">
        <v>10903</v>
      </c>
      <c r="D10" s="114">
        <v>8343</v>
      </c>
      <c r="E10" s="114">
        <v>15209</v>
      </c>
      <c r="F10" s="114">
        <v>3775</v>
      </c>
      <c r="G10" s="114">
        <v>3263</v>
      </c>
      <c r="H10" s="114">
        <v>4502</v>
      </c>
      <c r="I10" s="115">
        <v>6188</v>
      </c>
      <c r="J10" s="114">
        <v>4439</v>
      </c>
      <c r="K10" s="114">
        <v>1749</v>
      </c>
      <c r="L10" s="423">
        <v>1680</v>
      </c>
      <c r="M10" s="424">
        <v>1662</v>
      </c>
    </row>
    <row r="11" spans="1:13" ht="11.1" customHeight="1" x14ac:dyDescent="0.2">
      <c r="A11" s="422" t="s">
        <v>387</v>
      </c>
      <c r="B11" s="115">
        <v>19882</v>
      </c>
      <c r="C11" s="114">
        <v>11404</v>
      </c>
      <c r="D11" s="114">
        <v>8478</v>
      </c>
      <c r="E11" s="114">
        <v>15741</v>
      </c>
      <c r="F11" s="114">
        <v>3878</v>
      </c>
      <c r="G11" s="114">
        <v>3229</v>
      </c>
      <c r="H11" s="114">
        <v>4784</v>
      </c>
      <c r="I11" s="115">
        <v>6431</v>
      </c>
      <c r="J11" s="114">
        <v>4514</v>
      </c>
      <c r="K11" s="114">
        <v>1917</v>
      </c>
      <c r="L11" s="423">
        <v>1517</v>
      </c>
      <c r="M11" s="424">
        <v>984</v>
      </c>
    </row>
    <row r="12" spans="1:13" ht="11.1" customHeight="1" x14ac:dyDescent="0.2">
      <c r="A12" s="422" t="s">
        <v>388</v>
      </c>
      <c r="B12" s="115">
        <v>20400</v>
      </c>
      <c r="C12" s="114">
        <v>11671</v>
      </c>
      <c r="D12" s="114">
        <v>8729</v>
      </c>
      <c r="E12" s="114">
        <v>16155</v>
      </c>
      <c r="F12" s="114">
        <v>3975</v>
      </c>
      <c r="G12" s="114">
        <v>3520</v>
      </c>
      <c r="H12" s="114">
        <v>4903</v>
      </c>
      <c r="I12" s="115">
        <v>6528</v>
      </c>
      <c r="J12" s="114">
        <v>4515</v>
      </c>
      <c r="K12" s="114">
        <v>2013</v>
      </c>
      <c r="L12" s="423">
        <v>2010</v>
      </c>
      <c r="M12" s="424">
        <v>1622</v>
      </c>
    </row>
    <row r="13" spans="1:13" s="110" customFormat="1" ht="11.1" customHeight="1" x14ac:dyDescent="0.2">
      <c r="A13" s="422" t="s">
        <v>389</v>
      </c>
      <c r="B13" s="115">
        <v>19747</v>
      </c>
      <c r="C13" s="114">
        <v>11065</v>
      </c>
      <c r="D13" s="114">
        <v>8682</v>
      </c>
      <c r="E13" s="114">
        <v>15505</v>
      </c>
      <c r="F13" s="114">
        <v>3974</v>
      </c>
      <c r="G13" s="114">
        <v>3324</v>
      </c>
      <c r="H13" s="114">
        <v>4824</v>
      </c>
      <c r="I13" s="115">
        <v>6471</v>
      </c>
      <c r="J13" s="114">
        <v>4480</v>
      </c>
      <c r="K13" s="114">
        <v>1991</v>
      </c>
      <c r="L13" s="423">
        <v>942</v>
      </c>
      <c r="M13" s="424">
        <v>1601</v>
      </c>
    </row>
    <row r="14" spans="1:13" ht="15" customHeight="1" x14ac:dyDescent="0.2">
      <c r="A14" s="422" t="s">
        <v>390</v>
      </c>
      <c r="B14" s="115">
        <v>20141</v>
      </c>
      <c r="C14" s="114">
        <v>11387</v>
      </c>
      <c r="D14" s="114">
        <v>8754</v>
      </c>
      <c r="E14" s="114">
        <v>15182</v>
      </c>
      <c r="F14" s="114">
        <v>4712</v>
      </c>
      <c r="G14" s="114">
        <v>3280</v>
      </c>
      <c r="H14" s="114">
        <v>5030</v>
      </c>
      <c r="I14" s="115">
        <v>6463</v>
      </c>
      <c r="J14" s="114">
        <v>4425</v>
      </c>
      <c r="K14" s="114">
        <v>2038</v>
      </c>
      <c r="L14" s="423">
        <v>1872</v>
      </c>
      <c r="M14" s="424">
        <v>1529</v>
      </c>
    </row>
    <row r="15" spans="1:13" ht="11.1" customHeight="1" x14ac:dyDescent="0.2">
      <c r="A15" s="422" t="s">
        <v>387</v>
      </c>
      <c r="B15" s="115">
        <v>20590</v>
      </c>
      <c r="C15" s="114">
        <v>11701</v>
      </c>
      <c r="D15" s="114">
        <v>8889</v>
      </c>
      <c r="E15" s="114">
        <v>15451</v>
      </c>
      <c r="F15" s="114">
        <v>4901</v>
      </c>
      <c r="G15" s="114">
        <v>3258</v>
      </c>
      <c r="H15" s="114">
        <v>5217</v>
      </c>
      <c r="I15" s="115">
        <v>6652</v>
      </c>
      <c r="J15" s="114">
        <v>4502</v>
      </c>
      <c r="K15" s="114">
        <v>2150</v>
      </c>
      <c r="L15" s="423">
        <v>1467</v>
      </c>
      <c r="M15" s="424">
        <v>1016</v>
      </c>
    </row>
    <row r="16" spans="1:13" ht="11.1" customHeight="1" x14ac:dyDescent="0.2">
      <c r="A16" s="422" t="s">
        <v>388</v>
      </c>
      <c r="B16" s="115">
        <v>21044</v>
      </c>
      <c r="C16" s="114">
        <v>11964</v>
      </c>
      <c r="D16" s="114">
        <v>9080</v>
      </c>
      <c r="E16" s="114">
        <v>16001</v>
      </c>
      <c r="F16" s="114">
        <v>5024</v>
      </c>
      <c r="G16" s="114">
        <v>3551</v>
      </c>
      <c r="H16" s="114">
        <v>5307</v>
      </c>
      <c r="I16" s="115">
        <v>6792</v>
      </c>
      <c r="J16" s="114">
        <v>4565</v>
      </c>
      <c r="K16" s="114">
        <v>2227</v>
      </c>
      <c r="L16" s="423">
        <v>2208</v>
      </c>
      <c r="M16" s="424">
        <v>1822</v>
      </c>
    </row>
    <row r="17" spans="1:13" s="110" customFormat="1" ht="11.1" customHeight="1" x14ac:dyDescent="0.2">
      <c r="A17" s="422" t="s">
        <v>389</v>
      </c>
      <c r="B17" s="115">
        <v>20412</v>
      </c>
      <c r="C17" s="114">
        <v>11350</v>
      </c>
      <c r="D17" s="114">
        <v>9062</v>
      </c>
      <c r="E17" s="114">
        <v>15418</v>
      </c>
      <c r="F17" s="114">
        <v>4976</v>
      </c>
      <c r="G17" s="114">
        <v>3372</v>
      </c>
      <c r="H17" s="114">
        <v>5225</v>
      </c>
      <c r="I17" s="115">
        <v>6662</v>
      </c>
      <c r="J17" s="114">
        <v>4549</v>
      </c>
      <c r="K17" s="114">
        <v>2113</v>
      </c>
      <c r="L17" s="423">
        <v>978</v>
      </c>
      <c r="M17" s="424">
        <v>1607</v>
      </c>
    </row>
    <row r="18" spans="1:13" ht="15" customHeight="1" x14ac:dyDescent="0.2">
      <c r="A18" s="422" t="s">
        <v>391</v>
      </c>
      <c r="B18" s="115">
        <v>20718</v>
      </c>
      <c r="C18" s="114">
        <v>11613</v>
      </c>
      <c r="D18" s="114">
        <v>9105</v>
      </c>
      <c r="E18" s="114">
        <v>15551</v>
      </c>
      <c r="F18" s="114">
        <v>5145</v>
      </c>
      <c r="G18" s="114">
        <v>3322</v>
      </c>
      <c r="H18" s="114">
        <v>5408</v>
      </c>
      <c r="I18" s="115">
        <v>6583</v>
      </c>
      <c r="J18" s="114">
        <v>4451</v>
      </c>
      <c r="K18" s="114">
        <v>2132</v>
      </c>
      <c r="L18" s="423">
        <v>1865</v>
      </c>
      <c r="M18" s="424">
        <v>1520</v>
      </c>
    </row>
    <row r="19" spans="1:13" ht="11.1" customHeight="1" x14ac:dyDescent="0.2">
      <c r="A19" s="422" t="s">
        <v>387</v>
      </c>
      <c r="B19" s="115">
        <v>21186</v>
      </c>
      <c r="C19" s="114">
        <v>12005</v>
      </c>
      <c r="D19" s="114">
        <v>9181</v>
      </c>
      <c r="E19" s="114">
        <v>15986</v>
      </c>
      <c r="F19" s="114">
        <v>5180</v>
      </c>
      <c r="G19" s="114">
        <v>3301</v>
      </c>
      <c r="H19" s="114">
        <v>5623</v>
      </c>
      <c r="I19" s="115">
        <v>6789</v>
      </c>
      <c r="J19" s="114">
        <v>4521</v>
      </c>
      <c r="K19" s="114">
        <v>2268</v>
      </c>
      <c r="L19" s="423">
        <v>1568</v>
      </c>
      <c r="M19" s="424">
        <v>1129</v>
      </c>
    </row>
    <row r="20" spans="1:13" ht="11.1" customHeight="1" x14ac:dyDescent="0.2">
      <c r="A20" s="422" t="s">
        <v>388</v>
      </c>
      <c r="B20" s="115">
        <v>21744</v>
      </c>
      <c r="C20" s="114">
        <v>12335</v>
      </c>
      <c r="D20" s="114">
        <v>9409</v>
      </c>
      <c r="E20" s="114">
        <v>16382</v>
      </c>
      <c r="F20" s="114">
        <v>5339</v>
      </c>
      <c r="G20" s="114">
        <v>3578</v>
      </c>
      <c r="H20" s="114">
        <v>5815</v>
      </c>
      <c r="I20" s="115">
        <v>6916</v>
      </c>
      <c r="J20" s="114">
        <v>4548</v>
      </c>
      <c r="K20" s="114">
        <v>2368</v>
      </c>
      <c r="L20" s="423">
        <v>2008</v>
      </c>
      <c r="M20" s="424">
        <v>1667</v>
      </c>
    </row>
    <row r="21" spans="1:13" s="110" customFormat="1" ht="11.1" customHeight="1" x14ac:dyDescent="0.2">
      <c r="A21" s="422" t="s">
        <v>389</v>
      </c>
      <c r="B21" s="115">
        <v>21040</v>
      </c>
      <c r="C21" s="114">
        <v>11724</v>
      </c>
      <c r="D21" s="114">
        <v>9316</v>
      </c>
      <c r="E21" s="114">
        <v>15813</v>
      </c>
      <c r="F21" s="114">
        <v>5220</v>
      </c>
      <c r="G21" s="114">
        <v>3375</v>
      </c>
      <c r="H21" s="114">
        <v>5721</v>
      </c>
      <c r="I21" s="115">
        <v>6880</v>
      </c>
      <c r="J21" s="114">
        <v>4555</v>
      </c>
      <c r="K21" s="114">
        <v>2325</v>
      </c>
      <c r="L21" s="423">
        <v>1019</v>
      </c>
      <c r="M21" s="424">
        <v>1742</v>
      </c>
    </row>
    <row r="22" spans="1:13" ht="15" customHeight="1" x14ac:dyDescent="0.2">
      <c r="A22" s="422" t="s">
        <v>392</v>
      </c>
      <c r="B22" s="115">
        <v>21302</v>
      </c>
      <c r="C22" s="114">
        <v>11933</v>
      </c>
      <c r="D22" s="114">
        <v>9369</v>
      </c>
      <c r="E22" s="114">
        <v>16007</v>
      </c>
      <c r="F22" s="114">
        <v>5264</v>
      </c>
      <c r="G22" s="114">
        <v>3325</v>
      </c>
      <c r="H22" s="114">
        <v>5836</v>
      </c>
      <c r="I22" s="115">
        <v>6898</v>
      </c>
      <c r="J22" s="114">
        <v>4577</v>
      </c>
      <c r="K22" s="114">
        <v>2321</v>
      </c>
      <c r="L22" s="423">
        <v>1743</v>
      </c>
      <c r="M22" s="424">
        <v>1514</v>
      </c>
    </row>
    <row r="23" spans="1:13" ht="11.1" customHeight="1" x14ac:dyDescent="0.2">
      <c r="A23" s="422" t="s">
        <v>387</v>
      </c>
      <c r="B23" s="115">
        <v>21933</v>
      </c>
      <c r="C23" s="114">
        <v>12448</v>
      </c>
      <c r="D23" s="114">
        <v>9485</v>
      </c>
      <c r="E23" s="114">
        <v>16542</v>
      </c>
      <c r="F23" s="114">
        <v>5348</v>
      </c>
      <c r="G23" s="114">
        <v>3315</v>
      </c>
      <c r="H23" s="114">
        <v>6122</v>
      </c>
      <c r="I23" s="115">
        <v>7034</v>
      </c>
      <c r="J23" s="114">
        <v>4640</v>
      </c>
      <c r="K23" s="114">
        <v>2394</v>
      </c>
      <c r="L23" s="423">
        <v>1585</v>
      </c>
      <c r="M23" s="424">
        <v>1080</v>
      </c>
    </row>
    <row r="24" spans="1:13" ht="11.1" customHeight="1" x14ac:dyDescent="0.2">
      <c r="A24" s="422" t="s">
        <v>388</v>
      </c>
      <c r="B24" s="115">
        <v>22099</v>
      </c>
      <c r="C24" s="114">
        <v>12485</v>
      </c>
      <c r="D24" s="114">
        <v>9614</v>
      </c>
      <c r="E24" s="114">
        <v>16392</v>
      </c>
      <c r="F24" s="114">
        <v>5440</v>
      </c>
      <c r="G24" s="114">
        <v>3598</v>
      </c>
      <c r="H24" s="114">
        <v>6121</v>
      </c>
      <c r="I24" s="115">
        <v>7162</v>
      </c>
      <c r="J24" s="114">
        <v>4674</v>
      </c>
      <c r="K24" s="114">
        <v>2488</v>
      </c>
      <c r="L24" s="423">
        <v>2036</v>
      </c>
      <c r="M24" s="424">
        <v>1940</v>
      </c>
    </row>
    <row r="25" spans="1:13" s="110" customFormat="1" ht="11.1" customHeight="1" x14ac:dyDescent="0.2">
      <c r="A25" s="422" t="s">
        <v>389</v>
      </c>
      <c r="B25" s="115">
        <v>21448</v>
      </c>
      <c r="C25" s="114">
        <v>11882</v>
      </c>
      <c r="D25" s="114">
        <v>9566</v>
      </c>
      <c r="E25" s="114">
        <v>15752</v>
      </c>
      <c r="F25" s="114">
        <v>5429</v>
      </c>
      <c r="G25" s="114">
        <v>3407</v>
      </c>
      <c r="H25" s="114">
        <v>6041</v>
      </c>
      <c r="I25" s="115">
        <v>7128</v>
      </c>
      <c r="J25" s="114">
        <v>4688</v>
      </c>
      <c r="K25" s="114">
        <v>2440</v>
      </c>
      <c r="L25" s="423">
        <v>982</v>
      </c>
      <c r="M25" s="424">
        <v>1661</v>
      </c>
    </row>
    <row r="26" spans="1:13" ht="15" customHeight="1" x14ac:dyDescent="0.2">
      <c r="A26" s="422" t="s">
        <v>393</v>
      </c>
      <c r="B26" s="115">
        <v>21997</v>
      </c>
      <c r="C26" s="114">
        <v>12250</v>
      </c>
      <c r="D26" s="114">
        <v>9747</v>
      </c>
      <c r="E26" s="114">
        <v>16230</v>
      </c>
      <c r="F26" s="114">
        <v>5492</v>
      </c>
      <c r="G26" s="114">
        <v>3370</v>
      </c>
      <c r="H26" s="114">
        <v>6266</v>
      </c>
      <c r="I26" s="115">
        <v>7174</v>
      </c>
      <c r="J26" s="114">
        <v>4664</v>
      </c>
      <c r="K26" s="114">
        <v>2510</v>
      </c>
      <c r="L26" s="423">
        <v>2051</v>
      </c>
      <c r="M26" s="424">
        <v>1667</v>
      </c>
    </row>
    <row r="27" spans="1:13" ht="11.1" customHeight="1" x14ac:dyDescent="0.2">
      <c r="A27" s="422" t="s">
        <v>387</v>
      </c>
      <c r="B27" s="115">
        <v>22607</v>
      </c>
      <c r="C27" s="114">
        <v>12655</v>
      </c>
      <c r="D27" s="114">
        <v>9952</v>
      </c>
      <c r="E27" s="114">
        <v>16685</v>
      </c>
      <c r="F27" s="114">
        <v>5635</v>
      </c>
      <c r="G27" s="114">
        <v>3385</v>
      </c>
      <c r="H27" s="114">
        <v>6483</v>
      </c>
      <c r="I27" s="115">
        <v>7409</v>
      </c>
      <c r="J27" s="114">
        <v>4756</v>
      </c>
      <c r="K27" s="114">
        <v>2653</v>
      </c>
      <c r="L27" s="423">
        <v>1748</v>
      </c>
      <c r="M27" s="424">
        <v>1166</v>
      </c>
    </row>
    <row r="28" spans="1:13" ht="11.1" customHeight="1" x14ac:dyDescent="0.2">
      <c r="A28" s="422" t="s">
        <v>388</v>
      </c>
      <c r="B28" s="115">
        <v>23516</v>
      </c>
      <c r="C28" s="114">
        <v>13058</v>
      </c>
      <c r="D28" s="114">
        <v>10458</v>
      </c>
      <c r="E28" s="114">
        <v>17683</v>
      </c>
      <c r="F28" s="114">
        <v>5766</v>
      </c>
      <c r="G28" s="114">
        <v>3794</v>
      </c>
      <c r="H28" s="114">
        <v>6601</v>
      </c>
      <c r="I28" s="115">
        <v>7403</v>
      </c>
      <c r="J28" s="114">
        <v>4727</v>
      </c>
      <c r="K28" s="114">
        <v>2676</v>
      </c>
      <c r="L28" s="423">
        <v>2796</v>
      </c>
      <c r="M28" s="424">
        <v>1959</v>
      </c>
    </row>
    <row r="29" spans="1:13" s="110" customFormat="1" ht="11.1" customHeight="1" x14ac:dyDescent="0.2">
      <c r="A29" s="422" t="s">
        <v>389</v>
      </c>
      <c r="B29" s="115">
        <v>22862</v>
      </c>
      <c r="C29" s="114">
        <v>12396</v>
      </c>
      <c r="D29" s="114">
        <v>10466</v>
      </c>
      <c r="E29" s="114">
        <v>17047</v>
      </c>
      <c r="F29" s="114">
        <v>5799</v>
      </c>
      <c r="G29" s="114">
        <v>3614</v>
      </c>
      <c r="H29" s="114">
        <v>6536</v>
      </c>
      <c r="I29" s="115">
        <v>7438</v>
      </c>
      <c r="J29" s="114">
        <v>4779</v>
      </c>
      <c r="K29" s="114">
        <v>2659</v>
      </c>
      <c r="L29" s="423">
        <v>1351</v>
      </c>
      <c r="M29" s="424">
        <v>1968</v>
      </c>
    </row>
    <row r="30" spans="1:13" ht="15" customHeight="1" x14ac:dyDescent="0.2">
      <c r="A30" s="422" t="s">
        <v>394</v>
      </c>
      <c r="B30" s="115">
        <v>23449</v>
      </c>
      <c r="C30" s="114">
        <v>12779</v>
      </c>
      <c r="D30" s="114">
        <v>10670</v>
      </c>
      <c r="E30" s="114">
        <v>17455</v>
      </c>
      <c r="F30" s="114">
        <v>5985</v>
      </c>
      <c r="G30" s="114">
        <v>3594</v>
      </c>
      <c r="H30" s="114">
        <v>6781</v>
      </c>
      <c r="I30" s="115">
        <v>7394</v>
      </c>
      <c r="J30" s="114">
        <v>4701</v>
      </c>
      <c r="K30" s="114">
        <v>2693</v>
      </c>
      <c r="L30" s="423">
        <v>2333</v>
      </c>
      <c r="M30" s="424">
        <v>1785</v>
      </c>
    </row>
    <row r="31" spans="1:13" ht="11.1" customHeight="1" x14ac:dyDescent="0.2">
      <c r="A31" s="422" t="s">
        <v>387</v>
      </c>
      <c r="B31" s="115">
        <v>23790</v>
      </c>
      <c r="C31" s="114">
        <v>13029</v>
      </c>
      <c r="D31" s="114">
        <v>10761</v>
      </c>
      <c r="E31" s="114">
        <v>17647</v>
      </c>
      <c r="F31" s="114">
        <v>6134</v>
      </c>
      <c r="G31" s="114">
        <v>3535</v>
      </c>
      <c r="H31" s="114">
        <v>6918</v>
      </c>
      <c r="I31" s="115">
        <v>7473</v>
      </c>
      <c r="J31" s="114">
        <v>4635</v>
      </c>
      <c r="K31" s="114">
        <v>2838</v>
      </c>
      <c r="L31" s="423">
        <v>1941</v>
      </c>
      <c r="M31" s="424">
        <v>1612</v>
      </c>
    </row>
    <row r="32" spans="1:13" ht="11.1" customHeight="1" x14ac:dyDescent="0.2">
      <c r="A32" s="422" t="s">
        <v>388</v>
      </c>
      <c r="B32" s="115">
        <v>24038</v>
      </c>
      <c r="C32" s="114">
        <v>13110</v>
      </c>
      <c r="D32" s="114">
        <v>10928</v>
      </c>
      <c r="E32" s="114">
        <v>17673</v>
      </c>
      <c r="F32" s="114">
        <v>6364</v>
      </c>
      <c r="G32" s="114">
        <v>3686</v>
      </c>
      <c r="H32" s="114">
        <v>6908</v>
      </c>
      <c r="I32" s="115">
        <v>7562</v>
      </c>
      <c r="J32" s="114">
        <v>4658</v>
      </c>
      <c r="K32" s="114">
        <v>2904</v>
      </c>
      <c r="L32" s="423">
        <v>2358</v>
      </c>
      <c r="M32" s="424">
        <v>2109</v>
      </c>
    </row>
    <row r="33" spans="1:13" s="110" customFormat="1" ht="11.1" customHeight="1" x14ac:dyDescent="0.2">
      <c r="A33" s="422" t="s">
        <v>389</v>
      </c>
      <c r="B33" s="115">
        <v>23327</v>
      </c>
      <c r="C33" s="114">
        <v>12526</v>
      </c>
      <c r="D33" s="114">
        <v>10801</v>
      </c>
      <c r="E33" s="114">
        <v>16947</v>
      </c>
      <c r="F33" s="114">
        <v>6379</v>
      </c>
      <c r="G33" s="114">
        <v>3486</v>
      </c>
      <c r="H33" s="114">
        <v>6760</v>
      </c>
      <c r="I33" s="115">
        <v>7490</v>
      </c>
      <c r="J33" s="114">
        <v>4717</v>
      </c>
      <c r="K33" s="114">
        <v>2773</v>
      </c>
      <c r="L33" s="423">
        <v>1173</v>
      </c>
      <c r="M33" s="424">
        <v>1958</v>
      </c>
    </row>
    <row r="34" spans="1:13" ht="15" customHeight="1" x14ac:dyDescent="0.2">
      <c r="A34" s="422" t="s">
        <v>395</v>
      </c>
      <c r="B34" s="115">
        <v>23917</v>
      </c>
      <c r="C34" s="114">
        <v>12994</v>
      </c>
      <c r="D34" s="114">
        <v>10923</v>
      </c>
      <c r="E34" s="114">
        <v>17469</v>
      </c>
      <c r="F34" s="114">
        <v>6447</v>
      </c>
      <c r="G34" s="114">
        <v>3497</v>
      </c>
      <c r="H34" s="114">
        <v>6897</v>
      </c>
      <c r="I34" s="115">
        <v>7518</v>
      </c>
      <c r="J34" s="114">
        <v>4702</v>
      </c>
      <c r="K34" s="114">
        <v>2816</v>
      </c>
      <c r="L34" s="423">
        <v>2530</v>
      </c>
      <c r="M34" s="424">
        <v>1967</v>
      </c>
    </row>
    <row r="35" spans="1:13" ht="11.1" customHeight="1" x14ac:dyDescent="0.2">
      <c r="A35" s="422" t="s">
        <v>387</v>
      </c>
      <c r="B35" s="115">
        <v>24800</v>
      </c>
      <c r="C35" s="114">
        <v>13588</v>
      </c>
      <c r="D35" s="114">
        <v>11212</v>
      </c>
      <c r="E35" s="114">
        <v>18237</v>
      </c>
      <c r="F35" s="114">
        <v>6563</v>
      </c>
      <c r="G35" s="114">
        <v>3510</v>
      </c>
      <c r="H35" s="114">
        <v>7184</v>
      </c>
      <c r="I35" s="115">
        <v>7664</v>
      </c>
      <c r="J35" s="114">
        <v>4713</v>
      </c>
      <c r="K35" s="114">
        <v>2951</v>
      </c>
      <c r="L35" s="423">
        <v>2384</v>
      </c>
      <c r="M35" s="424">
        <v>1544</v>
      </c>
    </row>
    <row r="36" spans="1:13" ht="11.1" customHeight="1" x14ac:dyDescent="0.2">
      <c r="A36" s="422" t="s">
        <v>388</v>
      </c>
      <c r="B36" s="115">
        <v>25617</v>
      </c>
      <c r="C36" s="114">
        <v>14085</v>
      </c>
      <c r="D36" s="114">
        <v>11532</v>
      </c>
      <c r="E36" s="114">
        <v>18984</v>
      </c>
      <c r="F36" s="114">
        <v>6633</v>
      </c>
      <c r="G36" s="114">
        <v>3865</v>
      </c>
      <c r="H36" s="114">
        <v>7324</v>
      </c>
      <c r="I36" s="115">
        <v>7692</v>
      </c>
      <c r="J36" s="114">
        <v>4681</v>
      </c>
      <c r="K36" s="114">
        <v>3011</v>
      </c>
      <c r="L36" s="423">
        <v>3058</v>
      </c>
      <c r="M36" s="424">
        <v>2310</v>
      </c>
    </row>
    <row r="37" spans="1:13" s="110" customFormat="1" ht="11.1" customHeight="1" x14ac:dyDescent="0.2">
      <c r="A37" s="422" t="s">
        <v>389</v>
      </c>
      <c r="B37" s="115">
        <v>25096</v>
      </c>
      <c r="C37" s="114">
        <v>13597</v>
      </c>
      <c r="D37" s="114">
        <v>11499</v>
      </c>
      <c r="E37" s="114">
        <v>18465</v>
      </c>
      <c r="F37" s="114">
        <v>6631</v>
      </c>
      <c r="G37" s="114">
        <v>3668</v>
      </c>
      <c r="H37" s="114">
        <v>7244</v>
      </c>
      <c r="I37" s="115">
        <v>7634</v>
      </c>
      <c r="J37" s="114">
        <v>4717</v>
      </c>
      <c r="K37" s="114">
        <v>2917</v>
      </c>
      <c r="L37" s="423">
        <v>1634</v>
      </c>
      <c r="M37" s="424">
        <v>2200</v>
      </c>
    </row>
    <row r="38" spans="1:13" ht="15" customHeight="1" x14ac:dyDescent="0.2">
      <c r="A38" s="425" t="s">
        <v>396</v>
      </c>
      <c r="B38" s="115">
        <v>25811</v>
      </c>
      <c r="C38" s="114">
        <v>14198</v>
      </c>
      <c r="D38" s="114">
        <v>11613</v>
      </c>
      <c r="E38" s="114">
        <v>19082</v>
      </c>
      <c r="F38" s="114">
        <v>6729</v>
      </c>
      <c r="G38" s="114">
        <v>3720</v>
      </c>
      <c r="H38" s="114">
        <v>7439</v>
      </c>
      <c r="I38" s="115">
        <v>7643</v>
      </c>
      <c r="J38" s="114">
        <v>4658</v>
      </c>
      <c r="K38" s="114">
        <v>2985</v>
      </c>
      <c r="L38" s="423">
        <v>3111</v>
      </c>
      <c r="M38" s="424">
        <v>2378</v>
      </c>
    </row>
    <row r="39" spans="1:13" ht="11.1" customHeight="1" x14ac:dyDescent="0.2">
      <c r="A39" s="422" t="s">
        <v>387</v>
      </c>
      <c r="B39" s="115">
        <v>26293</v>
      </c>
      <c r="C39" s="114">
        <v>14445</v>
      </c>
      <c r="D39" s="114">
        <v>11848</v>
      </c>
      <c r="E39" s="114">
        <v>19438</v>
      </c>
      <c r="F39" s="114">
        <v>6855</v>
      </c>
      <c r="G39" s="114">
        <v>3669</v>
      </c>
      <c r="H39" s="114">
        <v>7734</v>
      </c>
      <c r="I39" s="115">
        <v>7783</v>
      </c>
      <c r="J39" s="114">
        <v>4717</v>
      </c>
      <c r="K39" s="114">
        <v>3066</v>
      </c>
      <c r="L39" s="423">
        <v>2584</v>
      </c>
      <c r="M39" s="424">
        <v>2018</v>
      </c>
    </row>
    <row r="40" spans="1:13" ht="11.1" customHeight="1" x14ac:dyDescent="0.2">
      <c r="A40" s="425" t="s">
        <v>388</v>
      </c>
      <c r="B40" s="115">
        <v>26632</v>
      </c>
      <c r="C40" s="114">
        <v>14650</v>
      </c>
      <c r="D40" s="114">
        <v>11982</v>
      </c>
      <c r="E40" s="114">
        <v>19761</v>
      </c>
      <c r="F40" s="114">
        <v>6871</v>
      </c>
      <c r="G40" s="114">
        <v>3881</v>
      </c>
      <c r="H40" s="114">
        <v>7872</v>
      </c>
      <c r="I40" s="115">
        <v>7864</v>
      </c>
      <c r="J40" s="114">
        <v>4724</v>
      </c>
      <c r="K40" s="114">
        <v>3140</v>
      </c>
      <c r="L40" s="423">
        <v>2936</v>
      </c>
      <c r="M40" s="424">
        <v>2642</v>
      </c>
    </row>
    <row r="41" spans="1:13" s="110" customFormat="1" ht="11.1" customHeight="1" x14ac:dyDescent="0.2">
      <c r="A41" s="422" t="s">
        <v>389</v>
      </c>
      <c r="B41" s="115">
        <v>25920</v>
      </c>
      <c r="C41" s="114">
        <v>14068</v>
      </c>
      <c r="D41" s="114">
        <v>11852</v>
      </c>
      <c r="E41" s="114">
        <v>19024</v>
      </c>
      <c r="F41" s="114">
        <v>6896</v>
      </c>
      <c r="G41" s="114">
        <v>3675</v>
      </c>
      <c r="H41" s="114">
        <v>7783</v>
      </c>
      <c r="I41" s="115">
        <v>7826</v>
      </c>
      <c r="J41" s="114">
        <v>4728</v>
      </c>
      <c r="K41" s="114">
        <v>3098</v>
      </c>
      <c r="L41" s="423">
        <v>1738</v>
      </c>
      <c r="M41" s="424">
        <v>2434</v>
      </c>
    </row>
    <row r="42" spans="1:13" ht="15" customHeight="1" x14ac:dyDescent="0.2">
      <c r="A42" s="422" t="s">
        <v>397</v>
      </c>
      <c r="B42" s="115">
        <v>26269</v>
      </c>
      <c r="C42" s="114">
        <v>14372</v>
      </c>
      <c r="D42" s="114">
        <v>11897</v>
      </c>
      <c r="E42" s="114">
        <v>19342</v>
      </c>
      <c r="F42" s="114">
        <v>6927</v>
      </c>
      <c r="G42" s="114">
        <v>3621</v>
      </c>
      <c r="H42" s="114">
        <v>7945</v>
      </c>
      <c r="I42" s="115">
        <v>7775</v>
      </c>
      <c r="J42" s="114">
        <v>4699</v>
      </c>
      <c r="K42" s="114">
        <v>3076</v>
      </c>
      <c r="L42" s="423">
        <v>2652</v>
      </c>
      <c r="M42" s="424">
        <v>2287</v>
      </c>
    </row>
    <row r="43" spans="1:13" ht="11.1" customHeight="1" x14ac:dyDescent="0.2">
      <c r="A43" s="422" t="s">
        <v>387</v>
      </c>
      <c r="B43" s="115">
        <v>26842</v>
      </c>
      <c r="C43" s="114">
        <v>14799</v>
      </c>
      <c r="D43" s="114">
        <v>12043</v>
      </c>
      <c r="E43" s="114">
        <v>19785</v>
      </c>
      <c r="F43" s="114">
        <v>7057</v>
      </c>
      <c r="G43" s="114">
        <v>3622</v>
      </c>
      <c r="H43" s="114">
        <v>8162</v>
      </c>
      <c r="I43" s="115">
        <v>7936</v>
      </c>
      <c r="J43" s="114">
        <v>4682</v>
      </c>
      <c r="K43" s="114">
        <v>3254</v>
      </c>
      <c r="L43" s="423">
        <v>2504</v>
      </c>
      <c r="M43" s="424">
        <v>1914</v>
      </c>
    </row>
    <row r="44" spans="1:13" ht="11.1" customHeight="1" x14ac:dyDescent="0.2">
      <c r="A44" s="422" t="s">
        <v>388</v>
      </c>
      <c r="B44" s="115">
        <v>27261</v>
      </c>
      <c r="C44" s="114">
        <v>15025</v>
      </c>
      <c r="D44" s="114">
        <v>12236</v>
      </c>
      <c r="E44" s="114">
        <v>20161</v>
      </c>
      <c r="F44" s="114">
        <v>7100</v>
      </c>
      <c r="G44" s="114">
        <v>3804</v>
      </c>
      <c r="H44" s="114">
        <v>8283</v>
      </c>
      <c r="I44" s="115">
        <v>7974</v>
      </c>
      <c r="J44" s="114">
        <v>4626</v>
      </c>
      <c r="K44" s="114">
        <v>3348</v>
      </c>
      <c r="L44" s="423">
        <v>2919</v>
      </c>
      <c r="M44" s="424">
        <v>2573</v>
      </c>
    </row>
    <row r="45" spans="1:13" s="110" customFormat="1" ht="11.1" customHeight="1" x14ac:dyDescent="0.2">
      <c r="A45" s="422" t="s">
        <v>389</v>
      </c>
      <c r="B45" s="115">
        <v>26612</v>
      </c>
      <c r="C45" s="114">
        <v>14436</v>
      </c>
      <c r="D45" s="114">
        <v>12176</v>
      </c>
      <c r="E45" s="114">
        <v>19481</v>
      </c>
      <c r="F45" s="114">
        <v>7131</v>
      </c>
      <c r="G45" s="114">
        <v>3632</v>
      </c>
      <c r="H45" s="114">
        <v>8223</v>
      </c>
      <c r="I45" s="115">
        <v>7855</v>
      </c>
      <c r="J45" s="114">
        <v>4621</v>
      </c>
      <c r="K45" s="114">
        <v>3234</v>
      </c>
      <c r="L45" s="423">
        <v>1772</v>
      </c>
      <c r="M45" s="424">
        <v>2467</v>
      </c>
    </row>
    <row r="46" spans="1:13" ht="15" customHeight="1" x14ac:dyDescent="0.2">
      <c r="A46" s="422" t="s">
        <v>398</v>
      </c>
      <c r="B46" s="115">
        <v>27008</v>
      </c>
      <c r="C46" s="114">
        <v>14744</v>
      </c>
      <c r="D46" s="114">
        <v>12264</v>
      </c>
      <c r="E46" s="114">
        <v>19797</v>
      </c>
      <c r="F46" s="114">
        <v>7211</v>
      </c>
      <c r="G46" s="114">
        <v>3569</v>
      </c>
      <c r="H46" s="114">
        <v>8416</v>
      </c>
      <c r="I46" s="115">
        <v>7919</v>
      </c>
      <c r="J46" s="114">
        <v>4592</v>
      </c>
      <c r="K46" s="114">
        <v>3327</v>
      </c>
      <c r="L46" s="423">
        <v>2567</v>
      </c>
      <c r="M46" s="424">
        <v>2177</v>
      </c>
    </row>
    <row r="47" spans="1:13" ht="11.1" customHeight="1" x14ac:dyDescent="0.2">
      <c r="A47" s="422" t="s">
        <v>387</v>
      </c>
      <c r="B47" s="115">
        <v>27384</v>
      </c>
      <c r="C47" s="114">
        <v>15021</v>
      </c>
      <c r="D47" s="114">
        <v>12363</v>
      </c>
      <c r="E47" s="114">
        <v>20061</v>
      </c>
      <c r="F47" s="114">
        <v>7323</v>
      </c>
      <c r="G47" s="114">
        <v>3505</v>
      </c>
      <c r="H47" s="114">
        <v>8538</v>
      </c>
      <c r="I47" s="115">
        <v>8039</v>
      </c>
      <c r="J47" s="114">
        <v>4582</v>
      </c>
      <c r="K47" s="114">
        <v>3457</v>
      </c>
      <c r="L47" s="423">
        <v>2437</v>
      </c>
      <c r="M47" s="424">
        <v>2029</v>
      </c>
    </row>
    <row r="48" spans="1:13" ht="11.1" customHeight="1" x14ac:dyDescent="0.2">
      <c r="A48" s="422" t="s">
        <v>388</v>
      </c>
      <c r="B48" s="115">
        <v>27643</v>
      </c>
      <c r="C48" s="114">
        <v>15136</v>
      </c>
      <c r="D48" s="114">
        <v>12507</v>
      </c>
      <c r="E48" s="114">
        <v>20282</v>
      </c>
      <c r="F48" s="114">
        <v>7361</v>
      </c>
      <c r="G48" s="114">
        <v>3726</v>
      </c>
      <c r="H48" s="114">
        <v>8580</v>
      </c>
      <c r="I48" s="115">
        <v>8102</v>
      </c>
      <c r="J48" s="114">
        <v>4555</v>
      </c>
      <c r="K48" s="114">
        <v>3547</v>
      </c>
      <c r="L48" s="423">
        <v>2648</v>
      </c>
      <c r="M48" s="424">
        <v>2492</v>
      </c>
    </row>
    <row r="49" spans="1:17" s="110" customFormat="1" ht="11.1" customHeight="1" x14ac:dyDescent="0.2">
      <c r="A49" s="422" t="s">
        <v>389</v>
      </c>
      <c r="B49" s="115">
        <v>26918</v>
      </c>
      <c r="C49" s="114">
        <v>14561</v>
      </c>
      <c r="D49" s="114">
        <v>12357</v>
      </c>
      <c r="E49" s="114">
        <v>19542</v>
      </c>
      <c r="F49" s="114">
        <v>7376</v>
      </c>
      <c r="G49" s="114">
        <v>3545</v>
      </c>
      <c r="H49" s="114">
        <v>8429</v>
      </c>
      <c r="I49" s="115">
        <v>7964</v>
      </c>
      <c r="J49" s="114">
        <v>4509</v>
      </c>
      <c r="K49" s="114">
        <v>3455</v>
      </c>
      <c r="L49" s="423">
        <v>1596</v>
      </c>
      <c r="M49" s="424">
        <v>2487</v>
      </c>
    </row>
    <row r="50" spans="1:17" ht="15" customHeight="1" x14ac:dyDescent="0.2">
      <c r="A50" s="422" t="s">
        <v>399</v>
      </c>
      <c r="B50" s="143">
        <v>27191</v>
      </c>
      <c r="C50" s="144">
        <v>14820</v>
      </c>
      <c r="D50" s="144">
        <v>12371</v>
      </c>
      <c r="E50" s="144">
        <v>19815</v>
      </c>
      <c r="F50" s="144">
        <v>7376</v>
      </c>
      <c r="G50" s="144">
        <v>3467</v>
      </c>
      <c r="H50" s="144">
        <v>8571</v>
      </c>
      <c r="I50" s="143">
        <v>7838</v>
      </c>
      <c r="J50" s="144">
        <v>4436</v>
      </c>
      <c r="K50" s="144">
        <v>3402</v>
      </c>
      <c r="L50" s="426">
        <v>2451</v>
      </c>
      <c r="M50" s="427">
        <v>2175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0.67757701421800953</v>
      </c>
      <c r="C6" s="480">
        <f>'Tabelle 3.3'!J11</f>
        <v>-1.0228564212653113</v>
      </c>
      <c r="D6" s="481">
        <f t="shared" ref="D6:E9" si="0">IF(OR(AND(B6&gt;=-50,B6&lt;=50),ISNUMBER(B6)=FALSE),B6,"")</f>
        <v>0.67757701421800953</v>
      </c>
      <c r="E6" s="481">
        <f t="shared" si="0"/>
        <v>-1.0228564212653113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0.67757701421800953</v>
      </c>
      <c r="C14" s="480">
        <f>'Tabelle 3.3'!J11</f>
        <v>-1.0228564212653113</v>
      </c>
      <c r="D14" s="481">
        <f>IF(OR(AND(B14&gt;=-50,B14&lt;=50),ISNUMBER(B14)=FALSE),B14,"")</f>
        <v>0.67757701421800953</v>
      </c>
      <c r="E14" s="481">
        <f>IF(OR(AND(C14&gt;=-50,C14&lt;=50),ISNUMBER(C14)=FALSE),C14,"")</f>
        <v>-1.0228564212653113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-2.0715630885122409</v>
      </c>
      <c r="C15" s="480">
        <f>'Tabelle 3.3'!J12</f>
        <v>0.39215686274509803</v>
      </c>
      <c r="D15" s="481">
        <f t="shared" ref="D15:E45" si="3">IF(OR(AND(B15&gt;=-50,B15&lt;=50),ISNUMBER(B15)=FALSE),B15,"")</f>
        <v>-2.0715630885122409</v>
      </c>
      <c r="E15" s="481">
        <f t="shared" si="3"/>
        <v>0.39215686274509803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2.9166666666666665</v>
      </c>
      <c r="C16" s="480">
        <f>'Tabelle 3.3'!J13</f>
        <v>2.4691358024691357</v>
      </c>
      <c r="D16" s="481">
        <f t="shared" si="3"/>
        <v>2.9166666666666665</v>
      </c>
      <c r="E16" s="481">
        <f t="shared" si="3"/>
        <v>2.4691358024691357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-0.43032108573320094</v>
      </c>
      <c r="C17" s="480">
        <f>'Tabelle 3.3'!J14</f>
        <v>0.41928721174004191</v>
      </c>
      <c r="D17" s="481">
        <f t="shared" si="3"/>
        <v>-0.43032108573320094</v>
      </c>
      <c r="E17" s="481">
        <f t="shared" si="3"/>
        <v>0.41928721174004191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-1.7013232514177694</v>
      </c>
      <c r="C18" s="480">
        <f>'Tabelle 3.3'!J15</f>
        <v>1.2244897959183674</v>
      </c>
      <c r="D18" s="481">
        <f t="shared" si="3"/>
        <v>-1.7013232514177694</v>
      </c>
      <c r="E18" s="481">
        <f t="shared" si="3"/>
        <v>1.2244897959183674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4.4204018547140649</v>
      </c>
      <c r="C19" s="480">
        <f>'Tabelle 3.3'!J16</f>
        <v>-0.67796610169491522</v>
      </c>
      <c r="D19" s="481">
        <f t="shared" si="3"/>
        <v>4.4204018547140649</v>
      </c>
      <c r="E19" s="481">
        <f t="shared" si="3"/>
        <v>-0.67796610169491522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-3.9331896551724137</v>
      </c>
      <c r="C20" s="480">
        <f>'Tabelle 3.3'!J17</f>
        <v>0</v>
      </c>
      <c r="D20" s="481">
        <f t="shared" si="3"/>
        <v>-3.9331896551724137</v>
      </c>
      <c r="E20" s="481">
        <f t="shared" si="3"/>
        <v>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3.5703479576399393</v>
      </c>
      <c r="C21" s="480">
        <f>'Tabelle 3.3'!J18</f>
        <v>6.0224089635854341</v>
      </c>
      <c r="D21" s="481">
        <f t="shared" si="3"/>
        <v>3.5703479576399393</v>
      </c>
      <c r="E21" s="481">
        <f t="shared" si="3"/>
        <v>6.0224089635854341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1.1705156596013919</v>
      </c>
      <c r="C22" s="480">
        <f>'Tabelle 3.3'!J19</f>
        <v>1.2256669069935111</v>
      </c>
      <c r="D22" s="481">
        <f t="shared" si="3"/>
        <v>1.1705156596013919</v>
      </c>
      <c r="E22" s="481">
        <f t="shared" si="3"/>
        <v>1.2256669069935111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1.7311608961303462</v>
      </c>
      <c r="C23" s="480">
        <f>'Tabelle 3.3'!J20</f>
        <v>-6.5934065934065931</v>
      </c>
      <c r="D23" s="481">
        <f t="shared" si="3"/>
        <v>1.7311608961303462</v>
      </c>
      <c r="E23" s="481">
        <f t="shared" si="3"/>
        <v>-6.5934065934065931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-1.5643802647412757</v>
      </c>
      <c r="C24" s="480">
        <f>'Tabelle 3.3'!J21</f>
        <v>-14.298169136878814</v>
      </c>
      <c r="D24" s="481">
        <f t="shared" si="3"/>
        <v>-1.5643802647412757</v>
      </c>
      <c r="E24" s="481">
        <f t="shared" si="3"/>
        <v>-14.298169136878814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-3.303964757709251</v>
      </c>
      <c r="C26" s="480">
        <f>'Tabelle 3.3'!J23</f>
        <v>-10</v>
      </c>
      <c r="D26" s="481">
        <f t="shared" si="3"/>
        <v>-3.303964757709251</v>
      </c>
      <c r="E26" s="481">
        <f t="shared" si="3"/>
        <v>-10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2.1634615384615383</v>
      </c>
      <c r="C27" s="480">
        <f>'Tabelle 3.3'!J24</f>
        <v>3.7974683544303796</v>
      </c>
      <c r="D27" s="481">
        <f t="shared" si="3"/>
        <v>2.1634615384615383</v>
      </c>
      <c r="E27" s="481">
        <f t="shared" si="3"/>
        <v>3.7974683544303796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0.23364485981308411</v>
      </c>
      <c r="C28" s="480">
        <f>'Tabelle 3.3'!J25</f>
        <v>1.5873015873015872</v>
      </c>
      <c r="D28" s="481">
        <f t="shared" si="3"/>
        <v>0.23364485981308411</v>
      </c>
      <c r="E28" s="481">
        <f t="shared" si="3"/>
        <v>1.5873015873015872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5.7912844036697244</v>
      </c>
      <c r="C30" s="480">
        <f>'Tabelle 3.3'!J27</f>
        <v>2.9498525073746311</v>
      </c>
      <c r="D30" s="481">
        <f t="shared" si="3"/>
        <v>5.7912844036697244</v>
      </c>
      <c r="E30" s="481">
        <f t="shared" si="3"/>
        <v>2.9498525073746311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2.5844930417495031</v>
      </c>
      <c r="C31" s="480">
        <f>'Tabelle 3.3'!J28</f>
        <v>-11.881188118811881</v>
      </c>
      <c r="D31" s="481">
        <f t="shared" si="3"/>
        <v>2.5844930417495031</v>
      </c>
      <c r="E31" s="481">
        <f t="shared" si="3"/>
        <v>-11.881188118811881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2.3529411764705883</v>
      </c>
      <c r="C32" s="480">
        <f>'Tabelle 3.3'!J29</f>
        <v>7.0135746606334841</v>
      </c>
      <c r="D32" s="481">
        <f t="shared" si="3"/>
        <v>2.3529411764705883</v>
      </c>
      <c r="E32" s="481">
        <f t="shared" si="3"/>
        <v>7.0135746606334841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-2.6908292147171884</v>
      </c>
      <c r="C33" s="480">
        <f>'Tabelle 3.3'!J30</f>
        <v>-3.2490974729241877</v>
      </c>
      <c r="D33" s="481">
        <f t="shared" si="3"/>
        <v>-2.6908292147171884</v>
      </c>
      <c r="E33" s="481">
        <f t="shared" si="3"/>
        <v>-3.2490974729241877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0.63559322033898302</v>
      </c>
      <c r="C34" s="480">
        <f>'Tabelle 3.3'!J31</f>
        <v>-1.1235955056179776</v>
      </c>
      <c r="D34" s="481">
        <f t="shared" si="3"/>
        <v>0.63559322033898302</v>
      </c>
      <c r="E34" s="481">
        <f t="shared" si="3"/>
        <v>-1.1235955056179776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-2.0715630885122409</v>
      </c>
      <c r="C37" s="480">
        <f>'Tabelle 3.3'!J34</f>
        <v>0.39215686274509803</v>
      </c>
      <c r="D37" s="481">
        <f t="shared" si="3"/>
        <v>-2.0715630885122409</v>
      </c>
      <c r="E37" s="481">
        <f t="shared" si="3"/>
        <v>0.39215686274509803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0.68210659898477155</v>
      </c>
      <c r="C38" s="480">
        <f>'Tabelle 3.3'!J35</f>
        <v>2.801600914808462</v>
      </c>
      <c r="D38" s="481">
        <f t="shared" si="3"/>
        <v>0.68210659898477155</v>
      </c>
      <c r="E38" s="481">
        <f t="shared" si="3"/>
        <v>2.801600914808462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0.77871512005191434</v>
      </c>
      <c r="C39" s="480">
        <f>'Tabelle 3.3'!J36</f>
        <v>-2.2147083685545224</v>
      </c>
      <c r="D39" s="481">
        <f t="shared" si="3"/>
        <v>0.77871512005191434</v>
      </c>
      <c r="E39" s="481">
        <f t="shared" si="3"/>
        <v>-2.2147083685545224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0.77871512005191434</v>
      </c>
      <c r="C45" s="480">
        <f>'Tabelle 3.3'!J36</f>
        <v>-2.2147083685545224</v>
      </c>
      <c r="D45" s="481">
        <f t="shared" si="3"/>
        <v>0.77871512005191434</v>
      </c>
      <c r="E45" s="481">
        <f t="shared" si="3"/>
        <v>-2.2147083685545224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21997</v>
      </c>
      <c r="C51" s="487">
        <v>4664</v>
      </c>
      <c r="D51" s="487">
        <v>2510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22607</v>
      </c>
      <c r="C52" s="487">
        <v>4756</v>
      </c>
      <c r="D52" s="487">
        <v>2653</v>
      </c>
      <c r="E52" s="488">
        <f t="shared" ref="E52:G70" si="11">IF($A$51=37802,IF(COUNTBLANK(B$51:B$70)&gt;0,#N/A,B52/B$51*100),IF(COUNTBLANK(B$51:B$75)&gt;0,#N/A,B52/B$51*100))</f>
        <v>102.77310542346683</v>
      </c>
      <c r="F52" s="488">
        <f t="shared" si="11"/>
        <v>101.97255574614066</v>
      </c>
      <c r="G52" s="488">
        <f t="shared" si="11"/>
        <v>105.69721115537848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23516</v>
      </c>
      <c r="C53" s="487">
        <v>4727</v>
      </c>
      <c r="D53" s="487">
        <v>2676</v>
      </c>
      <c r="E53" s="488">
        <f t="shared" si="11"/>
        <v>106.90548711187888</v>
      </c>
      <c r="F53" s="488">
        <f t="shared" si="11"/>
        <v>101.35077186963979</v>
      </c>
      <c r="G53" s="488">
        <f t="shared" si="11"/>
        <v>106.61354581673305</v>
      </c>
      <c r="H53" s="489">
        <f>IF(ISERROR(L53)=TRUE,IF(MONTH(A53)=MONTH(MAX(A$51:A$75)),A53,""),"")</f>
        <v>41883</v>
      </c>
      <c r="I53" s="488">
        <f t="shared" si="12"/>
        <v>106.90548711187888</v>
      </c>
      <c r="J53" s="488">
        <f t="shared" si="10"/>
        <v>101.35077186963979</v>
      </c>
      <c r="K53" s="488">
        <f t="shared" si="10"/>
        <v>106.61354581673305</v>
      </c>
      <c r="L53" s="488" t="e">
        <f t="shared" si="13"/>
        <v>#N/A</v>
      </c>
    </row>
    <row r="54" spans="1:14" ht="15" customHeight="1" x14ac:dyDescent="0.2">
      <c r="A54" s="490" t="s">
        <v>462</v>
      </c>
      <c r="B54" s="487">
        <v>22862</v>
      </c>
      <c r="C54" s="487">
        <v>4779</v>
      </c>
      <c r="D54" s="487">
        <v>2659</v>
      </c>
      <c r="E54" s="488">
        <f t="shared" si="11"/>
        <v>103.93235441196526</v>
      </c>
      <c r="F54" s="488">
        <f t="shared" si="11"/>
        <v>102.46569468267582</v>
      </c>
      <c r="G54" s="488">
        <f t="shared" si="11"/>
        <v>105.93625498007968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23449</v>
      </c>
      <c r="C55" s="487">
        <v>4701</v>
      </c>
      <c r="D55" s="487">
        <v>2693</v>
      </c>
      <c r="E55" s="488">
        <f t="shared" si="11"/>
        <v>106.60090012274401</v>
      </c>
      <c r="F55" s="488">
        <f t="shared" si="11"/>
        <v>100.79331046312178</v>
      </c>
      <c r="G55" s="488">
        <f t="shared" si="11"/>
        <v>107.29083665338646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23790</v>
      </c>
      <c r="C56" s="487">
        <v>4635</v>
      </c>
      <c r="D56" s="487">
        <v>2838</v>
      </c>
      <c r="E56" s="488">
        <f t="shared" si="11"/>
        <v>108.15111151520662</v>
      </c>
      <c r="F56" s="488">
        <f t="shared" si="11"/>
        <v>99.378216123499143</v>
      </c>
      <c r="G56" s="488">
        <f t="shared" si="11"/>
        <v>113.06772908366534</v>
      </c>
      <c r="H56" s="489" t="str">
        <f t="shared" si="14"/>
        <v/>
      </c>
      <c r="I56" s="488" t="str">
        <f t="shared" si="12"/>
        <v/>
      </c>
      <c r="J56" s="488" t="str">
        <f t="shared" si="10"/>
        <v/>
      </c>
      <c r="K56" s="488" t="str">
        <f t="shared" si="10"/>
        <v/>
      </c>
      <c r="L56" s="488" t="e">
        <f t="shared" si="13"/>
        <v>#N/A</v>
      </c>
    </row>
    <row r="57" spans="1:14" ht="15" customHeight="1" x14ac:dyDescent="0.2">
      <c r="A57" s="490">
        <v>42248</v>
      </c>
      <c r="B57" s="487">
        <v>24038</v>
      </c>
      <c r="C57" s="487">
        <v>4658</v>
      </c>
      <c r="D57" s="487">
        <v>2904</v>
      </c>
      <c r="E57" s="488">
        <f t="shared" si="11"/>
        <v>109.27853798245215</v>
      </c>
      <c r="F57" s="488">
        <f t="shared" si="11"/>
        <v>99.871355060034304</v>
      </c>
      <c r="G57" s="488">
        <f t="shared" si="11"/>
        <v>115.69721115537848</v>
      </c>
      <c r="H57" s="489">
        <f t="shared" si="14"/>
        <v>42248</v>
      </c>
      <c r="I57" s="488">
        <f t="shared" si="12"/>
        <v>109.27853798245215</v>
      </c>
      <c r="J57" s="488">
        <f t="shared" si="10"/>
        <v>99.871355060034304</v>
      </c>
      <c r="K57" s="488">
        <f t="shared" si="10"/>
        <v>115.69721115537848</v>
      </c>
      <c r="L57" s="488" t="e">
        <f t="shared" si="13"/>
        <v>#N/A</v>
      </c>
    </row>
    <row r="58" spans="1:14" ht="15" customHeight="1" x14ac:dyDescent="0.2">
      <c r="A58" s="490" t="s">
        <v>465</v>
      </c>
      <c r="B58" s="487">
        <v>23327</v>
      </c>
      <c r="C58" s="487">
        <v>4717</v>
      </c>
      <c r="D58" s="487">
        <v>2773</v>
      </c>
      <c r="E58" s="488">
        <f t="shared" si="11"/>
        <v>106.04627903805064</v>
      </c>
      <c r="F58" s="488">
        <f t="shared" si="11"/>
        <v>101.13636363636364</v>
      </c>
      <c r="G58" s="488">
        <f t="shared" si="11"/>
        <v>110.4780876494024</v>
      </c>
      <c r="H58" s="489" t="str">
        <f t="shared" si="14"/>
        <v/>
      </c>
      <c r="I58" s="488" t="str">
        <f t="shared" si="12"/>
        <v/>
      </c>
      <c r="J58" s="488" t="str">
        <f t="shared" si="10"/>
        <v/>
      </c>
      <c r="K58" s="488" t="str">
        <f t="shared" si="10"/>
        <v/>
      </c>
      <c r="L58" s="488" t="e">
        <f t="shared" si="13"/>
        <v>#N/A</v>
      </c>
    </row>
    <row r="59" spans="1:14" ht="15" customHeight="1" x14ac:dyDescent="0.2">
      <c r="A59" s="490" t="s">
        <v>466</v>
      </c>
      <c r="B59" s="487">
        <v>23917</v>
      </c>
      <c r="C59" s="487">
        <v>4702</v>
      </c>
      <c r="D59" s="487">
        <v>2816</v>
      </c>
      <c r="E59" s="488">
        <f t="shared" si="11"/>
        <v>108.7284629722235</v>
      </c>
      <c r="F59" s="488">
        <f t="shared" si="11"/>
        <v>100.81475128644939</v>
      </c>
      <c r="G59" s="488">
        <f t="shared" si="11"/>
        <v>112.19123505976097</v>
      </c>
      <c r="H59" s="489" t="str">
        <f t="shared" si="14"/>
        <v/>
      </c>
      <c r="I59" s="488" t="str">
        <f t="shared" si="12"/>
        <v/>
      </c>
      <c r="J59" s="488" t="str">
        <f t="shared" si="10"/>
        <v/>
      </c>
      <c r="K59" s="488" t="str">
        <f t="shared" si="10"/>
        <v/>
      </c>
      <c r="L59" s="488" t="e">
        <f t="shared" si="13"/>
        <v>#N/A</v>
      </c>
    </row>
    <row r="60" spans="1:14" ht="15" customHeight="1" x14ac:dyDescent="0.2">
      <c r="A60" s="490" t="s">
        <v>467</v>
      </c>
      <c r="B60" s="487">
        <v>24800</v>
      </c>
      <c r="C60" s="487">
        <v>4713</v>
      </c>
      <c r="D60" s="487">
        <v>2951</v>
      </c>
      <c r="E60" s="488">
        <f t="shared" si="11"/>
        <v>112.74264672455334</v>
      </c>
      <c r="F60" s="488">
        <f t="shared" si="11"/>
        <v>101.05060034305318</v>
      </c>
      <c r="G60" s="488">
        <f t="shared" si="11"/>
        <v>117.56972111553785</v>
      </c>
      <c r="H60" s="489" t="str">
        <f t="shared" si="14"/>
        <v/>
      </c>
      <c r="I60" s="488" t="str">
        <f t="shared" si="12"/>
        <v/>
      </c>
      <c r="J60" s="488" t="str">
        <f t="shared" si="10"/>
        <v/>
      </c>
      <c r="K60" s="488" t="str">
        <f t="shared" si="10"/>
        <v/>
      </c>
      <c r="L60" s="488" t="e">
        <f t="shared" si="13"/>
        <v>#N/A</v>
      </c>
    </row>
    <row r="61" spans="1:14" ht="15" customHeight="1" x14ac:dyDescent="0.2">
      <c r="A61" s="490">
        <v>42614</v>
      </c>
      <c r="B61" s="487">
        <v>25617</v>
      </c>
      <c r="C61" s="487">
        <v>4681</v>
      </c>
      <c r="D61" s="487">
        <v>3011</v>
      </c>
      <c r="E61" s="488">
        <f t="shared" si="11"/>
        <v>116.45678956221303</v>
      </c>
      <c r="F61" s="488">
        <f t="shared" si="11"/>
        <v>100.36449399656946</v>
      </c>
      <c r="G61" s="488">
        <f t="shared" si="11"/>
        <v>119.9601593625498</v>
      </c>
      <c r="H61" s="489">
        <f t="shared" si="14"/>
        <v>42614</v>
      </c>
      <c r="I61" s="488">
        <f t="shared" si="12"/>
        <v>116.45678956221303</v>
      </c>
      <c r="J61" s="488">
        <f t="shared" si="10"/>
        <v>100.36449399656946</v>
      </c>
      <c r="K61" s="488">
        <f t="shared" si="10"/>
        <v>119.9601593625498</v>
      </c>
      <c r="L61" s="488" t="e">
        <f t="shared" si="13"/>
        <v>#N/A</v>
      </c>
    </row>
    <row r="62" spans="1:14" ht="15" customHeight="1" x14ac:dyDescent="0.2">
      <c r="A62" s="490" t="s">
        <v>468</v>
      </c>
      <c r="B62" s="487">
        <v>25096</v>
      </c>
      <c r="C62" s="487">
        <v>4717</v>
      </c>
      <c r="D62" s="487">
        <v>2917</v>
      </c>
      <c r="E62" s="488">
        <f t="shared" si="11"/>
        <v>114.08828476610447</v>
      </c>
      <c r="F62" s="488">
        <f t="shared" si="11"/>
        <v>101.13636363636364</v>
      </c>
      <c r="G62" s="488">
        <f t="shared" si="11"/>
        <v>116.21513944223108</v>
      </c>
      <c r="H62" s="489" t="str">
        <f t="shared" si="14"/>
        <v/>
      </c>
      <c r="I62" s="488" t="str">
        <f t="shared" si="12"/>
        <v/>
      </c>
      <c r="J62" s="488" t="str">
        <f t="shared" si="10"/>
        <v/>
      </c>
      <c r="K62" s="488" t="str">
        <f t="shared" si="10"/>
        <v/>
      </c>
      <c r="L62" s="488" t="e">
        <f t="shared" si="13"/>
        <v>#N/A</v>
      </c>
    </row>
    <row r="63" spans="1:14" ht="15" customHeight="1" x14ac:dyDescent="0.2">
      <c r="A63" s="490" t="s">
        <v>469</v>
      </c>
      <c r="B63" s="487">
        <v>25811</v>
      </c>
      <c r="C63" s="487">
        <v>4658</v>
      </c>
      <c r="D63" s="487">
        <v>2985</v>
      </c>
      <c r="E63" s="488">
        <f t="shared" si="11"/>
        <v>117.33872800836478</v>
      </c>
      <c r="F63" s="488">
        <f t="shared" si="11"/>
        <v>99.871355060034304</v>
      </c>
      <c r="G63" s="488">
        <f t="shared" si="11"/>
        <v>118.92430278884463</v>
      </c>
      <c r="H63" s="489" t="str">
        <f t="shared" si="14"/>
        <v/>
      </c>
      <c r="I63" s="488" t="str">
        <f t="shared" si="12"/>
        <v/>
      </c>
      <c r="J63" s="488" t="str">
        <f t="shared" si="10"/>
        <v/>
      </c>
      <c r="K63" s="488" t="str">
        <f t="shared" si="10"/>
        <v/>
      </c>
      <c r="L63" s="488" t="e">
        <f t="shared" si="13"/>
        <v>#N/A</v>
      </c>
    </row>
    <row r="64" spans="1:14" ht="15" customHeight="1" x14ac:dyDescent="0.2">
      <c r="A64" s="490" t="s">
        <v>470</v>
      </c>
      <c r="B64" s="487">
        <v>26293</v>
      </c>
      <c r="C64" s="487">
        <v>4717</v>
      </c>
      <c r="D64" s="487">
        <v>3066</v>
      </c>
      <c r="E64" s="488">
        <f t="shared" si="11"/>
        <v>119.52993590035004</v>
      </c>
      <c r="F64" s="488">
        <f t="shared" si="11"/>
        <v>101.13636363636364</v>
      </c>
      <c r="G64" s="488">
        <f t="shared" si="11"/>
        <v>122.15139442231076</v>
      </c>
      <c r="H64" s="489" t="str">
        <f t="shared" si="14"/>
        <v/>
      </c>
      <c r="I64" s="488" t="str">
        <f t="shared" si="12"/>
        <v/>
      </c>
      <c r="J64" s="488" t="str">
        <f t="shared" si="10"/>
        <v/>
      </c>
      <c r="K64" s="488" t="str">
        <f t="shared" si="10"/>
        <v/>
      </c>
      <c r="L64" s="488" t="e">
        <f t="shared" si="13"/>
        <v>#N/A</v>
      </c>
    </row>
    <row r="65" spans="1:12" ht="15" customHeight="1" x14ac:dyDescent="0.2">
      <c r="A65" s="490">
        <v>42979</v>
      </c>
      <c r="B65" s="487">
        <v>26632</v>
      </c>
      <c r="C65" s="487">
        <v>4724</v>
      </c>
      <c r="D65" s="487">
        <v>3140</v>
      </c>
      <c r="E65" s="488">
        <f t="shared" si="11"/>
        <v>121.07105514388326</v>
      </c>
      <c r="F65" s="488">
        <f t="shared" si="11"/>
        <v>101.28644939965695</v>
      </c>
      <c r="G65" s="488">
        <f t="shared" si="11"/>
        <v>125.09960159362549</v>
      </c>
      <c r="H65" s="489">
        <f t="shared" si="14"/>
        <v>42979</v>
      </c>
      <c r="I65" s="488">
        <f t="shared" si="12"/>
        <v>121.07105514388326</v>
      </c>
      <c r="J65" s="488">
        <f t="shared" si="10"/>
        <v>101.28644939965695</v>
      </c>
      <c r="K65" s="488">
        <f t="shared" si="10"/>
        <v>125.09960159362549</v>
      </c>
      <c r="L65" s="488" t="e">
        <f t="shared" si="13"/>
        <v>#N/A</v>
      </c>
    </row>
    <row r="66" spans="1:12" ht="15" customHeight="1" x14ac:dyDescent="0.2">
      <c r="A66" s="490" t="s">
        <v>471</v>
      </c>
      <c r="B66" s="487">
        <v>25920</v>
      </c>
      <c r="C66" s="487">
        <v>4728</v>
      </c>
      <c r="D66" s="487">
        <v>3098</v>
      </c>
      <c r="E66" s="488">
        <f t="shared" si="11"/>
        <v>117.83425012501705</v>
      </c>
      <c r="F66" s="488">
        <f t="shared" si="11"/>
        <v>101.37221269296741</v>
      </c>
      <c r="G66" s="488">
        <f t="shared" si="11"/>
        <v>123.42629482071715</v>
      </c>
      <c r="H66" s="489" t="str">
        <f t="shared" si="14"/>
        <v/>
      </c>
      <c r="I66" s="488" t="str">
        <f t="shared" si="12"/>
        <v/>
      </c>
      <c r="J66" s="488" t="str">
        <f t="shared" si="10"/>
        <v/>
      </c>
      <c r="K66" s="488" t="str">
        <f t="shared" si="10"/>
        <v/>
      </c>
      <c r="L66" s="488" t="e">
        <f t="shared" si="13"/>
        <v>#N/A</v>
      </c>
    </row>
    <row r="67" spans="1:12" ht="15" customHeight="1" x14ac:dyDescent="0.2">
      <c r="A67" s="490" t="s">
        <v>472</v>
      </c>
      <c r="B67" s="487">
        <v>26269</v>
      </c>
      <c r="C67" s="487">
        <v>4699</v>
      </c>
      <c r="D67" s="487">
        <v>3076</v>
      </c>
      <c r="E67" s="488">
        <f t="shared" si="11"/>
        <v>119.42083011319727</v>
      </c>
      <c r="F67" s="488">
        <f t="shared" si="11"/>
        <v>100.75042881646654</v>
      </c>
      <c r="G67" s="488">
        <f t="shared" si="11"/>
        <v>122.54980079681275</v>
      </c>
      <c r="H67" s="489" t="str">
        <f t="shared" si="14"/>
        <v/>
      </c>
      <c r="I67" s="488" t="str">
        <f t="shared" si="12"/>
        <v/>
      </c>
      <c r="J67" s="488" t="str">
        <f t="shared" si="12"/>
        <v/>
      </c>
      <c r="K67" s="488" t="str">
        <f t="shared" si="12"/>
        <v/>
      </c>
      <c r="L67" s="488" t="e">
        <f t="shared" si="13"/>
        <v>#N/A</v>
      </c>
    </row>
    <row r="68" spans="1:12" ht="15" customHeight="1" x14ac:dyDescent="0.2">
      <c r="A68" s="490" t="s">
        <v>473</v>
      </c>
      <c r="B68" s="487">
        <v>26842</v>
      </c>
      <c r="C68" s="487">
        <v>4682</v>
      </c>
      <c r="D68" s="487">
        <v>3254</v>
      </c>
      <c r="E68" s="488">
        <f t="shared" si="11"/>
        <v>122.02573078147022</v>
      </c>
      <c r="F68" s="488">
        <f t="shared" si="11"/>
        <v>100.38593481989709</v>
      </c>
      <c r="G68" s="488">
        <f t="shared" si="11"/>
        <v>129.6414342629482</v>
      </c>
      <c r="H68" s="489" t="str">
        <f t="shared" si="14"/>
        <v/>
      </c>
      <c r="I68" s="488" t="str">
        <f t="shared" si="12"/>
        <v/>
      </c>
      <c r="J68" s="488" t="str">
        <f t="shared" si="12"/>
        <v/>
      </c>
      <c r="K68" s="488" t="str">
        <f t="shared" si="12"/>
        <v/>
      </c>
      <c r="L68" s="488" t="e">
        <f t="shared" si="13"/>
        <v>#N/A</v>
      </c>
    </row>
    <row r="69" spans="1:12" ht="15" customHeight="1" x14ac:dyDescent="0.2">
      <c r="A69" s="490">
        <v>43344</v>
      </c>
      <c r="B69" s="487">
        <v>27261</v>
      </c>
      <c r="C69" s="487">
        <v>4626</v>
      </c>
      <c r="D69" s="487">
        <v>3348</v>
      </c>
      <c r="E69" s="488">
        <f t="shared" si="11"/>
        <v>123.93053598217938</v>
      </c>
      <c r="F69" s="488">
        <f t="shared" si="11"/>
        <v>99.185248713550607</v>
      </c>
      <c r="G69" s="488">
        <f t="shared" si="11"/>
        <v>133.38645418326692</v>
      </c>
      <c r="H69" s="489">
        <f t="shared" si="14"/>
        <v>43344</v>
      </c>
      <c r="I69" s="488">
        <f t="shared" si="12"/>
        <v>123.93053598217938</v>
      </c>
      <c r="J69" s="488">
        <f t="shared" si="12"/>
        <v>99.185248713550607</v>
      </c>
      <c r="K69" s="488">
        <f t="shared" si="12"/>
        <v>133.38645418326692</v>
      </c>
      <c r="L69" s="488" t="e">
        <f t="shared" si="13"/>
        <v>#N/A</v>
      </c>
    </row>
    <row r="70" spans="1:12" ht="15" customHeight="1" x14ac:dyDescent="0.2">
      <c r="A70" s="490" t="s">
        <v>474</v>
      </c>
      <c r="B70" s="487">
        <v>26612</v>
      </c>
      <c r="C70" s="487">
        <v>4621</v>
      </c>
      <c r="D70" s="487">
        <v>3234</v>
      </c>
      <c r="E70" s="488">
        <f t="shared" si="11"/>
        <v>120.98013365458927</v>
      </c>
      <c r="F70" s="488">
        <f t="shared" si="11"/>
        <v>99.07804459691252</v>
      </c>
      <c r="G70" s="488">
        <f t="shared" si="11"/>
        <v>128.84462151394422</v>
      </c>
      <c r="H70" s="489" t="str">
        <f t="shared" si="14"/>
        <v/>
      </c>
      <c r="I70" s="488" t="str">
        <f t="shared" si="12"/>
        <v/>
      </c>
      <c r="J70" s="488" t="str">
        <f t="shared" si="12"/>
        <v/>
      </c>
      <c r="K70" s="488" t="str">
        <f t="shared" si="12"/>
        <v/>
      </c>
      <c r="L70" s="488" t="e">
        <f t="shared" si="13"/>
        <v>#N/A</v>
      </c>
    </row>
    <row r="71" spans="1:12" ht="15" customHeight="1" x14ac:dyDescent="0.2">
      <c r="A71" s="490" t="s">
        <v>475</v>
      </c>
      <c r="B71" s="487">
        <v>27008</v>
      </c>
      <c r="C71" s="487">
        <v>4592</v>
      </c>
      <c r="D71" s="487">
        <v>3327</v>
      </c>
      <c r="E71" s="491">
        <f t="shared" ref="E71:G75" si="15">IF($A$51=37802,IF(COUNTBLANK(B$51:B$70)&gt;0,#N/A,IF(ISBLANK(B71)=FALSE,B71/B$51*100,#N/A)),IF(COUNTBLANK(B$51:B$75)&gt;0,#N/A,B71/B$51*100))</f>
        <v>122.78037914261036</v>
      </c>
      <c r="F71" s="491">
        <f t="shared" si="15"/>
        <v>98.456260720411663</v>
      </c>
      <c r="G71" s="491">
        <f t="shared" si="15"/>
        <v>132.54980079681275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27384</v>
      </c>
      <c r="C72" s="487">
        <v>4582</v>
      </c>
      <c r="D72" s="487">
        <v>3457</v>
      </c>
      <c r="E72" s="491">
        <f t="shared" si="15"/>
        <v>124.48970314133744</v>
      </c>
      <c r="F72" s="491">
        <f t="shared" si="15"/>
        <v>98.241852487135503</v>
      </c>
      <c r="G72" s="491">
        <f t="shared" si="15"/>
        <v>137.72908366533864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27643</v>
      </c>
      <c r="C73" s="487">
        <v>4555</v>
      </c>
      <c r="D73" s="487">
        <v>3547</v>
      </c>
      <c r="E73" s="491">
        <f t="shared" si="15"/>
        <v>125.66713642769469</v>
      </c>
      <c r="F73" s="491">
        <f t="shared" si="15"/>
        <v>97.662950257289879</v>
      </c>
      <c r="G73" s="491">
        <f t="shared" si="15"/>
        <v>141.31474103585657</v>
      </c>
      <c r="H73" s="492">
        <f>IF(A$51=37802,IF(ISERROR(L73)=TRUE,IF(ISBLANK(A73)=FALSE,IF(MONTH(A73)=MONTH(MAX(A$51:A$75)),A73,""),""),""),IF(ISERROR(L73)=TRUE,IF(MONTH(A73)=MONTH(MAX(A$51:A$75)),A73,""),""))</f>
        <v>43709</v>
      </c>
      <c r="I73" s="488">
        <f t="shared" si="12"/>
        <v>125.66713642769469</v>
      </c>
      <c r="J73" s="488">
        <f t="shared" si="12"/>
        <v>97.662950257289879</v>
      </c>
      <c r="K73" s="488">
        <f t="shared" si="12"/>
        <v>141.31474103585657</v>
      </c>
      <c r="L73" s="488" t="e">
        <f t="shared" si="13"/>
        <v>#N/A</v>
      </c>
    </row>
    <row r="74" spans="1:12" ht="15" customHeight="1" x14ac:dyDescent="0.2">
      <c r="A74" s="490" t="s">
        <v>477</v>
      </c>
      <c r="B74" s="487">
        <v>26918</v>
      </c>
      <c r="C74" s="487">
        <v>4509</v>
      </c>
      <c r="D74" s="487">
        <v>3455</v>
      </c>
      <c r="E74" s="491">
        <f t="shared" si="15"/>
        <v>122.37123244078738</v>
      </c>
      <c r="F74" s="491">
        <f t="shared" si="15"/>
        <v>96.676672384219557</v>
      </c>
      <c r="G74" s="491">
        <f t="shared" si="15"/>
        <v>137.64940239043827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27191</v>
      </c>
      <c r="C75" s="493">
        <v>4436</v>
      </c>
      <c r="D75" s="493">
        <v>3402</v>
      </c>
      <c r="E75" s="491">
        <f t="shared" si="15"/>
        <v>123.61231076965041</v>
      </c>
      <c r="F75" s="491">
        <f t="shared" si="15"/>
        <v>95.111492281303597</v>
      </c>
      <c r="G75" s="491">
        <f t="shared" si="15"/>
        <v>135.53784860557769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125.66713642769469</v>
      </c>
      <c r="J77" s="488">
        <f>IF(J75&lt;&gt;"",J75,IF(J74&lt;&gt;"",J74,IF(J73&lt;&gt;"",J73,IF(J72&lt;&gt;"",J72,IF(J71&lt;&gt;"",J71,IF(J70&lt;&gt;"",J70,""))))))</f>
        <v>97.662950257289879</v>
      </c>
      <c r="K77" s="488">
        <f>IF(K75&lt;&gt;"",K75,IF(K74&lt;&gt;"",K74,IF(K73&lt;&gt;"",K73,IF(K72&lt;&gt;"",K72,IF(K71&lt;&gt;"",K71,IF(K70&lt;&gt;"",K70,""))))))</f>
        <v>141.31474103585657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+25,7%</v>
      </c>
      <c r="J79" s="488" t="str">
        <f>"GeB - ausschließlich: "&amp;IF(J77&gt;100,"+","")&amp;TEXT(J77-100,"0,0")&amp;"%"</f>
        <v>GeB - ausschließlich: -2,3%</v>
      </c>
      <c r="K79" s="488" t="str">
        <f>"GeB - im Nebenjob: "&amp;IF(K77&gt;100,"+","")&amp;TEXT(K77-100,"0,0")&amp;"%"</f>
        <v>GeB - im Nebenjob: +41,3%</v>
      </c>
    </row>
    <row r="81" spans="9:9" ht="15" customHeight="1" x14ac:dyDescent="0.2">
      <c r="I81" s="488" t="str">
        <f>IF(ISERROR(HLOOKUP(1,I$78:K$79,2,FALSE)),"",HLOOKUP(1,I$78:K$79,2,FALSE))</f>
        <v>GeB - im Nebenjob: +41,3%</v>
      </c>
    </row>
    <row r="82" spans="9:9" ht="15" customHeight="1" x14ac:dyDescent="0.2">
      <c r="I82" s="488" t="str">
        <f>IF(ISERROR(HLOOKUP(2,I$78:K$79,2,FALSE)),"",HLOOKUP(2,I$78:K$79,2,FALSE))</f>
        <v>SvB: +25,7%</v>
      </c>
    </row>
    <row r="83" spans="9:9" ht="15" customHeight="1" x14ac:dyDescent="0.2">
      <c r="I83" s="488" t="str">
        <f>IF(ISERROR(HLOOKUP(3,I$78:K$79,2,FALSE)),"",HLOOKUP(3,I$78:K$79,2,FALSE))</f>
        <v>GeB - ausschließlich: -2,3%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27191</v>
      </c>
      <c r="E12" s="114">
        <v>26918</v>
      </c>
      <c r="F12" s="114">
        <v>27643</v>
      </c>
      <c r="G12" s="114">
        <v>27384</v>
      </c>
      <c r="H12" s="114">
        <v>27008</v>
      </c>
      <c r="I12" s="115">
        <v>183</v>
      </c>
      <c r="J12" s="116">
        <v>0.67757701421800953</v>
      </c>
      <c r="N12" s="117"/>
    </row>
    <row r="13" spans="1:15" s="110" customFormat="1" ht="13.5" customHeight="1" x14ac:dyDescent="0.2">
      <c r="A13" s="118" t="s">
        <v>105</v>
      </c>
      <c r="B13" s="119" t="s">
        <v>106</v>
      </c>
      <c r="C13" s="113">
        <v>54.503328307160459</v>
      </c>
      <c r="D13" s="114">
        <v>14820</v>
      </c>
      <c r="E13" s="114">
        <v>14561</v>
      </c>
      <c r="F13" s="114">
        <v>15136</v>
      </c>
      <c r="G13" s="114">
        <v>15021</v>
      </c>
      <c r="H13" s="114">
        <v>14744</v>
      </c>
      <c r="I13" s="115">
        <v>76</v>
      </c>
      <c r="J13" s="116">
        <v>0.51546391752577314</v>
      </c>
    </row>
    <row r="14" spans="1:15" s="110" customFormat="1" ht="13.5" customHeight="1" x14ac:dyDescent="0.2">
      <c r="A14" s="120"/>
      <c r="B14" s="119" t="s">
        <v>107</v>
      </c>
      <c r="C14" s="113">
        <v>45.496671692839541</v>
      </c>
      <c r="D14" s="114">
        <v>12371</v>
      </c>
      <c r="E14" s="114">
        <v>12357</v>
      </c>
      <c r="F14" s="114">
        <v>12507</v>
      </c>
      <c r="G14" s="114">
        <v>12363</v>
      </c>
      <c r="H14" s="114">
        <v>12264</v>
      </c>
      <c r="I14" s="115">
        <v>107</v>
      </c>
      <c r="J14" s="116">
        <v>0.87247227658186566</v>
      </c>
    </row>
    <row r="15" spans="1:15" s="110" customFormat="1" ht="13.5" customHeight="1" x14ac:dyDescent="0.2">
      <c r="A15" s="118" t="s">
        <v>105</v>
      </c>
      <c r="B15" s="121" t="s">
        <v>108</v>
      </c>
      <c r="C15" s="113">
        <v>12.750542458901842</v>
      </c>
      <c r="D15" s="114">
        <v>3467</v>
      </c>
      <c r="E15" s="114">
        <v>3545</v>
      </c>
      <c r="F15" s="114">
        <v>3726</v>
      </c>
      <c r="G15" s="114">
        <v>3505</v>
      </c>
      <c r="H15" s="114">
        <v>3569</v>
      </c>
      <c r="I15" s="115">
        <v>-102</v>
      </c>
      <c r="J15" s="116">
        <v>-2.8579434015130287</v>
      </c>
    </row>
    <row r="16" spans="1:15" s="110" customFormat="1" ht="13.5" customHeight="1" x14ac:dyDescent="0.2">
      <c r="A16" s="118"/>
      <c r="B16" s="121" t="s">
        <v>109</v>
      </c>
      <c r="C16" s="113">
        <v>67.36420139016586</v>
      </c>
      <c r="D16" s="114">
        <v>18317</v>
      </c>
      <c r="E16" s="114">
        <v>18070</v>
      </c>
      <c r="F16" s="114">
        <v>18588</v>
      </c>
      <c r="G16" s="114">
        <v>18583</v>
      </c>
      <c r="H16" s="114">
        <v>18274</v>
      </c>
      <c r="I16" s="115">
        <v>43</v>
      </c>
      <c r="J16" s="116">
        <v>0.23530699354273832</v>
      </c>
    </row>
    <row r="17" spans="1:10" s="110" customFormat="1" ht="13.5" customHeight="1" x14ac:dyDescent="0.2">
      <c r="A17" s="118"/>
      <c r="B17" s="121" t="s">
        <v>110</v>
      </c>
      <c r="C17" s="113">
        <v>18.859181346769152</v>
      </c>
      <c r="D17" s="114">
        <v>5128</v>
      </c>
      <c r="E17" s="114">
        <v>5022</v>
      </c>
      <c r="F17" s="114">
        <v>5049</v>
      </c>
      <c r="G17" s="114">
        <v>5027</v>
      </c>
      <c r="H17" s="114">
        <v>4913</v>
      </c>
      <c r="I17" s="115">
        <v>215</v>
      </c>
      <c r="J17" s="116">
        <v>4.3761449216364747</v>
      </c>
    </row>
    <row r="18" spans="1:10" s="110" customFormat="1" ht="13.5" customHeight="1" x14ac:dyDescent="0.2">
      <c r="A18" s="120"/>
      <c r="B18" s="121" t="s">
        <v>111</v>
      </c>
      <c r="C18" s="113">
        <v>1.0260748041631422</v>
      </c>
      <c r="D18" s="114">
        <v>279</v>
      </c>
      <c r="E18" s="114">
        <v>281</v>
      </c>
      <c r="F18" s="114">
        <v>280</v>
      </c>
      <c r="G18" s="114">
        <v>269</v>
      </c>
      <c r="H18" s="114">
        <v>252</v>
      </c>
      <c r="I18" s="115">
        <v>27</v>
      </c>
      <c r="J18" s="116">
        <v>10.714285714285714</v>
      </c>
    </row>
    <row r="19" spans="1:10" s="110" customFormat="1" ht="13.5" customHeight="1" x14ac:dyDescent="0.2">
      <c r="A19" s="120"/>
      <c r="B19" s="121" t="s">
        <v>112</v>
      </c>
      <c r="C19" s="113">
        <v>0.29053731013938433</v>
      </c>
      <c r="D19" s="114">
        <v>79</v>
      </c>
      <c r="E19" s="114">
        <v>83</v>
      </c>
      <c r="F19" s="114">
        <v>91</v>
      </c>
      <c r="G19" s="114">
        <v>73</v>
      </c>
      <c r="H19" s="114">
        <v>63</v>
      </c>
      <c r="I19" s="115">
        <v>16</v>
      </c>
      <c r="J19" s="116">
        <v>25.396825396825395</v>
      </c>
    </row>
    <row r="20" spans="1:10" s="110" customFormat="1" ht="13.5" customHeight="1" x14ac:dyDescent="0.2">
      <c r="A20" s="118" t="s">
        <v>113</v>
      </c>
      <c r="B20" s="122" t="s">
        <v>114</v>
      </c>
      <c r="C20" s="113">
        <v>72.87337722040381</v>
      </c>
      <c r="D20" s="114">
        <v>19815</v>
      </c>
      <c r="E20" s="114">
        <v>19542</v>
      </c>
      <c r="F20" s="114">
        <v>20282</v>
      </c>
      <c r="G20" s="114">
        <v>20061</v>
      </c>
      <c r="H20" s="114">
        <v>19797</v>
      </c>
      <c r="I20" s="115">
        <v>18</v>
      </c>
      <c r="J20" s="116">
        <v>9.0922867101075916E-2</v>
      </c>
    </row>
    <row r="21" spans="1:10" s="110" customFormat="1" ht="13.5" customHeight="1" x14ac:dyDescent="0.2">
      <c r="A21" s="120"/>
      <c r="B21" s="122" t="s">
        <v>115</v>
      </c>
      <c r="C21" s="113">
        <v>27.12662277959619</v>
      </c>
      <c r="D21" s="114">
        <v>7376</v>
      </c>
      <c r="E21" s="114">
        <v>7376</v>
      </c>
      <c r="F21" s="114">
        <v>7361</v>
      </c>
      <c r="G21" s="114">
        <v>7323</v>
      </c>
      <c r="H21" s="114">
        <v>7211</v>
      </c>
      <c r="I21" s="115">
        <v>165</v>
      </c>
      <c r="J21" s="116">
        <v>2.2881708500901401</v>
      </c>
    </row>
    <row r="22" spans="1:10" s="110" customFormat="1" ht="13.5" customHeight="1" x14ac:dyDescent="0.2">
      <c r="A22" s="118" t="s">
        <v>113</v>
      </c>
      <c r="B22" s="122" t="s">
        <v>116</v>
      </c>
      <c r="C22" s="113">
        <v>82.696480453091098</v>
      </c>
      <c r="D22" s="114">
        <v>22486</v>
      </c>
      <c r="E22" s="114">
        <v>22453</v>
      </c>
      <c r="F22" s="114">
        <v>22819</v>
      </c>
      <c r="G22" s="114">
        <v>22524</v>
      </c>
      <c r="H22" s="114">
        <v>22380</v>
      </c>
      <c r="I22" s="115">
        <v>106</v>
      </c>
      <c r="J22" s="116">
        <v>0.47363717605004468</v>
      </c>
    </row>
    <row r="23" spans="1:10" s="110" customFormat="1" ht="13.5" customHeight="1" x14ac:dyDescent="0.2">
      <c r="A23" s="123"/>
      <c r="B23" s="124" t="s">
        <v>117</v>
      </c>
      <c r="C23" s="125">
        <v>17.288808797028427</v>
      </c>
      <c r="D23" s="114">
        <v>4701</v>
      </c>
      <c r="E23" s="114">
        <v>4461</v>
      </c>
      <c r="F23" s="114">
        <v>4820</v>
      </c>
      <c r="G23" s="114">
        <v>4854</v>
      </c>
      <c r="H23" s="114">
        <v>4622</v>
      </c>
      <c r="I23" s="115">
        <v>79</v>
      </c>
      <c r="J23" s="116">
        <v>1.7092167892687149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7838</v>
      </c>
      <c r="E26" s="114">
        <v>7964</v>
      </c>
      <c r="F26" s="114">
        <v>8102</v>
      </c>
      <c r="G26" s="114">
        <v>8039</v>
      </c>
      <c r="H26" s="140">
        <v>7919</v>
      </c>
      <c r="I26" s="115">
        <v>-81</v>
      </c>
      <c r="J26" s="116">
        <v>-1.0228564212653113</v>
      </c>
    </row>
    <row r="27" spans="1:10" s="110" customFormat="1" ht="13.5" customHeight="1" x14ac:dyDescent="0.2">
      <c r="A27" s="118" t="s">
        <v>105</v>
      </c>
      <c r="B27" s="119" t="s">
        <v>106</v>
      </c>
      <c r="C27" s="113">
        <v>36.795100791018115</v>
      </c>
      <c r="D27" s="115">
        <v>2884</v>
      </c>
      <c r="E27" s="114">
        <v>2876</v>
      </c>
      <c r="F27" s="114">
        <v>2953</v>
      </c>
      <c r="G27" s="114">
        <v>2928</v>
      </c>
      <c r="H27" s="140">
        <v>2858</v>
      </c>
      <c r="I27" s="115">
        <v>26</v>
      </c>
      <c r="J27" s="116">
        <v>0.90972708187543738</v>
      </c>
    </row>
    <row r="28" spans="1:10" s="110" customFormat="1" ht="13.5" customHeight="1" x14ac:dyDescent="0.2">
      <c r="A28" s="120"/>
      <c r="B28" s="119" t="s">
        <v>107</v>
      </c>
      <c r="C28" s="113">
        <v>63.204899208981885</v>
      </c>
      <c r="D28" s="115">
        <v>4954</v>
      </c>
      <c r="E28" s="114">
        <v>5088</v>
      </c>
      <c r="F28" s="114">
        <v>5149</v>
      </c>
      <c r="G28" s="114">
        <v>5111</v>
      </c>
      <c r="H28" s="140">
        <v>5061</v>
      </c>
      <c r="I28" s="115">
        <v>-107</v>
      </c>
      <c r="J28" s="116">
        <v>-2.1142066785220313</v>
      </c>
    </row>
    <row r="29" spans="1:10" s="110" customFormat="1" ht="13.5" customHeight="1" x14ac:dyDescent="0.2">
      <c r="A29" s="118" t="s">
        <v>105</v>
      </c>
      <c r="B29" s="121" t="s">
        <v>108</v>
      </c>
      <c r="C29" s="113">
        <v>9.9770349578974233</v>
      </c>
      <c r="D29" s="115">
        <v>782</v>
      </c>
      <c r="E29" s="114">
        <v>861</v>
      </c>
      <c r="F29" s="114">
        <v>887</v>
      </c>
      <c r="G29" s="114">
        <v>859</v>
      </c>
      <c r="H29" s="140">
        <v>821</v>
      </c>
      <c r="I29" s="115">
        <v>-39</v>
      </c>
      <c r="J29" s="116">
        <v>-4.7503045066991474</v>
      </c>
    </row>
    <row r="30" spans="1:10" s="110" customFormat="1" ht="13.5" customHeight="1" x14ac:dyDescent="0.2">
      <c r="A30" s="118"/>
      <c r="B30" s="121" t="s">
        <v>109</v>
      </c>
      <c r="C30" s="113">
        <v>53.674406736412351</v>
      </c>
      <c r="D30" s="115">
        <v>4207</v>
      </c>
      <c r="E30" s="114">
        <v>4232</v>
      </c>
      <c r="F30" s="114">
        <v>4334</v>
      </c>
      <c r="G30" s="114">
        <v>4327</v>
      </c>
      <c r="H30" s="140">
        <v>4286</v>
      </c>
      <c r="I30" s="115">
        <v>-79</v>
      </c>
      <c r="J30" s="116">
        <v>-1.843210452636491</v>
      </c>
    </row>
    <row r="31" spans="1:10" s="110" customFormat="1" ht="13.5" customHeight="1" x14ac:dyDescent="0.2">
      <c r="A31" s="118"/>
      <c r="B31" s="121" t="s">
        <v>110</v>
      </c>
      <c r="C31" s="113">
        <v>20.196478693544272</v>
      </c>
      <c r="D31" s="115">
        <v>1583</v>
      </c>
      <c r="E31" s="114">
        <v>1577</v>
      </c>
      <c r="F31" s="114">
        <v>1578</v>
      </c>
      <c r="G31" s="114">
        <v>1566</v>
      </c>
      <c r="H31" s="140">
        <v>1557</v>
      </c>
      <c r="I31" s="115">
        <v>26</v>
      </c>
      <c r="J31" s="116">
        <v>1.6698779704560052</v>
      </c>
    </row>
    <row r="32" spans="1:10" s="110" customFormat="1" ht="13.5" customHeight="1" x14ac:dyDescent="0.2">
      <c r="A32" s="120"/>
      <c r="B32" s="121" t="s">
        <v>111</v>
      </c>
      <c r="C32" s="113">
        <v>16.152079612145954</v>
      </c>
      <c r="D32" s="115">
        <v>1266</v>
      </c>
      <c r="E32" s="114">
        <v>1294</v>
      </c>
      <c r="F32" s="114">
        <v>1303</v>
      </c>
      <c r="G32" s="114">
        <v>1287</v>
      </c>
      <c r="H32" s="140">
        <v>1255</v>
      </c>
      <c r="I32" s="115">
        <v>11</v>
      </c>
      <c r="J32" s="116">
        <v>0.87649402390438247</v>
      </c>
    </row>
    <row r="33" spans="1:10" s="110" customFormat="1" ht="13.5" customHeight="1" x14ac:dyDescent="0.2">
      <c r="A33" s="120"/>
      <c r="B33" s="121" t="s">
        <v>112</v>
      </c>
      <c r="C33" s="113">
        <v>1.5054860933911711</v>
      </c>
      <c r="D33" s="115">
        <v>118</v>
      </c>
      <c r="E33" s="114">
        <v>112</v>
      </c>
      <c r="F33" s="114">
        <v>125</v>
      </c>
      <c r="G33" s="114">
        <v>108</v>
      </c>
      <c r="H33" s="140">
        <v>108</v>
      </c>
      <c r="I33" s="115">
        <v>10</v>
      </c>
      <c r="J33" s="116">
        <v>9.2592592592592595</v>
      </c>
    </row>
    <row r="34" spans="1:10" s="110" customFormat="1" ht="13.5" customHeight="1" x14ac:dyDescent="0.2">
      <c r="A34" s="118" t="s">
        <v>113</v>
      </c>
      <c r="B34" s="122" t="s">
        <v>116</v>
      </c>
      <c r="C34" s="113">
        <v>92.459811176320486</v>
      </c>
      <c r="D34" s="115">
        <v>7247</v>
      </c>
      <c r="E34" s="114">
        <v>7387</v>
      </c>
      <c r="F34" s="114">
        <v>7521</v>
      </c>
      <c r="G34" s="114">
        <v>7464</v>
      </c>
      <c r="H34" s="140">
        <v>7369</v>
      </c>
      <c r="I34" s="115">
        <v>-122</v>
      </c>
      <c r="J34" s="116">
        <v>-1.6555842040982494</v>
      </c>
    </row>
    <row r="35" spans="1:10" s="110" customFormat="1" ht="13.5" customHeight="1" x14ac:dyDescent="0.2">
      <c r="A35" s="118"/>
      <c r="B35" s="119" t="s">
        <v>117</v>
      </c>
      <c r="C35" s="113">
        <v>7.3998468997193161</v>
      </c>
      <c r="D35" s="115">
        <v>580</v>
      </c>
      <c r="E35" s="114">
        <v>565</v>
      </c>
      <c r="F35" s="114">
        <v>569</v>
      </c>
      <c r="G35" s="114">
        <v>564</v>
      </c>
      <c r="H35" s="140">
        <v>540</v>
      </c>
      <c r="I35" s="115">
        <v>40</v>
      </c>
      <c r="J35" s="116">
        <v>7.4074074074074074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4436</v>
      </c>
      <c r="E37" s="114">
        <v>4509</v>
      </c>
      <c r="F37" s="114">
        <v>4555</v>
      </c>
      <c r="G37" s="114">
        <v>4582</v>
      </c>
      <c r="H37" s="140">
        <v>4592</v>
      </c>
      <c r="I37" s="115">
        <v>-156</v>
      </c>
      <c r="J37" s="116">
        <v>-3.3972125435540068</v>
      </c>
    </row>
    <row r="38" spans="1:10" s="110" customFormat="1" ht="13.5" customHeight="1" x14ac:dyDescent="0.2">
      <c r="A38" s="118" t="s">
        <v>105</v>
      </c>
      <c r="B38" s="119" t="s">
        <v>106</v>
      </c>
      <c r="C38" s="113">
        <v>31.266907123534715</v>
      </c>
      <c r="D38" s="115">
        <v>1387</v>
      </c>
      <c r="E38" s="114">
        <v>1407</v>
      </c>
      <c r="F38" s="114">
        <v>1397</v>
      </c>
      <c r="G38" s="114">
        <v>1390</v>
      </c>
      <c r="H38" s="140">
        <v>1401</v>
      </c>
      <c r="I38" s="115">
        <v>-14</v>
      </c>
      <c r="J38" s="116">
        <v>-0.99928622412562451</v>
      </c>
    </row>
    <row r="39" spans="1:10" s="110" customFormat="1" ht="13.5" customHeight="1" x14ac:dyDescent="0.2">
      <c r="A39" s="120"/>
      <c r="B39" s="119" t="s">
        <v>107</v>
      </c>
      <c r="C39" s="113">
        <v>68.733092876465278</v>
      </c>
      <c r="D39" s="115">
        <v>3049</v>
      </c>
      <c r="E39" s="114">
        <v>3102</v>
      </c>
      <c r="F39" s="114">
        <v>3158</v>
      </c>
      <c r="G39" s="114">
        <v>3192</v>
      </c>
      <c r="H39" s="140">
        <v>3191</v>
      </c>
      <c r="I39" s="115">
        <v>-142</v>
      </c>
      <c r="J39" s="116">
        <v>-4.4500156690692574</v>
      </c>
    </row>
    <row r="40" spans="1:10" s="110" customFormat="1" ht="13.5" customHeight="1" x14ac:dyDescent="0.2">
      <c r="A40" s="118" t="s">
        <v>105</v>
      </c>
      <c r="B40" s="121" t="s">
        <v>108</v>
      </c>
      <c r="C40" s="113">
        <v>9.8512173128944998</v>
      </c>
      <c r="D40" s="115">
        <v>437</v>
      </c>
      <c r="E40" s="114">
        <v>455</v>
      </c>
      <c r="F40" s="114">
        <v>483</v>
      </c>
      <c r="G40" s="114">
        <v>493</v>
      </c>
      <c r="H40" s="140">
        <v>457</v>
      </c>
      <c r="I40" s="115">
        <v>-20</v>
      </c>
      <c r="J40" s="116">
        <v>-4.3763676148796495</v>
      </c>
    </row>
    <row r="41" spans="1:10" s="110" customFormat="1" ht="13.5" customHeight="1" x14ac:dyDescent="0.2">
      <c r="A41" s="118"/>
      <c r="B41" s="121" t="s">
        <v>109</v>
      </c>
      <c r="C41" s="113">
        <v>38.412984670874664</v>
      </c>
      <c r="D41" s="115">
        <v>1704</v>
      </c>
      <c r="E41" s="114">
        <v>1741</v>
      </c>
      <c r="F41" s="114">
        <v>1756</v>
      </c>
      <c r="G41" s="114">
        <v>1787</v>
      </c>
      <c r="H41" s="140">
        <v>1853</v>
      </c>
      <c r="I41" s="115">
        <v>-149</v>
      </c>
      <c r="J41" s="116">
        <v>-8.0410145709660004</v>
      </c>
    </row>
    <row r="42" spans="1:10" s="110" customFormat="1" ht="13.5" customHeight="1" x14ac:dyDescent="0.2">
      <c r="A42" s="118"/>
      <c r="B42" s="121" t="s">
        <v>110</v>
      </c>
      <c r="C42" s="113">
        <v>23.917944093778178</v>
      </c>
      <c r="D42" s="115">
        <v>1061</v>
      </c>
      <c r="E42" s="114">
        <v>1050</v>
      </c>
      <c r="F42" s="114">
        <v>1046</v>
      </c>
      <c r="G42" s="114">
        <v>1046</v>
      </c>
      <c r="H42" s="140">
        <v>1054</v>
      </c>
      <c r="I42" s="115">
        <v>7</v>
      </c>
      <c r="J42" s="116">
        <v>0.66413662239089188</v>
      </c>
    </row>
    <row r="43" spans="1:10" s="110" customFormat="1" ht="13.5" customHeight="1" x14ac:dyDescent="0.2">
      <c r="A43" s="120"/>
      <c r="B43" s="121" t="s">
        <v>111</v>
      </c>
      <c r="C43" s="113">
        <v>27.81785392245266</v>
      </c>
      <c r="D43" s="115">
        <v>1234</v>
      </c>
      <c r="E43" s="114">
        <v>1263</v>
      </c>
      <c r="F43" s="114">
        <v>1270</v>
      </c>
      <c r="G43" s="114">
        <v>1256</v>
      </c>
      <c r="H43" s="140">
        <v>1228</v>
      </c>
      <c r="I43" s="115">
        <v>6</v>
      </c>
      <c r="J43" s="116">
        <v>0.48859934853420195</v>
      </c>
    </row>
    <row r="44" spans="1:10" s="110" customFormat="1" ht="13.5" customHeight="1" x14ac:dyDescent="0.2">
      <c r="A44" s="120"/>
      <c r="B44" s="121" t="s">
        <v>112</v>
      </c>
      <c r="C44" s="113">
        <v>2.5022542831379622</v>
      </c>
      <c r="D44" s="115">
        <v>111</v>
      </c>
      <c r="E44" s="114">
        <v>107</v>
      </c>
      <c r="F44" s="114">
        <v>118</v>
      </c>
      <c r="G44" s="114">
        <v>101</v>
      </c>
      <c r="H44" s="140">
        <v>103</v>
      </c>
      <c r="I44" s="115">
        <v>8</v>
      </c>
      <c r="J44" s="116">
        <v>7.766990291262136</v>
      </c>
    </row>
    <row r="45" spans="1:10" s="110" customFormat="1" ht="13.5" customHeight="1" x14ac:dyDescent="0.2">
      <c r="A45" s="118" t="s">
        <v>113</v>
      </c>
      <c r="B45" s="122" t="s">
        <v>116</v>
      </c>
      <c r="C45" s="113">
        <v>93.349864743011722</v>
      </c>
      <c r="D45" s="115">
        <v>4141</v>
      </c>
      <c r="E45" s="114">
        <v>4222</v>
      </c>
      <c r="F45" s="114">
        <v>4272</v>
      </c>
      <c r="G45" s="114">
        <v>4291</v>
      </c>
      <c r="H45" s="140">
        <v>4296</v>
      </c>
      <c r="I45" s="115">
        <v>-155</v>
      </c>
      <c r="J45" s="116">
        <v>-3.6080074487895719</v>
      </c>
    </row>
    <row r="46" spans="1:10" s="110" customFormat="1" ht="13.5" customHeight="1" x14ac:dyDescent="0.2">
      <c r="A46" s="118"/>
      <c r="B46" s="119" t="s">
        <v>117</v>
      </c>
      <c r="C46" s="113">
        <v>6.4021641118124437</v>
      </c>
      <c r="D46" s="115">
        <v>284</v>
      </c>
      <c r="E46" s="114">
        <v>275</v>
      </c>
      <c r="F46" s="114">
        <v>271</v>
      </c>
      <c r="G46" s="114">
        <v>280</v>
      </c>
      <c r="H46" s="140">
        <v>286</v>
      </c>
      <c r="I46" s="115">
        <v>-2</v>
      </c>
      <c r="J46" s="116">
        <v>-0.69930069930069927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3402</v>
      </c>
      <c r="E48" s="114">
        <v>3455</v>
      </c>
      <c r="F48" s="114">
        <v>3547</v>
      </c>
      <c r="G48" s="114">
        <v>3457</v>
      </c>
      <c r="H48" s="140">
        <v>3327</v>
      </c>
      <c r="I48" s="115">
        <v>75</v>
      </c>
      <c r="J48" s="116">
        <v>2.254283137962128</v>
      </c>
    </row>
    <row r="49" spans="1:12" s="110" customFormat="1" ht="13.5" customHeight="1" x14ac:dyDescent="0.2">
      <c r="A49" s="118" t="s">
        <v>105</v>
      </c>
      <c r="B49" s="119" t="s">
        <v>106</v>
      </c>
      <c r="C49" s="113">
        <v>44.003527336860671</v>
      </c>
      <c r="D49" s="115">
        <v>1497</v>
      </c>
      <c r="E49" s="114">
        <v>1469</v>
      </c>
      <c r="F49" s="114">
        <v>1556</v>
      </c>
      <c r="G49" s="114">
        <v>1538</v>
      </c>
      <c r="H49" s="140">
        <v>1457</v>
      </c>
      <c r="I49" s="115">
        <v>40</v>
      </c>
      <c r="J49" s="116">
        <v>2.7453671928620453</v>
      </c>
    </row>
    <row r="50" spans="1:12" s="110" customFormat="1" ht="13.5" customHeight="1" x14ac:dyDescent="0.2">
      <c r="A50" s="120"/>
      <c r="B50" s="119" t="s">
        <v>107</v>
      </c>
      <c r="C50" s="113">
        <v>55.996472663139329</v>
      </c>
      <c r="D50" s="115">
        <v>1905</v>
      </c>
      <c r="E50" s="114">
        <v>1986</v>
      </c>
      <c r="F50" s="114">
        <v>1991</v>
      </c>
      <c r="G50" s="114">
        <v>1919</v>
      </c>
      <c r="H50" s="140">
        <v>1870</v>
      </c>
      <c r="I50" s="115">
        <v>35</v>
      </c>
      <c r="J50" s="116">
        <v>1.8716577540106951</v>
      </c>
    </row>
    <row r="51" spans="1:12" s="110" customFormat="1" ht="13.5" customHeight="1" x14ac:dyDescent="0.2">
      <c r="A51" s="118" t="s">
        <v>105</v>
      </c>
      <c r="B51" s="121" t="s">
        <v>108</v>
      </c>
      <c r="C51" s="113">
        <v>10.141093474426809</v>
      </c>
      <c r="D51" s="115">
        <v>345</v>
      </c>
      <c r="E51" s="114">
        <v>406</v>
      </c>
      <c r="F51" s="114">
        <v>404</v>
      </c>
      <c r="G51" s="114">
        <v>366</v>
      </c>
      <c r="H51" s="140">
        <v>364</v>
      </c>
      <c r="I51" s="115">
        <v>-19</v>
      </c>
      <c r="J51" s="116">
        <v>-5.2197802197802199</v>
      </c>
    </row>
    <row r="52" spans="1:12" s="110" customFormat="1" ht="13.5" customHeight="1" x14ac:dyDescent="0.2">
      <c r="A52" s="118"/>
      <c r="B52" s="121" t="s">
        <v>109</v>
      </c>
      <c r="C52" s="113">
        <v>73.574368018812464</v>
      </c>
      <c r="D52" s="115">
        <v>2503</v>
      </c>
      <c r="E52" s="114">
        <v>2491</v>
      </c>
      <c r="F52" s="114">
        <v>2578</v>
      </c>
      <c r="G52" s="114">
        <v>2540</v>
      </c>
      <c r="H52" s="140">
        <v>2433</v>
      </c>
      <c r="I52" s="115">
        <v>70</v>
      </c>
      <c r="J52" s="116">
        <v>2.8771064529387589</v>
      </c>
    </row>
    <row r="53" spans="1:12" s="110" customFormat="1" ht="13.5" customHeight="1" x14ac:dyDescent="0.2">
      <c r="A53" s="118"/>
      <c r="B53" s="121" t="s">
        <v>110</v>
      </c>
      <c r="C53" s="113">
        <v>15.343915343915343</v>
      </c>
      <c r="D53" s="115">
        <v>522</v>
      </c>
      <c r="E53" s="114">
        <v>527</v>
      </c>
      <c r="F53" s="114">
        <v>532</v>
      </c>
      <c r="G53" s="114">
        <v>520</v>
      </c>
      <c r="H53" s="140">
        <v>503</v>
      </c>
      <c r="I53" s="115">
        <v>19</v>
      </c>
      <c r="J53" s="116">
        <v>3.7773359840954273</v>
      </c>
    </row>
    <row r="54" spans="1:12" s="110" customFormat="1" ht="13.5" customHeight="1" x14ac:dyDescent="0.2">
      <c r="A54" s="120"/>
      <c r="B54" s="121" t="s">
        <v>111</v>
      </c>
      <c r="C54" s="113">
        <v>0.94062316284538505</v>
      </c>
      <c r="D54" s="115">
        <v>32</v>
      </c>
      <c r="E54" s="114">
        <v>31</v>
      </c>
      <c r="F54" s="114">
        <v>33</v>
      </c>
      <c r="G54" s="114">
        <v>31</v>
      </c>
      <c r="H54" s="140">
        <v>27</v>
      </c>
      <c r="I54" s="115">
        <v>5</v>
      </c>
      <c r="J54" s="116">
        <v>18.518518518518519</v>
      </c>
    </row>
    <row r="55" spans="1:12" s="110" customFormat="1" ht="13.5" customHeight="1" x14ac:dyDescent="0.2">
      <c r="A55" s="120"/>
      <c r="B55" s="121" t="s">
        <v>112</v>
      </c>
      <c r="C55" s="113">
        <v>0.20576131687242799</v>
      </c>
      <c r="D55" s="115">
        <v>7</v>
      </c>
      <c r="E55" s="114">
        <v>5</v>
      </c>
      <c r="F55" s="114">
        <v>7</v>
      </c>
      <c r="G55" s="114">
        <v>7</v>
      </c>
      <c r="H55" s="140">
        <v>5</v>
      </c>
      <c r="I55" s="115">
        <v>2</v>
      </c>
      <c r="J55" s="116">
        <v>40</v>
      </c>
    </row>
    <row r="56" spans="1:12" s="110" customFormat="1" ht="13.5" customHeight="1" x14ac:dyDescent="0.2">
      <c r="A56" s="118" t="s">
        <v>113</v>
      </c>
      <c r="B56" s="122" t="s">
        <v>116</v>
      </c>
      <c r="C56" s="113">
        <v>91.299235743680185</v>
      </c>
      <c r="D56" s="115">
        <v>3106</v>
      </c>
      <c r="E56" s="114">
        <v>3165</v>
      </c>
      <c r="F56" s="114">
        <v>3249</v>
      </c>
      <c r="G56" s="114">
        <v>3173</v>
      </c>
      <c r="H56" s="140">
        <v>3073</v>
      </c>
      <c r="I56" s="115">
        <v>33</v>
      </c>
      <c r="J56" s="116">
        <v>1.0738691832085909</v>
      </c>
    </row>
    <row r="57" spans="1:12" s="110" customFormat="1" ht="13.5" customHeight="1" x14ac:dyDescent="0.2">
      <c r="A57" s="142"/>
      <c r="B57" s="124" t="s">
        <v>117</v>
      </c>
      <c r="C57" s="125">
        <v>8.7007642563198111</v>
      </c>
      <c r="D57" s="143">
        <v>296</v>
      </c>
      <c r="E57" s="144">
        <v>290</v>
      </c>
      <c r="F57" s="144">
        <v>298</v>
      </c>
      <c r="G57" s="144">
        <v>284</v>
      </c>
      <c r="H57" s="145">
        <v>254</v>
      </c>
      <c r="I57" s="143">
        <v>42</v>
      </c>
      <c r="J57" s="146">
        <v>16.535433070866141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27191</v>
      </c>
      <c r="E12" s="236">
        <v>26918</v>
      </c>
      <c r="F12" s="114">
        <v>27643</v>
      </c>
      <c r="G12" s="114">
        <v>27384</v>
      </c>
      <c r="H12" s="140">
        <v>27008</v>
      </c>
      <c r="I12" s="115">
        <v>183</v>
      </c>
      <c r="J12" s="116">
        <v>0.67757701421800953</v>
      </c>
    </row>
    <row r="13" spans="1:15" s="110" customFormat="1" ht="12" customHeight="1" x14ac:dyDescent="0.2">
      <c r="A13" s="118" t="s">
        <v>105</v>
      </c>
      <c r="B13" s="119" t="s">
        <v>106</v>
      </c>
      <c r="C13" s="113">
        <v>54.503328307160459</v>
      </c>
      <c r="D13" s="115">
        <v>14820</v>
      </c>
      <c r="E13" s="114">
        <v>14561</v>
      </c>
      <c r="F13" s="114">
        <v>15136</v>
      </c>
      <c r="G13" s="114">
        <v>15021</v>
      </c>
      <c r="H13" s="140">
        <v>14744</v>
      </c>
      <c r="I13" s="115">
        <v>76</v>
      </c>
      <c r="J13" s="116">
        <v>0.51546391752577314</v>
      </c>
    </row>
    <row r="14" spans="1:15" s="110" customFormat="1" ht="12" customHeight="1" x14ac:dyDescent="0.2">
      <c r="A14" s="118"/>
      <c r="B14" s="119" t="s">
        <v>107</v>
      </c>
      <c r="C14" s="113">
        <v>45.496671692839541</v>
      </c>
      <c r="D14" s="115">
        <v>12371</v>
      </c>
      <c r="E14" s="114">
        <v>12357</v>
      </c>
      <c r="F14" s="114">
        <v>12507</v>
      </c>
      <c r="G14" s="114">
        <v>12363</v>
      </c>
      <c r="H14" s="140">
        <v>12264</v>
      </c>
      <c r="I14" s="115">
        <v>107</v>
      </c>
      <c r="J14" s="116">
        <v>0.87247227658186566</v>
      </c>
    </row>
    <row r="15" spans="1:15" s="110" customFormat="1" ht="12" customHeight="1" x14ac:dyDescent="0.2">
      <c r="A15" s="118" t="s">
        <v>105</v>
      </c>
      <c r="B15" s="121" t="s">
        <v>108</v>
      </c>
      <c r="C15" s="113">
        <v>12.750542458901842</v>
      </c>
      <c r="D15" s="115">
        <v>3467</v>
      </c>
      <c r="E15" s="114">
        <v>3545</v>
      </c>
      <c r="F15" s="114">
        <v>3726</v>
      </c>
      <c r="G15" s="114">
        <v>3505</v>
      </c>
      <c r="H15" s="140">
        <v>3569</v>
      </c>
      <c r="I15" s="115">
        <v>-102</v>
      </c>
      <c r="J15" s="116">
        <v>-2.8579434015130287</v>
      </c>
    </row>
    <row r="16" spans="1:15" s="110" customFormat="1" ht="12" customHeight="1" x14ac:dyDescent="0.2">
      <c r="A16" s="118"/>
      <c r="B16" s="121" t="s">
        <v>109</v>
      </c>
      <c r="C16" s="113">
        <v>67.36420139016586</v>
      </c>
      <c r="D16" s="115">
        <v>18317</v>
      </c>
      <c r="E16" s="114">
        <v>18070</v>
      </c>
      <c r="F16" s="114">
        <v>18588</v>
      </c>
      <c r="G16" s="114">
        <v>18583</v>
      </c>
      <c r="H16" s="140">
        <v>18274</v>
      </c>
      <c r="I16" s="115">
        <v>43</v>
      </c>
      <c r="J16" s="116">
        <v>0.23530699354273832</v>
      </c>
    </row>
    <row r="17" spans="1:10" s="110" customFormat="1" ht="12" customHeight="1" x14ac:dyDescent="0.2">
      <c r="A17" s="118"/>
      <c r="B17" s="121" t="s">
        <v>110</v>
      </c>
      <c r="C17" s="113">
        <v>18.859181346769152</v>
      </c>
      <c r="D17" s="115">
        <v>5128</v>
      </c>
      <c r="E17" s="114">
        <v>5022</v>
      </c>
      <c r="F17" s="114">
        <v>5049</v>
      </c>
      <c r="G17" s="114">
        <v>5027</v>
      </c>
      <c r="H17" s="140">
        <v>4913</v>
      </c>
      <c r="I17" s="115">
        <v>215</v>
      </c>
      <c r="J17" s="116">
        <v>4.3761449216364747</v>
      </c>
    </row>
    <row r="18" spans="1:10" s="110" customFormat="1" ht="12" customHeight="1" x14ac:dyDescent="0.2">
      <c r="A18" s="120"/>
      <c r="B18" s="121" t="s">
        <v>111</v>
      </c>
      <c r="C18" s="113">
        <v>1.0260748041631422</v>
      </c>
      <c r="D18" s="115">
        <v>279</v>
      </c>
      <c r="E18" s="114">
        <v>281</v>
      </c>
      <c r="F18" s="114">
        <v>280</v>
      </c>
      <c r="G18" s="114">
        <v>269</v>
      </c>
      <c r="H18" s="140">
        <v>252</v>
      </c>
      <c r="I18" s="115">
        <v>27</v>
      </c>
      <c r="J18" s="116">
        <v>10.714285714285714</v>
      </c>
    </row>
    <row r="19" spans="1:10" s="110" customFormat="1" ht="12" customHeight="1" x14ac:dyDescent="0.2">
      <c r="A19" s="120"/>
      <c r="B19" s="121" t="s">
        <v>112</v>
      </c>
      <c r="C19" s="113">
        <v>0.29053731013938433</v>
      </c>
      <c r="D19" s="115">
        <v>79</v>
      </c>
      <c r="E19" s="114">
        <v>83</v>
      </c>
      <c r="F19" s="114">
        <v>91</v>
      </c>
      <c r="G19" s="114">
        <v>73</v>
      </c>
      <c r="H19" s="140">
        <v>63</v>
      </c>
      <c r="I19" s="115">
        <v>16</v>
      </c>
      <c r="J19" s="116">
        <v>25.396825396825395</v>
      </c>
    </row>
    <row r="20" spans="1:10" s="110" customFormat="1" ht="12" customHeight="1" x14ac:dyDescent="0.2">
      <c r="A20" s="118" t="s">
        <v>113</v>
      </c>
      <c r="B20" s="119" t="s">
        <v>181</v>
      </c>
      <c r="C20" s="113">
        <v>72.87337722040381</v>
      </c>
      <c r="D20" s="115">
        <v>19815</v>
      </c>
      <c r="E20" s="114">
        <v>19542</v>
      </c>
      <c r="F20" s="114">
        <v>20282</v>
      </c>
      <c r="G20" s="114">
        <v>20061</v>
      </c>
      <c r="H20" s="140">
        <v>19797</v>
      </c>
      <c r="I20" s="115">
        <v>18</v>
      </c>
      <c r="J20" s="116">
        <v>9.0922867101075916E-2</v>
      </c>
    </row>
    <row r="21" spans="1:10" s="110" customFormat="1" ht="12" customHeight="1" x14ac:dyDescent="0.2">
      <c r="A21" s="118"/>
      <c r="B21" s="119" t="s">
        <v>182</v>
      </c>
      <c r="C21" s="113">
        <v>27.12662277959619</v>
      </c>
      <c r="D21" s="115">
        <v>7376</v>
      </c>
      <c r="E21" s="114">
        <v>7376</v>
      </c>
      <c r="F21" s="114">
        <v>7361</v>
      </c>
      <c r="G21" s="114">
        <v>7323</v>
      </c>
      <c r="H21" s="140">
        <v>7211</v>
      </c>
      <c r="I21" s="115">
        <v>165</v>
      </c>
      <c r="J21" s="116">
        <v>2.2881708500901401</v>
      </c>
    </row>
    <row r="22" spans="1:10" s="110" customFormat="1" ht="12" customHeight="1" x14ac:dyDescent="0.2">
      <c r="A22" s="118" t="s">
        <v>113</v>
      </c>
      <c r="B22" s="119" t="s">
        <v>116</v>
      </c>
      <c r="C22" s="113">
        <v>82.696480453091098</v>
      </c>
      <c r="D22" s="115">
        <v>22486</v>
      </c>
      <c r="E22" s="114">
        <v>22453</v>
      </c>
      <c r="F22" s="114">
        <v>22819</v>
      </c>
      <c r="G22" s="114">
        <v>22524</v>
      </c>
      <c r="H22" s="140">
        <v>22380</v>
      </c>
      <c r="I22" s="115">
        <v>106</v>
      </c>
      <c r="J22" s="116">
        <v>0.47363717605004468</v>
      </c>
    </row>
    <row r="23" spans="1:10" s="110" customFormat="1" ht="12" customHeight="1" x14ac:dyDescent="0.2">
      <c r="A23" s="118"/>
      <c r="B23" s="119" t="s">
        <v>117</v>
      </c>
      <c r="C23" s="113">
        <v>17.288808797028427</v>
      </c>
      <c r="D23" s="115">
        <v>4701</v>
      </c>
      <c r="E23" s="114">
        <v>4461</v>
      </c>
      <c r="F23" s="114">
        <v>4820</v>
      </c>
      <c r="G23" s="114">
        <v>4854</v>
      </c>
      <c r="H23" s="140">
        <v>4622</v>
      </c>
      <c r="I23" s="115">
        <v>79</v>
      </c>
      <c r="J23" s="116">
        <v>1.7092167892687149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43548</v>
      </c>
      <c r="E64" s="236">
        <v>43377</v>
      </c>
      <c r="F64" s="236">
        <v>44174</v>
      </c>
      <c r="G64" s="236">
        <v>43568</v>
      </c>
      <c r="H64" s="140">
        <v>43076</v>
      </c>
      <c r="I64" s="115">
        <v>472</v>
      </c>
      <c r="J64" s="116">
        <v>1.0957377658092673</v>
      </c>
    </row>
    <row r="65" spans="1:12" s="110" customFormat="1" ht="12" customHeight="1" x14ac:dyDescent="0.2">
      <c r="A65" s="118" t="s">
        <v>105</v>
      </c>
      <c r="B65" s="119" t="s">
        <v>106</v>
      </c>
      <c r="C65" s="113">
        <v>54.946266189032791</v>
      </c>
      <c r="D65" s="235">
        <v>23928</v>
      </c>
      <c r="E65" s="236">
        <v>23767</v>
      </c>
      <c r="F65" s="236">
        <v>24463</v>
      </c>
      <c r="G65" s="236">
        <v>24130</v>
      </c>
      <c r="H65" s="140">
        <v>23782</v>
      </c>
      <c r="I65" s="115">
        <v>146</v>
      </c>
      <c r="J65" s="116">
        <v>0.61390967958960563</v>
      </c>
    </row>
    <row r="66" spans="1:12" s="110" customFormat="1" ht="12" customHeight="1" x14ac:dyDescent="0.2">
      <c r="A66" s="118"/>
      <c r="B66" s="119" t="s">
        <v>107</v>
      </c>
      <c r="C66" s="113">
        <v>45.053733810967209</v>
      </c>
      <c r="D66" s="235">
        <v>19620</v>
      </c>
      <c r="E66" s="236">
        <v>19610</v>
      </c>
      <c r="F66" s="236">
        <v>19711</v>
      </c>
      <c r="G66" s="236">
        <v>19438</v>
      </c>
      <c r="H66" s="140">
        <v>19294</v>
      </c>
      <c r="I66" s="115">
        <v>326</v>
      </c>
      <c r="J66" s="116">
        <v>1.6896444490515186</v>
      </c>
    </row>
    <row r="67" spans="1:12" s="110" customFormat="1" ht="12" customHeight="1" x14ac:dyDescent="0.2">
      <c r="A67" s="118" t="s">
        <v>105</v>
      </c>
      <c r="B67" s="121" t="s">
        <v>108</v>
      </c>
      <c r="C67" s="113">
        <v>12.937448332874069</v>
      </c>
      <c r="D67" s="235">
        <v>5634</v>
      </c>
      <c r="E67" s="236">
        <v>5789</v>
      </c>
      <c r="F67" s="236">
        <v>6010</v>
      </c>
      <c r="G67" s="236">
        <v>5594</v>
      </c>
      <c r="H67" s="140">
        <v>5736</v>
      </c>
      <c r="I67" s="115">
        <v>-102</v>
      </c>
      <c r="J67" s="116">
        <v>-1.7782426778242677</v>
      </c>
    </row>
    <row r="68" spans="1:12" s="110" customFormat="1" ht="12" customHeight="1" x14ac:dyDescent="0.2">
      <c r="A68" s="118"/>
      <c r="B68" s="121" t="s">
        <v>109</v>
      </c>
      <c r="C68" s="113">
        <v>66.602369798842659</v>
      </c>
      <c r="D68" s="235">
        <v>29004</v>
      </c>
      <c r="E68" s="236">
        <v>28779</v>
      </c>
      <c r="F68" s="236">
        <v>29351</v>
      </c>
      <c r="G68" s="236">
        <v>29319</v>
      </c>
      <c r="H68" s="140">
        <v>28901</v>
      </c>
      <c r="I68" s="115">
        <v>103</v>
      </c>
      <c r="J68" s="116">
        <v>0.35638905228192796</v>
      </c>
    </row>
    <row r="69" spans="1:12" s="110" customFormat="1" ht="12" customHeight="1" x14ac:dyDescent="0.2">
      <c r="A69" s="118"/>
      <c r="B69" s="121" t="s">
        <v>110</v>
      </c>
      <c r="C69" s="113">
        <v>19.541655185083126</v>
      </c>
      <c r="D69" s="235">
        <v>8510</v>
      </c>
      <c r="E69" s="236">
        <v>8422</v>
      </c>
      <c r="F69" s="236">
        <v>8431</v>
      </c>
      <c r="G69" s="236">
        <v>8281</v>
      </c>
      <c r="H69" s="140">
        <v>8077</v>
      </c>
      <c r="I69" s="115">
        <v>433</v>
      </c>
      <c r="J69" s="116">
        <v>5.360901324749288</v>
      </c>
    </row>
    <row r="70" spans="1:12" s="110" customFormat="1" ht="12" customHeight="1" x14ac:dyDescent="0.2">
      <c r="A70" s="120"/>
      <c r="B70" s="121" t="s">
        <v>111</v>
      </c>
      <c r="C70" s="113">
        <v>0.91852668320014697</v>
      </c>
      <c r="D70" s="235">
        <v>400</v>
      </c>
      <c r="E70" s="236">
        <v>387</v>
      </c>
      <c r="F70" s="236">
        <v>382</v>
      </c>
      <c r="G70" s="236">
        <v>374</v>
      </c>
      <c r="H70" s="140">
        <v>362</v>
      </c>
      <c r="I70" s="115">
        <v>38</v>
      </c>
      <c r="J70" s="116">
        <v>10.497237569060774</v>
      </c>
    </row>
    <row r="71" spans="1:12" s="110" customFormat="1" ht="12" customHeight="1" x14ac:dyDescent="0.2">
      <c r="A71" s="120"/>
      <c r="B71" s="121" t="s">
        <v>112</v>
      </c>
      <c r="C71" s="113">
        <v>0.25489115458804079</v>
      </c>
      <c r="D71" s="235">
        <v>111</v>
      </c>
      <c r="E71" s="236">
        <v>103</v>
      </c>
      <c r="F71" s="236">
        <v>109</v>
      </c>
      <c r="G71" s="236">
        <v>98</v>
      </c>
      <c r="H71" s="140">
        <v>87</v>
      </c>
      <c r="I71" s="115">
        <v>24</v>
      </c>
      <c r="J71" s="116">
        <v>27.586206896551722</v>
      </c>
    </row>
    <row r="72" spans="1:12" s="110" customFormat="1" ht="12" customHeight="1" x14ac:dyDescent="0.2">
      <c r="A72" s="118" t="s">
        <v>113</v>
      </c>
      <c r="B72" s="119" t="s">
        <v>181</v>
      </c>
      <c r="C72" s="113">
        <v>71.764489758427487</v>
      </c>
      <c r="D72" s="235">
        <v>31252</v>
      </c>
      <c r="E72" s="236">
        <v>31100</v>
      </c>
      <c r="F72" s="236">
        <v>31975</v>
      </c>
      <c r="G72" s="236">
        <v>31542</v>
      </c>
      <c r="H72" s="140">
        <v>31204</v>
      </c>
      <c r="I72" s="115">
        <v>48</v>
      </c>
      <c r="J72" s="116">
        <v>0.15382643250865274</v>
      </c>
    </row>
    <row r="73" spans="1:12" s="110" customFormat="1" ht="12" customHeight="1" x14ac:dyDescent="0.2">
      <c r="A73" s="118"/>
      <c r="B73" s="119" t="s">
        <v>182</v>
      </c>
      <c r="C73" s="113">
        <v>28.235510241572516</v>
      </c>
      <c r="D73" s="115">
        <v>12296</v>
      </c>
      <c r="E73" s="114">
        <v>12277</v>
      </c>
      <c r="F73" s="114">
        <v>12199</v>
      </c>
      <c r="G73" s="114">
        <v>12026</v>
      </c>
      <c r="H73" s="140">
        <v>11872</v>
      </c>
      <c r="I73" s="115">
        <v>424</v>
      </c>
      <c r="J73" s="116">
        <v>3.5714285714285716</v>
      </c>
    </row>
    <row r="74" spans="1:12" s="110" customFormat="1" ht="12" customHeight="1" x14ac:dyDescent="0.2">
      <c r="A74" s="118" t="s">
        <v>113</v>
      </c>
      <c r="B74" s="119" t="s">
        <v>116</v>
      </c>
      <c r="C74" s="113">
        <v>91.032883255258568</v>
      </c>
      <c r="D74" s="115">
        <v>39643</v>
      </c>
      <c r="E74" s="114">
        <v>39671</v>
      </c>
      <c r="F74" s="114">
        <v>40215</v>
      </c>
      <c r="G74" s="114">
        <v>39609</v>
      </c>
      <c r="H74" s="140">
        <v>39406</v>
      </c>
      <c r="I74" s="115">
        <v>237</v>
      </c>
      <c r="J74" s="116">
        <v>0.60143125412373755</v>
      </c>
    </row>
    <row r="75" spans="1:12" s="110" customFormat="1" ht="12" customHeight="1" x14ac:dyDescent="0.2">
      <c r="A75" s="142"/>
      <c r="B75" s="124" t="s">
        <v>117</v>
      </c>
      <c r="C75" s="125">
        <v>8.9533388444934321</v>
      </c>
      <c r="D75" s="143">
        <v>3899</v>
      </c>
      <c r="E75" s="144">
        <v>3701</v>
      </c>
      <c r="F75" s="144">
        <v>3954</v>
      </c>
      <c r="G75" s="144">
        <v>3952</v>
      </c>
      <c r="H75" s="145">
        <v>3663</v>
      </c>
      <c r="I75" s="143">
        <v>236</v>
      </c>
      <c r="J75" s="146">
        <v>6.4428064428064431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27191</v>
      </c>
      <c r="G11" s="114">
        <v>26918</v>
      </c>
      <c r="H11" s="114">
        <v>27643</v>
      </c>
      <c r="I11" s="114">
        <v>27384</v>
      </c>
      <c r="J11" s="140">
        <v>27008</v>
      </c>
      <c r="K11" s="114">
        <v>183</v>
      </c>
      <c r="L11" s="116">
        <v>0.67757701421800953</v>
      </c>
    </row>
    <row r="12" spans="1:17" s="110" customFormat="1" ht="24.95" customHeight="1" x14ac:dyDescent="0.2">
      <c r="A12" s="604" t="s">
        <v>185</v>
      </c>
      <c r="B12" s="605"/>
      <c r="C12" s="605"/>
      <c r="D12" s="606"/>
      <c r="E12" s="113">
        <v>54.503328307160459</v>
      </c>
      <c r="F12" s="115">
        <v>14820</v>
      </c>
      <c r="G12" s="114">
        <v>14561</v>
      </c>
      <c r="H12" s="114">
        <v>15136</v>
      </c>
      <c r="I12" s="114">
        <v>15021</v>
      </c>
      <c r="J12" s="140">
        <v>14744</v>
      </c>
      <c r="K12" s="114">
        <v>76</v>
      </c>
      <c r="L12" s="116">
        <v>0.51546391752577314</v>
      </c>
    </row>
    <row r="13" spans="1:17" s="110" customFormat="1" ht="15" customHeight="1" x14ac:dyDescent="0.2">
      <c r="A13" s="120"/>
      <c r="B13" s="612" t="s">
        <v>107</v>
      </c>
      <c r="C13" s="612"/>
      <c r="E13" s="113">
        <v>45.496671692839541</v>
      </c>
      <c r="F13" s="115">
        <v>12371</v>
      </c>
      <c r="G13" s="114">
        <v>12357</v>
      </c>
      <c r="H13" s="114">
        <v>12507</v>
      </c>
      <c r="I13" s="114">
        <v>12363</v>
      </c>
      <c r="J13" s="140">
        <v>12264</v>
      </c>
      <c r="K13" s="114">
        <v>107</v>
      </c>
      <c r="L13" s="116">
        <v>0.87247227658186566</v>
      </c>
    </row>
    <row r="14" spans="1:17" s="110" customFormat="1" ht="24.95" customHeight="1" x14ac:dyDescent="0.2">
      <c r="A14" s="604" t="s">
        <v>186</v>
      </c>
      <c r="B14" s="605"/>
      <c r="C14" s="605"/>
      <c r="D14" s="606"/>
      <c r="E14" s="113">
        <v>12.750542458901842</v>
      </c>
      <c r="F14" s="115">
        <v>3467</v>
      </c>
      <c r="G14" s="114">
        <v>3545</v>
      </c>
      <c r="H14" s="114">
        <v>3726</v>
      </c>
      <c r="I14" s="114">
        <v>3505</v>
      </c>
      <c r="J14" s="140">
        <v>3569</v>
      </c>
      <c r="K14" s="114">
        <v>-102</v>
      </c>
      <c r="L14" s="116">
        <v>-2.8579434015130287</v>
      </c>
    </row>
    <row r="15" spans="1:17" s="110" customFormat="1" ht="15" customHeight="1" x14ac:dyDescent="0.2">
      <c r="A15" s="120"/>
      <c r="B15" s="119"/>
      <c r="C15" s="258" t="s">
        <v>106</v>
      </c>
      <c r="E15" s="113">
        <v>60.773002595904238</v>
      </c>
      <c r="F15" s="115">
        <v>2107</v>
      </c>
      <c r="G15" s="114">
        <v>2134</v>
      </c>
      <c r="H15" s="114">
        <v>2259</v>
      </c>
      <c r="I15" s="114">
        <v>2120</v>
      </c>
      <c r="J15" s="140">
        <v>2147</v>
      </c>
      <c r="K15" s="114">
        <v>-40</v>
      </c>
      <c r="L15" s="116">
        <v>-1.8630647414997672</v>
      </c>
    </row>
    <row r="16" spans="1:17" s="110" customFormat="1" ht="15" customHeight="1" x14ac:dyDescent="0.2">
      <c r="A16" s="120"/>
      <c r="B16" s="119"/>
      <c r="C16" s="258" t="s">
        <v>107</v>
      </c>
      <c r="E16" s="113">
        <v>39.226997404095762</v>
      </c>
      <c r="F16" s="115">
        <v>1360</v>
      </c>
      <c r="G16" s="114">
        <v>1411</v>
      </c>
      <c r="H16" s="114">
        <v>1467</v>
      </c>
      <c r="I16" s="114">
        <v>1385</v>
      </c>
      <c r="J16" s="140">
        <v>1422</v>
      </c>
      <c r="K16" s="114">
        <v>-62</v>
      </c>
      <c r="L16" s="116">
        <v>-4.3600562587904363</v>
      </c>
    </row>
    <row r="17" spans="1:12" s="110" customFormat="1" ht="15" customHeight="1" x14ac:dyDescent="0.2">
      <c r="A17" s="120"/>
      <c r="B17" s="121" t="s">
        <v>109</v>
      </c>
      <c r="C17" s="258"/>
      <c r="E17" s="113">
        <v>67.36420139016586</v>
      </c>
      <c r="F17" s="115">
        <v>18317</v>
      </c>
      <c r="G17" s="114">
        <v>18070</v>
      </c>
      <c r="H17" s="114">
        <v>18588</v>
      </c>
      <c r="I17" s="114">
        <v>18583</v>
      </c>
      <c r="J17" s="140">
        <v>18274</v>
      </c>
      <c r="K17" s="114">
        <v>43</v>
      </c>
      <c r="L17" s="116">
        <v>0.23530699354273832</v>
      </c>
    </row>
    <row r="18" spans="1:12" s="110" customFormat="1" ht="15" customHeight="1" x14ac:dyDescent="0.2">
      <c r="A18" s="120"/>
      <c r="B18" s="119"/>
      <c r="C18" s="258" t="s">
        <v>106</v>
      </c>
      <c r="E18" s="113">
        <v>54.867063383741879</v>
      </c>
      <c r="F18" s="115">
        <v>10050</v>
      </c>
      <c r="G18" s="114">
        <v>9832</v>
      </c>
      <c r="H18" s="114">
        <v>10220</v>
      </c>
      <c r="I18" s="114">
        <v>10260</v>
      </c>
      <c r="J18" s="140">
        <v>10041</v>
      </c>
      <c r="K18" s="114">
        <v>9</v>
      </c>
      <c r="L18" s="116">
        <v>8.9632506722437999E-2</v>
      </c>
    </row>
    <row r="19" spans="1:12" s="110" customFormat="1" ht="15" customHeight="1" x14ac:dyDescent="0.2">
      <c r="A19" s="120"/>
      <c r="B19" s="119"/>
      <c r="C19" s="258" t="s">
        <v>107</v>
      </c>
      <c r="E19" s="113">
        <v>45.132936616258121</v>
      </c>
      <c r="F19" s="115">
        <v>8267</v>
      </c>
      <c r="G19" s="114">
        <v>8238</v>
      </c>
      <c r="H19" s="114">
        <v>8368</v>
      </c>
      <c r="I19" s="114">
        <v>8323</v>
      </c>
      <c r="J19" s="140">
        <v>8233</v>
      </c>
      <c r="K19" s="114">
        <v>34</v>
      </c>
      <c r="L19" s="116">
        <v>0.41297218510870887</v>
      </c>
    </row>
    <row r="20" spans="1:12" s="110" customFormat="1" ht="15" customHeight="1" x14ac:dyDescent="0.2">
      <c r="A20" s="120"/>
      <c r="B20" s="121" t="s">
        <v>110</v>
      </c>
      <c r="C20" s="258"/>
      <c r="E20" s="113">
        <v>18.859181346769152</v>
      </c>
      <c r="F20" s="115">
        <v>5128</v>
      </c>
      <c r="G20" s="114">
        <v>5022</v>
      </c>
      <c r="H20" s="114">
        <v>5049</v>
      </c>
      <c r="I20" s="114">
        <v>5027</v>
      </c>
      <c r="J20" s="140">
        <v>4913</v>
      </c>
      <c r="K20" s="114">
        <v>215</v>
      </c>
      <c r="L20" s="116">
        <v>4.3761449216364747</v>
      </c>
    </row>
    <row r="21" spans="1:12" s="110" customFormat="1" ht="15" customHeight="1" x14ac:dyDescent="0.2">
      <c r="A21" s="120"/>
      <c r="B21" s="119"/>
      <c r="C21" s="258" t="s">
        <v>106</v>
      </c>
      <c r="E21" s="113">
        <v>48.849453978159126</v>
      </c>
      <c r="F21" s="115">
        <v>2505</v>
      </c>
      <c r="G21" s="114">
        <v>2435</v>
      </c>
      <c r="H21" s="114">
        <v>2498</v>
      </c>
      <c r="I21" s="114">
        <v>2490</v>
      </c>
      <c r="J21" s="140">
        <v>2420</v>
      </c>
      <c r="K21" s="114">
        <v>85</v>
      </c>
      <c r="L21" s="116">
        <v>3.5123966942148761</v>
      </c>
    </row>
    <row r="22" spans="1:12" s="110" customFormat="1" ht="15" customHeight="1" x14ac:dyDescent="0.2">
      <c r="A22" s="120"/>
      <c r="B22" s="119"/>
      <c r="C22" s="258" t="s">
        <v>107</v>
      </c>
      <c r="E22" s="113">
        <v>51.150546021840874</v>
      </c>
      <c r="F22" s="115">
        <v>2623</v>
      </c>
      <c r="G22" s="114">
        <v>2587</v>
      </c>
      <c r="H22" s="114">
        <v>2551</v>
      </c>
      <c r="I22" s="114">
        <v>2537</v>
      </c>
      <c r="J22" s="140">
        <v>2493</v>
      </c>
      <c r="K22" s="114">
        <v>130</v>
      </c>
      <c r="L22" s="116">
        <v>5.2146008824709185</v>
      </c>
    </row>
    <row r="23" spans="1:12" s="110" customFormat="1" ht="15" customHeight="1" x14ac:dyDescent="0.2">
      <c r="A23" s="120"/>
      <c r="B23" s="121" t="s">
        <v>111</v>
      </c>
      <c r="C23" s="258"/>
      <c r="E23" s="113">
        <v>1.0260748041631422</v>
      </c>
      <c r="F23" s="115">
        <v>279</v>
      </c>
      <c r="G23" s="114">
        <v>281</v>
      </c>
      <c r="H23" s="114">
        <v>280</v>
      </c>
      <c r="I23" s="114">
        <v>269</v>
      </c>
      <c r="J23" s="140">
        <v>252</v>
      </c>
      <c r="K23" s="114">
        <v>27</v>
      </c>
      <c r="L23" s="116">
        <v>10.714285714285714</v>
      </c>
    </row>
    <row r="24" spans="1:12" s="110" customFormat="1" ht="15" customHeight="1" x14ac:dyDescent="0.2">
      <c r="A24" s="120"/>
      <c r="B24" s="119"/>
      <c r="C24" s="258" t="s">
        <v>106</v>
      </c>
      <c r="E24" s="113">
        <v>56.630824372759854</v>
      </c>
      <c r="F24" s="115">
        <v>158</v>
      </c>
      <c r="G24" s="114">
        <v>160</v>
      </c>
      <c r="H24" s="114">
        <v>159</v>
      </c>
      <c r="I24" s="114">
        <v>151</v>
      </c>
      <c r="J24" s="140">
        <v>136</v>
      </c>
      <c r="K24" s="114">
        <v>22</v>
      </c>
      <c r="L24" s="116">
        <v>16.176470588235293</v>
      </c>
    </row>
    <row r="25" spans="1:12" s="110" customFormat="1" ht="15" customHeight="1" x14ac:dyDescent="0.2">
      <c r="A25" s="120"/>
      <c r="B25" s="119"/>
      <c r="C25" s="258" t="s">
        <v>107</v>
      </c>
      <c r="E25" s="113">
        <v>43.369175627240146</v>
      </c>
      <c r="F25" s="115">
        <v>121</v>
      </c>
      <c r="G25" s="114">
        <v>121</v>
      </c>
      <c r="H25" s="114">
        <v>121</v>
      </c>
      <c r="I25" s="114">
        <v>118</v>
      </c>
      <c r="J25" s="140">
        <v>116</v>
      </c>
      <c r="K25" s="114">
        <v>5</v>
      </c>
      <c r="L25" s="116">
        <v>4.3103448275862073</v>
      </c>
    </row>
    <row r="26" spans="1:12" s="110" customFormat="1" ht="15" customHeight="1" x14ac:dyDescent="0.2">
      <c r="A26" s="120"/>
      <c r="C26" s="121" t="s">
        <v>187</v>
      </c>
      <c r="D26" s="110" t="s">
        <v>188</v>
      </c>
      <c r="E26" s="113">
        <v>0.29053731013938433</v>
      </c>
      <c r="F26" s="115">
        <v>79</v>
      </c>
      <c r="G26" s="114">
        <v>83</v>
      </c>
      <c r="H26" s="114">
        <v>91</v>
      </c>
      <c r="I26" s="114">
        <v>73</v>
      </c>
      <c r="J26" s="140">
        <v>63</v>
      </c>
      <c r="K26" s="114">
        <v>16</v>
      </c>
      <c r="L26" s="116">
        <v>25.396825396825395</v>
      </c>
    </row>
    <row r="27" spans="1:12" s="110" customFormat="1" ht="15" customHeight="1" x14ac:dyDescent="0.2">
      <c r="A27" s="120"/>
      <c r="B27" s="119"/>
      <c r="D27" s="259" t="s">
        <v>106</v>
      </c>
      <c r="E27" s="113">
        <v>49.367088607594937</v>
      </c>
      <c r="F27" s="115">
        <v>39</v>
      </c>
      <c r="G27" s="114">
        <v>43</v>
      </c>
      <c r="H27" s="114">
        <v>45</v>
      </c>
      <c r="I27" s="114">
        <v>32</v>
      </c>
      <c r="J27" s="140">
        <v>24</v>
      </c>
      <c r="K27" s="114">
        <v>15</v>
      </c>
      <c r="L27" s="116">
        <v>62.5</v>
      </c>
    </row>
    <row r="28" spans="1:12" s="110" customFormat="1" ht="15" customHeight="1" x14ac:dyDescent="0.2">
      <c r="A28" s="120"/>
      <c r="B28" s="119"/>
      <c r="D28" s="259" t="s">
        <v>107</v>
      </c>
      <c r="E28" s="113">
        <v>50.632911392405063</v>
      </c>
      <c r="F28" s="115">
        <v>40</v>
      </c>
      <c r="G28" s="114">
        <v>40</v>
      </c>
      <c r="H28" s="114">
        <v>46</v>
      </c>
      <c r="I28" s="114">
        <v>41</v>
      </c>
      <c r="J28" s="140">
        <v>39</v>
      </c>
      <c r="K28" s="114">
        <v>1</v>
      </c>
      <c r="L28" s="116">
        <v>2.5641025641025643</v>
      </c>
    </row>
    <row r="29" spans="1:12" s="110" customFormat="1" ht="24.95" customHeight="1" x14ac:dyDescent="0.2">
      <c r="A29" s="604" t="s">
        <v>189</v>
      </c>
      <c r="B29" s="605"/>
      <c r="C29" s="605"/>
      <c r="D29" s="606"/>
      <c r="E29" s="113">
        <v>82.696480453091098</v>
      </c>
      <c r="F29" s="115">
        <v>22486</v>
      </c>
      <c r="G29" s="114">
        <v>22453</v>
      </c>
      <c r="H29" s="114">
        <v>22819</v>
      </c>
      <c r="I29" s="114">
        <v>22524</v>
      </c>
      <c r="J29" s="140">
        <v>22380</v>
      </c>
      <c r="K29" s="114">
        <v>106</v>
      </c>
      <c r="L29" s="116">
        <v>0.47363717605004468</v>
      </c>
    </row>
    <row r="30" spans="1:12" s="110" customFormat="1" ht="15" customHeight="1" x14ac:dyDescent="0.2">
      <c r="A30" s="120"/>
      <c r="B30" s="119"/>
      <c r="C30" s="258" t="s">
        <v>106</v>
      </c>
      <c r="E30" s="113">
        <v>52.214711375967269</v>
      </c>
      <c r="F30" s="115">
        <v>11741</v>
      </c>
      <c r="G30" s="114">
        <v>11636</v>
      </c>
      <c r="H30" s="114">
        <v>11968</v>
      </c>
      <c r="I30" s="114">
        <v>11858</v>
      </c>
      <c r="J30" s="140">
        <v>11723</v>
      </c>
      <c r="K30" s="114">
        <v>18</v>
      </c>
      <c r="L30" s="116">
        <v>0.15354431459524012</v>
      </c>
    </row>
    <row r="31" spans="1:12" s="110" customFormat="1" ht="15" customHeight="1" x14ac:dyDescent="0.2">
      <c r="A31" s="120"/>
      <c r="B31" s="119"/>
      <c r="C31" s="258" t="s">
        <v>107</v>
      </c>
      <c r="E31" s="113">
        <v>47.785288624032731</v>
      </c>
      <c r="F31" s="115">
        <v>10745</v>
      </c>
      <c r="G31" s="114">
        <v>10817</v>
      </c>
      <c r="H31" s="114">
        <v>10851</v>
      </c>
      <c r="I31" s="114">
        <v>10666</v>
      </c>
      <c r="J31" s="140">
        <v>10657</v>
      </c>
      <c r="K31" s="114">
        <v>88</v>
      </c>
      <c r="L31" s="116">
        <v>0.82574833442807549</v>
      </c>
    </row>
    <row r="32" spans="1:12" s="110" customFormat="1" ht="15" customHeight="1" x14ac:dyDescent="0.2">
      <c r="A32" s="120"/>
      <c r="B32" s="119" t="s">
        <v>117</v>
      </c>
      <c r="C32" s="258"/>
      <c r="E32" s="113">
        <v>17.288808797028427</v>
      </c>
      <c r="F32" s="115">
        <v>4701</v>
      </c>
      <c r="G32" s="114">
        <v>4461</v>
      </c>
      <c r="H32" s="114">
        <v>4820</v>
      </c>
      <c r="I32" s="114">
        <v>4854</v>
      </c>
      <c r="J32" s="140">
        <v>4622</v>
      </c>
      <c r="K32" s="114">
        <v>79</v>
      </c>
      <c r="L32" s="116">
        <v>1.7092167892687149</v>
      </c>
    </row>
    <row r="33" spans="1:12" s="110" customFormat="1" ht="15" customHeight="1" x14ac:dyDescent="0.2">
      <c r="A33" s="120"/>
      <c r="B33" s="119"/>
      <c r="C33" s="258" t="s">
        <v>106</v>
      </c>
      <c r="E33" s="113">
        <v>65.432886619868114</v>
      </c>
      <c r="F33" s="115">
        <v>3076</v>
      </c>
      <c r="G33" s="114">
        <v>2921</v>
      </c>
      <c r="H33" s="114">
        <v>3164</v>
      </c>
      <c r="I33" s="114">
        <v>3157</v>
      </c>
      <c r="J33" s="140">
        <v>3015</v>
      </c>
      <c r="K33" s="114">
        <v>61</v>
      </c>
      <c r="L33" s="116">
        <v>2.0232172470978442</v>
      </c>
    </row>
    <row r="34" spans="1:12" s="110" customFormat="1" ht="15" customHeight="1" x14ac:dyDescent="0.2">
      <c r="A34" s="120"/>
      <c r="B34" s="119"/>
      <c r="C34" s="258" t="s">
        <v>107</v>
      </c>
      <c r="E34" s="113">
        <v>34.567113380131886</v>
      </c>
      <c r="F34" s="115">
        <v>1625</v>
      </c>
      <c r="G34" s="114">
        <v>1540</v>
      </c>
      <c r="H34" s="114">
        <v>1656</v>
      </c>
      <c r="I34" s="114">
        <v>1697</v>
      </c>
      <c r="J34" s="140">
        <v>1607</v>
      </c>
      <c r="K34" s="114">
        <v>18</v>
      </c>
      <c r="L34" s="116">
        <v>1.120099564405725</v>
      </c>
    </row>
    <row r="35" spans="1:12" s="110" customFormat="1" ht="24.95" customHeight="1" x14ac:dyDescent="0.2">
      <c r="A35" s="604" t="s">
        <v>190</v>
      </c>
      <c r="B35" s="605"/>
      <c r="C35" s="605"/>
      <c r="D35" s="606"/>
      <c r="E35" s="113">
        <v>72.87337722040381</v>
      </c>
      <c r="F35" s="115">
        <v>19815</v>
      </c>
      <c r="G35" s="114">
        <v>19542</v>
      </c>
      <c r="H35" s="114">
        <v>20282</v>
      </c>
      <c r="I35" s="114">
        <v>20061</v>
      </c>
      <c r="J35" s="140">
        <v>19797</v>
      </c>
      <c r="K35" s="114">
        <v>18</v>
      </c>
      <c r="L35" s="116">
        <v>9.0922867101075916E-2</v>
      </c>
    </row>
    <row r="36" spans="1:12" s="110" customFormat="1" ht="15" customHeight="1" x14ac:dyDescent="0.2">
      <c r="A36" s="120"/>
      <c r="B36" s="119"/>
      <c r="C36" s="258" t="s">
        <v>106</v>
      </c>
      <c r="E36" s="113">
        <v>69.936916477416105</v>
      </c>
      <c r="F36" s="115">
        <v>13858</v>
      </c>
      <c r="G36" s="114">
        <v>13591</v>
      </c>
      <c r="H36" s="114">
        <v>14151</v>
      </c>
      <c r="I36" s="114">
        <v>13997</v>
      </c>
      <c r="J36" s="140">
        <v>13786</v>
      </c>
      <c r="K36" s="114">
        <v>72</v>
      </c>
      <c r="L36" s="116">
        <v>0.52226896851878712</v>
      </c>
    </row>
    <row r="37" spans="1:12" s="110" customFormat="1" ht="15" customHeight="1" x14ac:dyDescent="0.2">
      <c r="A37" s="120"/>
      <c r="B37" s="119"/>
      <c r="C37" s="258" t="s">
        <v>107</v>
      </c>
      <c r="E37" s="113">
        <v>30.063083522583902</v>
      </c>
      <c r="F37" s="115">
        <v>5957</v>
      </c>
      <c r="G37" s="114">
        <v>5951</v>
      </c>
      <c r="H37" s="114">
        <v>6131</v>
      </c>
      <c r="I37" s="114">
        <v>6064</v>
      </c>
      <c r="J37" s="140">
        <v>6011</v>
      </c>
      <c r="K37" s="114">
        <v>-54</v>
      </c>
      <c r="L37" s="116">
        <v>-0.89835301946431545</v>
      </c>
    </row>
    <row r="38" spans="1:12" s="110" customFormat="1" ht="15" customHeight="1" x14ac:dyDescent="0.2">
      <c r="A38" s="120"/>
      <c r="B38" s="119" t="s">
        <v>182</v>
      </c>
      <c r="C38" s="258"/>
      <c r="E38" s="113">
        <v>27.12662277959619</v>
      </c>
      <c r="F38" s="115">
        <v>7376</v>
      </c>
      <c r="G38" s="114">
        <v>7376</v>
      </c>
      <c r="H38" s="114">
        <v>7361</v>
      </c>
      <c r="I38" s="114">
        <v>7323</v>
      </c>
      <c r="J38" s="140">
        <v>7211</v>
      </c>
      <c r="K38" s="114">
        <v>165</v>
      </c>
      <c r="L38" s="116">
        <v>2.2881708500901401</v>
      </c>
    </row>
    <row r="39" spans="1:12" s="110" customFormat="1" ht="15" customHeight="1" x14ac:dyDescent="0.2">
      <c r="A39" s="120"/>
      <c r="B39" s="119"/>
      <c r="C39" s="258" t="s">
        <v>106</v>
      </c>
      <c r="E39" s="113">
        <v>13.04229934924078</v>
      </c>
      <c r="F39" s="115">
        <v>962</v>
      </c>
      <c r="G39" s="114">
        <v>970</v>
      </c>
      <c r="H39" s="114">
        <v>985</v>
      </c>
      <c r="I39" s="114">
        <v>1024</v>
      </c>
      <c r="J39" s="140">
        <v>958</v>
      </c>
      <c r="K39" s="114">
        <v>4</v>
      </c>
      <c r="L39" s="116">
        <v>0.41753653444676408</v>
      </c>
    </row>
    <row r="40" spans="1:12" s="110" customFormat="1" ht="15" customHeight="1" x14ac:dyDescent="0.2">
      <c r="A40" s="120"/>
      <c r="B40" s="119"/>
      <c r="C40" s="258" t="s">
        <v>107</v>
      </c>
      <c r="E40" s="113">
        <v>86.957700650759222</v>
      </c>
      <c r="F40" s="115">
        <v>6414</v>
      </c>
      <c r="G40" s="114">
        <v>6406</v>
      </c>
      <c r="H40" s="114">
        <v>6376</v>
      </c>
      <c r="I40" s="114">
        <v>6299</v>
      </c>
      <c r="J40" s="140">
        <v>6253</v>
      </c>
      <c r="K40" s="114">
        <v>161</v>
      </c>
      <c r="L40" s="116">
        <v>2.5747641132256516</v>
      </c>
    </row>
    <row r="41" spans="1:12" s="110" customFormat="1" ht="24.75" customHeight="1" x14ac:dyDescent="0.2">
      <c r="A41" s="604" t="s">
        <v>518</v>
      </c>
      <c r="B41" s="605"/>
      <c r="C41" s="605"/>
      <c r="D41" s="606"/>
      <c r="E41" s="113">
        <v>4.2477290279872015</v>
      </c>
      <c r="F41" s="115">
        <v>1155</v>
      </c>
      <c r="G41" s="114">
        <v>1315</v>
      </c>
      <c r="H41" s="114">
        <v>1332</v>
      </c>
      <c r="I41" s="114">
        <v>1150</v>
      </c>
      <c r="J41" s="140">
        <v>1193</v>
      </c>
      <c r="K41" s="114">
        <v>-38</v>
      </c>
      <c r="L41" s="116">
        <v>-3.1852472757753563</v>
      </c>
    </row>
    <row r="42" spans="1:12" s="110" customFormat="1" ht="15" customHeight="1" x14ac:dyDescent="0.2">
      <c r="A42" s="120"/>
      <c r="B42" s="119"/>
      <c r="C42" s="258" t="s">
        <v>106</v>
      </c>
      <c r="E42" s="113">
        <v>66.147186147186147</v>
      </c>
      <c r="F42" s="115">
        <v>764</v>
      </c>
      <c r="G42" s="114">
        <v>888</v>
      </c>
      <c r="H42" s="114">
        <v>908</v>
      </c>
      <c r="I42" s="114">
        <v>763</v>
      </c>
      <c r="J42" s="140">
        <v>784</v>
      </c>
      <c r="K42" s="114">
        <v>-20</v>
      </c>
      <c r="L42" s="116">
        <v>-2.5510204081632653</v>
      </c>
    </row>
    <row r="43" spans="1:12" s="110" customFormat="1" ht="15" customHeight="1" x14ac:dyDescent="0.2">
      <c r="A43" s="123"/>
      <c r="B43" s="124"/>
      <c r="C43" s="260" t="s">
        <v>107</v>
      </c>
      <c r="D43" s="261"/>
      <c r="E43" s="125">
        <v>33.852813852813853</v>
      </c>
      <c r="F43" s="143">
        <v>391</v>
      </c>
      <c r="G43" s="144">
        <v>427</v>
      </c>
      <c r="H43" s="144">
        <v>424</v>
      </c>
      <c r="I43" s="144">
        <v>387</v>
      </c>
      <c r="J43" s="145">
        <v>409</v>
      </c>
      <c r="K43" s="144">
        <v>-18</v>
      </c>
      <c r="L43" s="146">
        <v>-4.4009779951100247</v>
      </c>
    </row>
    <row r="44" spans="1:12" s="110" customFormat="1" ht="45.75" customHeight="1" x14ac:dyDescent="0.2">
      <c r="A44" s="604" t="s">
        <v>191</v>
      </c>
      <c r="B44" s="605"/>
      <c r="C44" s="605"/>
      <c r="D44" s="606"/>
      <c r="E44" s="113">
        <v>1.0518186164539738</v>
      </c>
      <c r="F44" s="115">
        <v>286</v>
      </c>
      <c r="G44" s="114">
        <v>283</v>
      </c>
      <c r="H44" s="114">
        <v>281</v>
      </c>
      <c r="I44" s="114">
        <v>285</v>
      </c>
      <c r="J44" s="140">
        <v>293</v>
      </c>
      <c r="K44" s="114">
        <v>-7</v>
      </c>
      <c r="L44" s="116">
        <v>-2.3890784982935154</v>
      </c>
    </row>
    <row r="45" spans="1:12" s="110" customFormat="1" ht="15" customHeight="1" x14ac:dyDescent="0.2">
      <c r="A45" s="120"/>
      <c r="B45" s="119"/>
      <c r="C45" s="258" t="s">
        <v>106</v>
      </c>
      <c r="E45" s="113">
        <v>58.74125874125874</v>
      </c>
      <c r="F45" s="115">
        <v>168</v>
      </c>
      <c r="G45" s="114">
        <v>169</v>
      </c>
      <c r="H45" s="114">
        <v>166</v>
      </c>
      <c r="I45" s="114">
        <v>169</v>
      </c>
      <c r="J45" s="140">
        <v>173</v>
      </c>
      <c r="K45" s="114">
        <v>-5</v>
      </c>
      <c r="L45" s="116">
        <v>-2.8901734104046244</v>
      </c>
    </row>
    <row r="46" spans="1:12" s="110" customFormat="1" ht="15" customHeight="1" x14ac:dyDescent="0.2">
      <c r="A46" s="123"/>
      <c r="B46" s="124"/>
      <c r="C46" s="260" t="s">
        <v>107</v>
      </c>
      <c r="D46" s="261"/>
      <c r="E46" s="125">
        <v>41.25874125874126</v>
      </c>
      <c r="F46" s="143">
        <v>118</v>
      </c>
      <c r="G46" s="144">
        <v>114</v>
      </c>
      <c r="H46" s="144">
        <v>115</v>
      </c>
      <c r="I46" s="144">
        <v>116</v>
      </c>
      <c r="J46" s="145">
        <v>120</v>
      </c>
      <c r="K46" s="144">
        <v>-2</v>
      </c>
      <c r="L46" s="146">
        <v>-1.6666666666666667</v>
      </c>
    </row>
    <row r="47" spans="1:12" s="110" customFormat="1" ht="39" customHeight="1" x14ac:dyDescent="0.2">
      <c r="A47" s="604" t="s">
        <v>519</v>
      </c>
      <c r="B47" s="607"/>
      <c r="C47" s="607"/>
      <c r="D47" s="608"/>
      <c r="E47" s="113">
        <v>5.5165312051781837E-2</v>
      </c>
      <c r="F47" s="115">
        <v>15</v>
      </c>
      <c r="G47" s="114">
        <v>11</v>
      </c>
      <c r="H47" s="114">
        <v>10</v>
      </c>
      <c r="I47" s="114">
        <v>11</v>
      </c>
      <c r="J47" s="140">
        <v>13</v>
      </c>
      <c r="K47" s="114">
        <v>2</v>
      </c>
      <c r="L47" s="116">
        <v>15.384615384615385</v>
      </c>
    </row>
    <row r="48" spans="1:12" s="110" customFormat="1" ht="15" customHeight="1" x14ac:dyDescent="0.2">
      <c r="A48" s="120"/>
      <c r="B48" s="119"/>
      <c r="C48" s="258" t="s">
        <v>106</v>
      </c>
      <c r="E48" s="113">
        <v>53.333333333333336</v>
      </c>
      <c r="F48" s="115">
        <v>8</v>
      </c>
      <c r="G48" s="114">
        <v>5</v>
      </c>
      <c r="H48" s="114">
        <v>6</v>
      </c>
      <c r="I48" s="114">
        <v>6</v>
      </c>
      <c r="J48" s="140">
        <v>8</v>
      </c>
      <c r="K48" s="114">
        <v>0</v>
      </c>
      <c r="L48" s="116">
        <v>0</v>
      </c>
    </row>
    <row r="49" spans="1:12" s="110" customFormat="1" ht="15" customHeight="1" x14ac:dyDescent="0.2">
      <c r="A49" s="123"/>
      <c r="B49" s="124"/>
      <c r="C49" s="260" t="s">
        <v>107</v>
      </c>
      <c r="D49" s="261"/>
      <c r="E49" s="125">
        <v>46.666666666666664</v>
      </c>
      <c r="F49" s="143">
        <v>7</v>
      </c>
      <c r="G49" s="144">
        <v>6</v>
      </c>
      <c r="H49" s="144">
        <v>4</v>
      </c>
      <c r="I49" s="144">
        <v>5</v>
      </c>
      <c r="J49" s="145">
        <v>5</v>
      </c>
      <c r="K49" s="144">
        <v>2</v>
      </c>
      <c r="L49" s="146">
        <v>40</v>
      </c>
    </row>
    <row r="50" spans="1:12" s="110" customFormat="1" ht="24.95" customHeight="1" x14ac:dyDescent="0.2">
      <c r="A50" s="609" t="s">
        <v>192</v>
      </c>
      <c r="B50" s="610"/>
      <c r="C50" s="610"/>
      <c r="D50" s="611"/>
      <c r="E50" s="262">
        <v>13.140377330734434</v>
      </c>
      <c r="F50" s="263">
        <v>3573</v>
      </c>
      <c r="G50" s="264">
        <v>3633</v>
      </c>
      <c r="H50" s="264">
        <v>3847</v>
      </c>
      <c r="I50" s="264">
        <v>3651</v>
      </c>
      <c r="J50" s="265">
        <v>3618</v>
      </c>
      <c r="K50" s="263">
        <v>-45</v>
      </c>
      <c r="L50" s="266">
        <v>-1.2437810945273631</v>
      </c>
    </row>
    <row r="51" spans="1:12" s="110" customFormat="1" ht="15" customHeight="1" x14ac:dyDescent="0.2">
      <c r="A51" s="120"/>
      <c r="B51" s="119"/>
      <c r="C51" s="258" t="s">
        <v>106</v>
      </c>
      <c r="E51" s="113">
        <v>62.160649314301708</v>
      </c>
      <c r="F51" s="115">
        <v>2221</v>
      </c>
      <c r="G51" s="114">
        <v>2248</v>
      </c>
      <c r="H51" s="114">
        <v>2421</v>
      </c>
      <c r="I51" s="114">
        <v>2253</v>
      </c>
      <c r="J51" s="140">
        <v>2225</v>
      </c>
      <c r="K51" s="114">
        <v>-4</v>
      </c>
      <c r="L51" s="116">
        <v>-0.1797752808988764</v>
      </c>
    </row>
    <row r="52" spans="1:12" s="110" customFormat="1" ht="15" customHeight="1" x14ac:dyDescent="0.2">
      <c r="A52" s="120"/>
      <c r="B52" s="119"/>
      <c r="C52" s="258" t="s">
        <v>107</v>
      </c>
      <c r="E52" s="113">
        <v>37.839350685698292</v>
      </c>
      <c r="F52" s="115">
        <v>1352</v>
      </c>
      <c r="G52" s="114">
        <v>1385</v>
      </c>
      <c r="H52" s="114">
        <v>1426</v>
      </c>
      <c r="I52" s="114">
        <v>1398</v>
      </c>
      <c r="J52" s="140">
        <v>1393</v>
      </c>
      <c r="K52" s="114">
        <v>-41</v>
      </c>
      <c r="L52" s="116">
        <v>-2.9432878679109833</v>
      </c>
    </row>
    <row r="53" spans="1:12" s="110" customFormat="1" ht="15" customHeight="1" x14ac:dyDescent="0.2">
      <c r="A53" s="120"/>
      <c r="B53" s="119"/>
      <c r="C53" s="258" t="s">
        <v>187</v>
      </c>
      <c r="D53" s="110" t="s">
        <v>193</v>
      </c>
      <c r="E53" s="113">
        <v>24.041421774419256</v>
      </c>
      <c r="F53" s="115">
        <v>859</v>
      </c>
      <c r="G53" s="114">
        <v>1000</v>
      </c>
      <c r="H53" s="114">
        <v>1066</v>
      </c>
      <c r="I53" s="114">
        <v>839</v>
      </c>
      <c r="J53" s="140">
        <v>903</v>
      </c>
      <c r="K53" s="114">
        <v>-44</v>
      </c>
      <c r="L53" s="116">
        <v>-4.872646733111849</v>
      </c>
    </row>
    <row r="54" spans="1:12" s="110" customFormat="1" ht="15" customHeight="1" x14ac:dyDescent="0.2">
      <c r="A54" s="120"/>
      <c r="B54" s="119"/>
      <c r="D54" s="267" t="s">
        <v>194</v>
      </c>
      <c r="E54" s="113">
        <v>69.615832363213045</v>
      </c>
      <c r="F54" s="115">
        <v>598</v>
      </c>
      <c r="G54" s="114">
        <v>688</v>
      </c>
      <c r="H54" s="114">
        <v>741</v>
      </c>
      <c r="I54" s="114">
        <v>582</v>
      </c>
      <c r="J54" s="140">
        <v>616</v>
      </c>
      <c r="K54" s="114">
        <v>-18</v>
      </c>
      <c r="L54" s="116">
        <v>-2.9220779220779223</v>
      </c>
    </row>
    <row r="55" spans="1:12" s="110" customFormat="1" ht="15" customHeight="1" x14ac:dyDescent="0.2">
      <c r="A55" s="120"/>
      <c r="B55" s="119"/>
      <c r="D55" s="267" t="s">
        <v>195</v>
      </c>
      <c r="E55" s="113">
        <v>30.384167636786962</v>
      </c>
      <c r="F55" s="115">
        <v>261</v>
      </c>
      <c r="G55" s="114">
        <v>312</v>
      </c>
      <c r="H55" s="114">
        <v>325</v>
      </c>
      <c r="I55" s="114">
        <v>257</v>
      </c>
      <c r="J55" s="140">
        <v>287</v>
      </c>
      <c r="K55" s="114">
        <v>-26</v>
      </c>
      <c r="L55" s="116">
        <v>-9.0592334494773521</v>
      </c>
    </row>
    <row r="56" spans="1:12" s="110" customFormat="1" ht="15" customHeight="1" x14ac:dyDescent="0.2">
      <c r="A56" s="120"/>
      <c r="B56" s="119" t="s">
        <v>196</v>
      </c>
      <c r="C56" s="258"/>
      <c r="E56" s="113">
        <v>69.662756058990112</v>
      </c>
      <c r="F56" s="115">
        <v>18942</v>
      </c>
      <c r="G56" s="114">
        <v>18709</v>
      </c>
      <c r="H56" s="114">
        <v>19028</v>
      </c>
      <c r="I56" s="114">
        <v>18994</v>
      </c>
      <c r="J56" s="140">
        <v>18727</v>
      </c>
      <c r="K56" s="114">
        <v>215</v>
      </c>
      <c r="L56" s="116">
        <v>1.1480749719656111</v>
      </c>
    </row>
    <row r="57" spans="1:12" s="110" customFormat="1" ht="15" customHeight="1" x14ac:dyDescent="0.2">
      <c r="A57" s="120"/>
      <c r="B57" s="119"/>
      <c r="C57" s="258" t="s">
        <v>106</v>
      </c>
      <c r="E57" s="113">
        <v>52.560447682398902</v>
      </c>
      <c r="F57" s="115">
        <v>9956</v>
      </c>
      <c r="G57" s="114">
        <v>9740</v>
      </c>
      <c r="H57" s="114">
        <v>10014</v>
      </c>
      <c r="I57" s="114">
        <v>10083</v>
      </c>
      <c r="J57" s="140">
        <v>9868</v>
      </c>
      <c r="K57" s="114">
        <v>88</v>
      </c>
      <c r="L57" s="116">
        <v>0.89177138224564245</v>
      </c>
    </row>
    <row r="58" spans="1:12" s="110" customFormat="1" ht="15" customHeight="1" x14ac:dyDescent="0.2">
      <c r="A58" s="120"/>
      <c r="B58" s="119"/>
      <c r="C58" s="258" t="s">
        <v>107</v>
      </c>
      <c r="E58" s="113">
        <v>47.439552317601098</v>
      </c>
      <c r="F58" s="115">
        <v>8986</v>
      </c>
      <c r="G58" s="114">
        <v>8969</v>
      </c>
      <c r="H58" s="114">
        <v>9014</v>
      </c>
      <c r="I58" s="114">
        <v>8911</v>
      </c>
      <c r="J58" s="140">
        <v>8859</v>
      </c>
      <c r="K58" s="114">
        <v>127</v>
      </c>
      <c r="L58" s="116">
        <v>1.4335703804041089</v>
      </c>
    </row>
    <row r="59" spans="1:12" s="110" customFormat="1" ht="15" customHeight="1" x14ac:dyDescent="0.2">
      <c r="A59" s="120"/>
      <c r="B59" s="119"/>
      <c r="C59" s="258" t="s">
        <v>105</v>
      </c>
      <c r="D59" s="110" t="s">
        <v>197</v>
      </c>
      <c r="E59" s="113">
        <v>90.259740259740255</v>
      </c>
      <c r="F59" s="115">
        <v>17097</v>
      </c>
      <c r="G59" s="114">
        <v>16905</v>
      </c>
      <c r="H59" s="114">
        <v>17200</v>
      </c>
      <c r="I59" s="114">
        <v>17194</v>
      </c>
      <c r="J59" s="140">
        <v>16958</v>
      </c>
      <c r="K59" s="114">
        <v>139</v>
      </c>
      <c r="L59" s="116">
        <v>0.81967213114754101</v>
      </c>
    </row>
    <row r="60" spans="1:12" s="110" customFormat="1" ht="15" customHeight="1" x14ac:dyDescent="0.2">
      <c r="A60" s="120"/>
      <c r="B60" s="119"/>
      <c r="C60" s="258"/>
      <c r="D60" s="267" t="s">
        <v>198</v>
      </c>
      <c r="E60" s="113">
        <v>50.160846932210326</v>
      </c>
      <c r="F60" s="115">
        <v>8576</v>
      </c>
      <c r="G60" s="114">
        <v>8387</v>
      </c>
      <c r="H60" s="114">
        <v>8648</v>
      </c>
      <c r="I60" s="114">
        <v>8723</v>
      </c>
      <c r="J60" s="140">
        <v>8533</v>
      </c>
      <c r="K60" s="114">
        <v>43</v>
      </c>
      <c r="L60" s="116">
        <v>0.50392593460682056</v>
      </c>
    </row>
    <row r="61" spans="1:12" s="110" customFormat="1" ht="15" customHeight="1" x14ac:dyDescent="0.2">
      <c r="A61" s="120"/>
      <c r="B61" s="119"/>
      <c r="C61" s="258"/>
      <c r="D61" s="267" t="s">
        <v>199</v>
      </c>
      <c r="E61" s="113">
        <v>49.839153067789674</v>
      </c>
      <c r="F61" s="115">
        <v>8521</v>
      </c>
      <c r="G61" s="114">
        <v>8518</v>
      </c>
      <c r="H61" s="114">
        <v>8552</v>
      </c>
      <c r="I61" s="114">
        <v>8471</v>
      </c>
      <c r="J61" s="140">
        <v>8425</v>
      </c>
      <c r="K61" s="114">
        <v>96</v>
      </c>
      <c r="L61" s="116">
        <v>1.1394658753709199</v>
      </c>
    </row>
    <row r="62" spans="1:12" s="110" customFormat="1" ht="15" customHeight="1" x14ac:dyDescent="0.2">
      <c r="A62" s="120"/>
      <c r="B62" s="119"/>
      <c r="C62" s="258"/>
      <c r="D62" s="258" t="s">
        <v>200</v>
      </c>
      <c r="E62" s="113">
        <v>9.7402597402597397</v>
      </c>
      <c r="F62" s="115">
        <v>1845</v>
      </c>
      <c r="G62" s="114">
        <v>1804</v>
      </c>
      <c r="H62" s="114">
        <v>1828</v>
      </c>
      <c r="I62" s="114">
        <v>1800</v>
      </c>
      <c r="J62" s="140">
        <v>1769</v>
      </c>
      <c r="K62" s="114">
        <v>76</v>
      </c>
      <c r="L62" s="116">
        <v>4.2962125494629735</v>
      </c>
    </row>
    <row r="63" spans="1:12" s="110" customFormat="1" ht="15" customHeight="1" x14ac:dyDescent="0.2">
      <c r="A63" s="120"/>
      <c r="B63" s="119"/>
      <c r="C63" s="258"/>
      <c r="D63" s="267" t="s">
        <v>198</v>
      </c>
      <c r="E63" s="113">
        <v>74.796747967479675</v>
      </c>
      <c r="F63" s="115">
        <v>1380</v>
      </c>
      <c r="G63" s="114">
        <v>1353</v>
      </c>
      <c r="H63" s="114">
        <v>1366</v>
      </c>
      <c r="I63" s="114">
        <v>1360</v>
      </c>
      <c r="J63" s="140">
        <v>1335</v>
      </c>
      <c r="K63" s="114">
        <v>45</v>
      </c>
      <c r="L63" s="116">
        <v>3.3707865168539324</v>
      </c>
    </row>
    <row r="64" spans="1:12" s="110" customFormat="1" ht="15" customHeight="1" x14ac:dyDescent="0.2">
      <c r="A64" s="120"/>
      <c r="B64" s="119"/>
      <c r="C64" s="258"/>
      <c r="D64" s="267" t="s">
        <v>199</v>
      </c>
      <c r="E64" s="113">
        <v>25.203252032520325</v>
      </c>
      <c r="F64" s="115">
        <v>465</v>
      </c>
      <c r="G64" s="114">
        <v>451</v>
      </c>
      <c r="H64" s="114">
        <v>462</v>
      </c>
      <c r="I64" s="114">
        <v>440</v>
      </c>
      <c r="J64" s="140">
        <v>434</v>
      </c>
      <c r="K64" s="114">
        <v>31</v>
      </c>
      <c r="L64" s="116">
        <v>7.1428571428571432</v>
      </c>
    </row>
    <row r="65" spans="1:12" s="110" customFormat="1" ht="15" customHeight="1" x14ac:dyDescent="0.2">
      <c r="A65" s="120"/>
      <c r="B65" s="119" t="s">
        <v>201</v>
      </c>
      <c r="C65" s="258"/>
      <c r="E65" s="113">
        <v>6.8956640064727299</v>
      </c>
      <c r="F65" s="115">
        <v>1875</v>
      </c>
      <c r="G65" s="114">
        <v>1848</v>
      </c>
      <c r="H65" s="114">
        <v>1813</v>
      </c>
      <c r="I65" s="114">
        <v>1782</v>
      </c>
      <c r="J65" s="140">
        <v>1762</v>
      </c>
      <c r="K65" s="114">
        <v>113</v>
      </c>
      <c r="L65" s="116">
        <v>6.4131668558456303</v>
      </c>
    </row>
    <row r="66" spans="1:12" s="110" customFormat="1" ht="15" customHeight="1" x14ac:dyDescent="0.2">
      <c r="A66" s="120"/>
      <c r="B66" s="119"/>
      <c r="C66" s="258" t="s">
        <v>106</v>
      </c>
      <c r="E66" s="113">
        <v>58.186666666666667</v>
      </c>
      <c r="F66" s="115">
        <v>1091</v>
      </c>
      <c r="G66" s="114">
        <v>1079</v>
      </c>
      <c r="H66" s="114">
        <v>1063</v>
      </c>
      <c r="I66" s="114">
        <v>1059</v>
      </c>
      <c r="J66" s="140">
        <v>1053</v>
      </c>
      <c r="K66" s="114">
        <v>38</v>
      </c>
      <c r="L66" s="116">
        <v>3.6087369420702755</v>
      </c>
    </row>
    <row r="67" spans="1:12" s="110" customFormat="1" ht="15" customHeight="1" x14ac:dyDescent="0.2">
      <c r="A67" s="120"/>
      <c r="B67" s="119"/>
      <c r="C67" s="258" t="s">
        <v>107</v>
      </c>
      <c r="E67" s="113">
        <v>41.813333333333333</v>
      </c>
      <c r="F67" s="115">
        <v>784</v>
      </c>
      <c r="G67" s="114">
        <v>769</v>
      </c>
      <c r="H67" s="114">
        <v>750</v>
      </c>
      <c r="I67" s="114">
        <v>723</v>
      </c>
      <c r="J67" s="140">
        <v>709</v>
      </c>
      <c r="K67" s="114">
        <v>75</v>
      </c>
      <c r="L67" s="116">
        <v>10.578279266572638</v>
      </c>
    </row>
    <row r="68" spans="1:12" s="110" customFormat="1" ht="15" customHeight="1" x14ac:dyDescent="0.2">
      <c r="A68" s="120"/>
      <c r="B68" s="119"/>
      <c r="C68" s="258" t="s">
        <v>105</v>
      </c>
      <c r="D68" s="110" t="s">
        <v>202</v>
      </c>
      <c r="E68" s="113">
        <v>23.466666666666665</v>
      </c>
      <c r="F68" s="115">
        <v>440</v>
      </c>
      <c r="G68" s="114">
        <v>429</v>
      </c>
      <c r="H68" s="114">
        <v>409</v>
      </c>
      <c r="I68" s="114">
        <v>397</v>
      </c>
      <c r="J68" s="140">
        <v>378</v>
      </c>
      <c r="K68" s="114">
        <v>62</v>
      </c>
      <c r="L68" s="116">
        <v>16.402116402116402</v>
      </c>
    </row>
    <row r="69" spans="1:12" s="110" customFormat="1" ht="15" customHeight="1" x14ac:dyDescent="0.2">
      <c r="A69" s="120"/>
      <c r="B69" s="119"/>
      <c r="C69" s="258"/>
      <c r="D69" s="267" t="s">
        <v>198</v>
      </c>
      <c r="E69" s="113">
        <v>59.090909090909093</v>
      </c>
      <c r="F69" s="115">
        <v>260</v>
      </c>
      <c r="G69" s="114">
        <v>254</v>
      </c>
      <c r="H69" s="114">
        <v>245</v>
      </c>
      <c r="I69" s="114">
        <v>244</v>
      </c>
      <c r="J69" s="140">
        <v>241</v>
      </c>
      <c r="K69" s="114">
        <v>19</v>
      </c>
      <c r="L69" s="116">
        <v>7.8838174273858925</v>
      </c>
    </row>
    <row r="70" spans="1:12" s="110" customFormat="1" ht="15" customHeight="1" x14ac:dyDescent="0.2">
      <c r="A70" s="120"/>
      <c r="B70" s="119"/>
      <c r="C70" s="258"/>
      <c r="D70" s="267" t="s">
        <v>199</v>
      </c>
      <c r="E70" s="113">
        <v>40.909090909090907</v>
      </c>
      <c r="F70" s="115">
        <v>180</v>
      </c>
      <c r="G70" s="114">
        <v>175</v>
      </c>
      <c r="H70" s="114">
        <v>164</v>
      </c>
      <c r="I70" s="114">
        <v>153</v>
      </c>
      <c r="J70" s="140">
        <v>137</v>
      </c>
      <c r="K70" s="114">
        <v>43</v>
      </c>
      <c r="L70" s="116">
        <v>31.386861313868614</v>
      </c>
    </row>
    <row r="71" spans="1:12" s="110" customFormat="1" ht="15" customHeight="1" x14ac:dyDescent="0.2">
      <c r="A71" s="120"/>
      <c r="B71" s="119"/>
      <c r="C71" s="258"/>
      <c r="D71" s="110" t="s">
        <v>203</v>
      </c>
      <c r="E71" s="113">
        <v>68.533333333333331</v>
      </c>
      <c r="F71" s="115">
        <v>1285</v>
      </c>
      <c r="G71" s="114">
        <v>1272</v>
      </c>
      <c r="H71" s="114">
        <v>1260</v>
      </c>
      <c r="I71" s="114">
        <v>1247</v>
      </c>
      <c r="J71" s="140">
        <v>1257</v>
      </c>
      <c r="K71" s="114">
        <v>28</v>
      </c>
      <c r="L71" s="116">
        <v>2.2275258552108195</v>
      </c>
    </row>
    <row r="72" spans="1:12" s="110" customFormat="1" ht="15" customHeight="1" x14ac:dyDescent="0.2">
      <c r="A72" s="120"/>
      <c r="B72" s="119"/>
      <c r="C72" s="258"/>
      <c r="D72" s="267" t="s">
        <v>198</v>
      </c>
      <c r="E72" s="113">
        <v>57.120622568093388</v>
      </c>
      <c r="F72" s="115">
        <v>734</v>
      </c>
      <c r="G72" s="114">
        <v>728</v>
      </c>
      <c r="H72" s="114">
        <v>723</v>
      </c>
      <c r="I72" s="114">
        <v>726</v>
      </c>
      <c r="J72" s="140">
        <v>728</v>
      </c>
      <c r="K72" s="114">
        <v>6</v>
      </c>
      <c r="L72" s="116">
        <v>0.82417582417582413</v>
      </c>
    </row>
    <row r="73" spans="1:12" s="110" customFormat="1" ht="15" customHeight="1" x14ac:dyDescent="0.2">
      <c r="A73" s="120"/>
      <c r="B73" s="119"/>
      <c r="C73" s="258"/>
      <c r="D73" s="267" t="s">
        <v>199</v>
      </c>
      <c r="E73" s="113">
        <v>42.879377431906612</v>
      </c>
      <c r="F73" s="115">
        <v>551</v>
      </c>
      <c r="G73" s="114">
        <v>544</v>
      </c>
      <c r="H73" s="114">
        <v>537</v>
      </c>
      <c r="I73" s="114">
        <v>521</v>
      </c>
      <c r="J73" s="140">
        <v>529</v>
      </c>
      <c r="K73" s="114">
        <v>22</v>
      </c>
      <c r="L73" s="116">
        <v>4.1587901701323249</v>
      </c>
    </row>
    <row r="74" spans="1:12" s="110" customFormat="1" ht="15" customHeight="1" x14ac:dyDescent="0.2">
      <c r="A74" s="120"/>
      <c r="B74" s="119"/>
      <c r="C74" s="258"/>
      <c r="D74" s="110" t="s">
        <v>204</v>
      </c>
      <c r="E74" s="113">
        <v>8</v>
      </c>
      <c r="F74" s="115">
        <v>150</v>
      </c>
      <c r="G74" s="114">
        <v>147</v>
      </c>
      <c r="H74" s="114">
        <v>144</v>
      </c>
      <c r="I74" s="114">
        <v>138</v>
      </c>
      <c r="J74" s="140">
        <v>127</v>
      </c>
      <c r="K74" s="114">
        <v>23</v>
      </c>
      <c r="L74" s="116">
        <v>18.110236220472441</v>
      </c>
    </row>
    <row r="75" spans="1:12" s="110" customFormat="1" ht="15" customHeight="1" x14ac:dyDescent="0.2">
      <c r="A75" s="120"/>
      <c r="B75" s="119"/>
      <c r="C75" s="258"/>
      <c r="D75" s="267" t="s">
        <v>198</v>
      </c>
      <c r="E75" s="113">
        <v>64.666666666666671</v>
      </c>
      <c r="F75" s="115">
        <v>97</v>
      </c>
      <c r="G75" s="114">
        <v>97</v>
      </c>
      <c r="H75" s="114">
        <v>95</v>
      </c>
      <c r="I75" s="114">
        <v>89</v>
      </c>
      <c r="J75" s="140">
        <v>84</v>
      </c>
      <c r="K75" s="114">
        <v>13</v>
      </c>
      <c r="L75" s="116">
        <v>15.476190476190476</v>
      </c>
    </row>
    <row r="76" spans="1:12" s="110" customFormat="1" ht="15" customHeight="1" x14ac:dyDescent="0.2">
      <c r="A76" s="120"/>
      <c r="B76" s="119"/>
      <c r="C76" s="258"/>
      <c r="D76" s="267" t="s">
        <v>199</v>
      </c>
      <c r="E76" s="113">
        <v>35.333333333333336</v>
      </c>
      <c r="F76" s="115">
        <v>53</v>
      </c>
      <c r="G76" s="114">
        <v>50</v>
      </c>
      <c r="H76" s="114">
        <v>49</v>
      </c>
      <c r="I76" s="114">
        <v>49</v>
      </c>
      <c r="J76" s="140">
        <v>43</v>
      </c>
      <c r="K76" s="114">
        <v>10</v>
      </c>
      <c r="L76" s="116">
        <v>23.255813953488371</v>
      </c>
    </row>
    <row r="77" spans="1:12" s="110" customFormat="1" ht="15" customHeight="1" x14ac:dyDescent="0.2">
      <c r="A77" s="534"/>
      <c r="B77" s="119" t="s">
        <v>205</v>
      </c>
      <c r="C77" s="268"/>
      <c r="D77" s="182"/>
      <c r="E77" s="113">
        <v>10.301202603802729</v>
      </c>
      <c r="F77" s="115">
        <v>2801</v>
      </c>
      <c r="G77" s="114">
        <v>2728</v>
      </c>
      <c r="H77" s="114">
        <v>2955</v>
      </c>
      <c r="I77" s="114">
        <v>2957</v>
      </c>
      <c r="J77" s="140">
        <v>2901</v>
      </c>
      <c r="K77" s="114">
        <v>-100</v>
      </c>
      <c r="L77" s="116">
        <v>-3.4470872113064459</v>
      </c>
    </row>
    <row r="78" spans="1:12" s="110" customFormat="1" ht="15" customHeight="1" x14ac:dyDescent="0.2">
      <c r="A78" s="120"/>
      <c r="B78" s="119"/>
      <c r="C78" s="268" t="s">
        <v>106</v>
      </c>
      <c r="D78" s="182"/>
      <c r="E78" s="113">
        <v>55.40878257765084</v>
      </c>
      <c r="F78" s="115">
        <v>1552</v>
      </c>
      <c r="G78" s="114">
        <v>1494</v>
      </c>
      <c r="H78" s="114">
        <v>1638</v>
      </c>
      <c r="I78" s="114">
        <v>1626</v>
      </c>
      <c r="J78" s="140">
        <v>1598</v>
      </c>
      <c r="K78" s="114">
        <v>-46</v>
      </c>
      <c r="L78" s="116">
        <v>-2.8785982478097623</v>
      </c>
    </row>
    <row r="79" spans="1:12" s="110" customFormat="1" ht="15" customHeight="1" x14ac:dyDescent="0.2">
      <c r="A79" s="123"/>
      <c r="B79" s="124"/>
      <c r="C79" s="260" t="s">
        <v>107</v>
      </c>
      <c r="D79" s="261"/>
      <c r="E79" s="125">
        <v>44.59121742234916</v>
      </c>
      <c r="F79" s="143">
        <v>1249</v>
      </c>
      <c r="G79" s="144">
        <v>1234</v>
      </c>
      <c r="H79" s="144">
        <v>1317</v>
      </c>
      <c r="I79" s="144">
        <v>1331</v>
      </c>
      <c r="J79" s="145">
        <v>1303</v>
      </c>
      <c r="K79" s="144">
        <v>-54</v>
      </c>
      <c r="L79" s="146">
        <v>-4.1442824251726789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27191</v>
      </c>
      <c r="E11" s="114">
        <v>26918</v>
      </c>
      <c r="F11" s="114">
        <v>27643</v>
      </c>
      <c r="G11" s="114">
        <v>27384</v>
      </c>
      <c r="H11" s="140">
        <v>27008</v>
      </c>
      <c r="I11" s="115">
        <v>183</v>
      </c>
      <c r="J11" s="116">
        <v>0.67757701421800953</v>
      </c>
    </row>
    <row r="12" spans="1:15" s="110" customFormat="1" ht="24.95" customHeight="1" x14ac:dyDescent="0.2">
      <c r="A12" s="193" t="s">
        <v>132</v>
      </c>
      <c r="B12" s="194" t="s">
        <v>133</v>
      </c>
      <c r="C12" s="113">
        <v>1.9123974844617704</v>
      </c>
      <c r="D12" s="115">
        <v>520</v>
      </c>
      <c r="E12" s="114">
        <v>467</v>
      </c>
      <c r="F12" s="114">
        <v>655</v>
      </c>
      <c r="G12" s="114">
        <v>691</v>
      </c>
      <c r="H12" s="140">
        <v>531</v>
      </c>
      <c r="I12" s="115">
        <v>-11</v>
      </c>
      <c r="J12" s="116">
        <v>-2.0715630885122409</v>
      </c>
    </row>
    <row r="13" spans="1:15" s="110" customFormat="1" ht="24.95" customHeight="1" x14ac:dyDescent="0.2">
      <c r="A13" s="193" t="s">
        <v>134</v>
      </c>
      <c r="B13" s="199" t="s">
        <v>214</v>
      </c>
      <c r="C13" s="113">
        <v>0.90838880511934095</v>
      </c>
      <c r="D13" s="115">
        <v>247</v>
      </c>
      <c r="E13" s="114">
        <v>245</v>
      </c>
      <c r="F13" s="114">
        <v>244</v>
      </c>
      <c r="G13" s="114">
        <v>247</v>
      </c>
      <c r="H13" s="140">
        <v>240</v>
      </c>
      <c r="I13" s="115">
        <v>7</v>
      </c>
      <c r="J13" s="116">
        <v>2.9166666666666665</v>
      </c>
    </row>
    <row r="14" spans="1:15" s="287" customFormat="1" ht="24" customHeight="1" x14ac:dyDescent="0.2">
      <c r="A14" s="193" t="s">
        <v>215</v>
      </c>
      <c r="B14" s="199" t="s">
        <v>137</v>
      </c>
      <c r="C14" s="113">
        <v>33.187451730351953</v>
      </c>
      <c r="D14" s="115">
        <v>9024</v>
      </c>
      <c r="E14" s="114">
        <v>9011</v>
      </c>
      <c r="F14" s="114">
        <v>8995</v>
      </c>
      <c r="G14" s="114">
        <v>9025</v>
      </c>
      <c r="H14" s="140">
        <v>9063</v>
      </c>
      <c r="I14" s="115">
        <v>-39</v>
      </c>
      <c r="J14" s="116">
        <v>-0.43032108573320094</v>
      </c>
      <c r="K14" s="110"/>
      <c r="L14" s="110"/>
      <c r="M14" s="110"/>
      <c r="N14" s="110"/>
      <c r="O14" s="110"/>
    </row>
    <row r="15" spans="1:15" s="110" customFormat="1" ht="24.75" customHeight="1" x14ac:dyDescent="0.2">
      <c r="A15" s="193" t="s">
        <v>216</v>
      </c>
      <c r="B15" s="199" t="s">
        <v>217</v>
      </c>
      <c r="C15" s="113">
        <v>7.6495899378470815</v>
      </c>
      <c r="D15" s="115">
        <v>2080</v>
      </c>
      <c r="E15" s="114">
        <v>2021</v>
      </c>
      <c r="F15" s="114">
        <v>2058</v>
      </c>
      <c r="G15" s="114">
        <v>2080</v>
      </c>
      <c r="H15" s="140">
        <v>2116</v>
      </c>
      <c r="I15" s="115">
        <v>-36</v>
      </c>
      <c r="J15" s="116">
        <v>-1.7013232514177694</v>
      </c>
    </row>
    <row r="16" spans="1:15" s="287" customFormat="1" ht="24.95" customHeight="1" x14ac:dyDescent="0.2">
      <c r="A16" s="193" t="s">
        <v>218</v>
      </c>
      <c r="B16" s="199" t="s">
        <v>141</v>
      </c>
      <c r="C16" s="113">
        <v>12.42322827406127</v>
      </c>
      <c r="D16" s="115">
        <v>3378</v>
      </c>
      <c r="E16" s="114">
        <v>3386</v>
      </c>
      <c r="F16" s="114">
        <v>3262</v>
      </c>
      <c r="G16" s="114">
        <v>3253</v>
      </c>
      <c r="H16" s="140">
        <v>3235</v>
      </c>
      <c r="I16" s="115">
        <v>143</v>
      </c>
      <c r="J16" s="116">
        <v>4.4204018547140649</v>
      </c>
      <c r="K16" s="110"/>
      <c r="L16" s="110"/>
      <c r="M16" s="110"/>
      <c r="N16" s="110"/>
      <c r="O16" s="110"/>
    </row>
    <row r="17" spans="1:15" s="110" customFormat="1" ht="24.95" customHeight="1" x14ac:dyDescent="0.2">
      <c r="A17" s="193" t="s">
        <v>219</v>
      </c>
      <c r="B17" s="199" t="s">
        <v>220</v>
      </c>
      <c r="C17" s="113">
        <v>13.114633518443602</v>
      </c>
      <c r="D17" s="115">
        <v>3566</v>
      </c>
      <c r="E17" s="114">
        <v>3604</v>
      </c>
      <c r="F17" s="114">
        <v>3675</v>
      </c>
      <c r="G17" s="114">
        <v>3692</v>
      </c>
      <c r="H17" s="140">
        <v>3712</v>
      </c>
      <c r="I17" s="115">
        <v>-146</v>
      </c>
      <c r="J17" s="116">
        <v>-3.9331896551724137</v>
      </c>
    </row>
    <row r="18" spans="1:15" s="287" customFormat="1" ht="24.95" customHeight="1" x14ac:dyDescent="0.2">
      <c r="A18" s="201" t="s">
        <v>144</v>
      </c>
      <c r="B18" s="202" t="s">
        <v>145</v>
      </c>
      <c r="C18" s="113">
        <v>12.588724210216617</v>
      </c>
      <c r="D18" s="115">
        <v>3423</v>
      </c>
      <c r="E18" s="114">
        <v>3182</v>
      </c>
      <c r="F18" s="114">
        <v>3529</v>
      </c>
      <c r="G18" s="114">
        <v>3429</v>
      </c>
      <c r="H18" s="140">
        <v>3305</v>
      </c>
      <c r="I18" s="115">
        <v>118</v>
      </c>
      <c r="J18" s="116">
        <v>3.5703479576399393</v>
      </c>
      <c r="K18" s="110"/>
      <c r="L18" s="110"/>
      <c r="M18" s="110"/>
      <c r="N18" s="110"/>
      <c r="O18" s="110"/>
    </row>
    <row r="19" spans="1:15" s="110" customFormat="1" ht="24.95" customHeight="1" x14ac:dyDescent="0.2">
      <c r="A19" s="193" t="s">
        <v>146</v>
      </c>
      <c r="B19" s="199" t="s">
        <v>147</v>
      </c>
      <c r="C19" s="113">
        <v>11.761244529439889</v>
      </c>
      <c r="D19" s="115">
        <v>3198</v>
      </c>
      <c r="E19" s="114">
        <v>3193</v>
      </c>
      <c r="F19" s="114">
        <v>3212</v>
      </c>
      <c r="G19" s="114">
        <v>3173</v>
      </c>
      <c r="H19" s="140">
        <v>3161</v>
      </c>
      <c r="I19" s="115">
        <v>37</v>
      </c>
      <c r="J19" s="116">
        <v>1.1705156596013919</v>
      </c>
    </row>
    <row r="20" spans="1:15" s="287" customFormat="1" ht="24.95" customHeight="1" x14ac:dyDescent="0.2">
      <c r="A20" s="193" t="s">
        <v>148</v>
      </c>
      <c r="B20" s="199" t="s">
        <v>149</v>
      </c>
      <c r="C20" s="113">
        <v>3.6740097826486706</v>
      </c>
      <c r="D20" s="115">
        <v>999</v>
      </c>
      <c r="E20" s="114">
        <v>998</v>
      </c>
      <c r="F20" s="114">
        <v>1047</v>
      </c>
      <c r="G20" s="114">
        <v>1026</v>
      </c>
      <c r="H20" s="140">
        <v>982</v>
      </c>
      <c r="I20" s="115">
        <v>17</v>
      </c>
      <c r="J20" s="116">
        <v>1.7311608961303462</v>
      </c>
      <c r="K20" s="110"/>
      <c r="L20" s="110"/>
      <c r="M20" s="110"/>
      <c r="N20" s="110"/>
      <c r="O20" s="110"/>
    </row>
    <row r="21" spans="1:15" s="110" customFormat="1" ht="24.95" customHeight="1" x14ac:dyDescent="0.2">
      <c r="A21" s="201" t="s">
        <v>150</v>
      </c>
      <c r="B21" s="202" t="s">
        <v>151</v>
      </c>
      <c r="C21" s="113">
        <v>3.0083483505571698</v>
      </c>
      <c r="D21" s="115">
        <v>818</v>
      </c>
      <c r="E21" s="114">
        <v>860</v>
      </c>
      <c r="F21" s="114">
        <v>877</v>
      </c>
      <c r="G21" s="114">
        <v>860</v>
      </c>
      <c r="H21" s="140">
        <v>831</v>
      </c>
      <c r="I21" s="115">
        <v>-13</v>
      </c>
      <c r="J21" s="116">
        <v>-1.5643802647412757</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1.6145047993821484</v>
      </c>
      <c r="D23" s="115">
        <v>439</v>
      </c>
      <c r="E23" s="114">
        <v>433</v>
      </c>
      <c r="F23" s="114">
        <v>433</v>
      </c>
      <c r="G23" s="114">
        <v>447</v>
      </c>
      <c r="H23" s="140">
        <v>454</v>
      </c>
      <c r="I23" s="115">
        <v>-15</v>
      </c>
      <c r="J23" s="116">
        <v>-3.303964757709251</v>
      </c>
    </row>
    <row r="24" spans="1:15" s="110" customFormat="1" ht="24.95" customHeight="1" x14ac:dyDescent="0.2">
      <c r="A24" s="193" t="s">
        <v>156</v>
      </c>
      <c r="B24" s="199" t="s">
        <v>221</v>
      </c>
      <c r="C24" s="113">
        <v>4.6890515244014566</v>
      </c>
      <c r="D24" s="115">
        <v>1275</v>
      </c>
      <c r="E24" s="114">
        <v>1288</v>
      </c>
      <c r="F24" s="114">
        <v>1280</v>
      </c>
      <c r="G24" s="114">
        <v>1238</v>
      </c>
      <c r="H24" s="140">
        <v>1248</v>
      </c>
      <c r="I24" s="115">
        <v>27</v>
      </c>
      <c r="J24" s="116">
        <v>2.1634615384615383</v>
      </c>
    </row>
    <row r="25" spans="1:15" s="110" customFormat="1" ht="24.95" customHeight="1" x14ac:dyDescent="0.2">
      <c r="A25" s="193" t="s">
        <v>222</v>
      </c>
      <c r="B25" s="204" t="s">
        <v>159</v>
      </c>
      <c r="C25" s="113">
        <v>1.5777279246809606</v>
      </c>
      <c r="D25" s="115">
        <v>429</v>
      </c>
      <c r="E25" s="114">
        <v>406</v>
      </c>
      <c r="F25" s="114">
        <v>442</v>
      </c>
      <c r="G25" s="114">
        <v>456</v>
      </c>
      <c r="H25" s="140">
        <v>428</v>
      </c>
      <c r="I25" s="115">
        <v>1</v>
      </c>
      <c r="J25" s="116">
        <v>0.23364485981308411</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6.7853333823691662</v>
      </c>
      <c r="D27" s="115">
        <v>1845</v>
      </c>
      <c r="E27" s="114">
        <v>1842</v>
      </c>
      <c r="F27" s="114">
        <v>1857</v>
      </c>
      <c r="G27" s="114">
        <v>1777</v>
      </c>
      <c r="H27" s="140">
        <v>1744</v>
      </c>
      <c r="I27" s="115">
        <v>101</v>
      </c>
      <c r="J27" s="116">
        <v>5.7912844036697244</v>
      </c>
    </row>
    <row r="28" spans="1:15" s="110" customFormat="1" ht="24.95" customHeight="1" x14ac:dyDescent="0.2">
      <c r="A28" s="193" t="s">
        <v>163</v>
      </c>
      <c r="B28" s="199" t="s">
        <v>164</v>
      </c>
      <c r="C28" s="113">
        <v>1.8976867345812953</v>
      </c>
      <c r="D28" s="115">
        <v>516</v>
      </c>
      <c r="E28" s="114">
        <v>520</v>
      </c>
      <c r="F28" s="114">
        <v>510</v>
      </c>
      <c r="G28" s="114">
        <v>499</v>
      </c>
      <c r="H28" s="140">
        <v>503</v>
      </c>
      <c r="I28" s="115">
        <v>13</v>
      </c>
      <c r="J28" s="116">
        <v>2.5844930417495031</v>
      </c>
    </row>
    <row r="29" spans="1:15" s="110" customFormat="1" ht="24.95" customHeight="1" x14ac:dyDescent="0.2">
      <c r="A29" s="193">
        <v>86</v>
      </c>
      <c r="B29" s="199" t="s">
        <v>165</v>
      </c>
      <c r="C29" s="113">
        <v>7.0390938178073625</v>
      </c>
      <c r="D29" s="115">
        <v>1914</v>
      </c>
      <c r="E29" s="114">
        <v>1909</v>
      </c>
      <c r="F29" s="114">
        <v>1900</v>
      </c>
      <c r="G29" s="114">
        <v>1854</v>
      </c>
      <c r="H29" s="140">
        <v>1870</v>
      </c>
      <c r="I29" s="115">
        <v>44</v>
      </c>
      <c r="J29" s="116">
        <v>2.3529411764705883</v>
      </c>
    </row>
    <row r="30" spans="1:15" s="110" customFormat="1" ht="24.95" customHeight="1" x14ac:dyDescent="0.2">
      <c r="A30" s="193">
        <v>87.88</v>
      </c>
      <c r="B30" s="204" t="s">
        <v>166</v>
      </c>
      <c r="C30" s="113">
        <v>6.5168621970504947</v>
      </c>
      <c r="D30" s="115">
        <v>1772</v>
      </c>
      <c r="E30" s="114">
        <v>1763</v>
      </c>
      <c r="F30" s="114">
        <v>1800</v>
      </c>
      <c r="G30" s="114">
        <v>1800</v>
      </c>
      <c r="H30" s="140">
        <v>1821</v>
      </c>
      <c r="I30" s="115">
        <v>-49</v>
      </c>
      <c r="J30" s="116">
        <v>-2.6908292147171884</v>
      </c>
    </row>
    <row r="31" spans="1:15" s="110" customFormat="1" ht="24.95" customHeight="1" x14ac:dyDescent="0.2">
      <c r="A31" s="193" t="s">
        <v>167</v>
      </c>
      <c r="B31" s="199" t="s">
        <v>168</v>
      </c>
      <c r="C31" s="113">
        <v>1.746901548306425</v>
      </c>
      <c r="D31" s="115">
        <v>475</v>
      </c>
      <c r="E31" s="114">
        <v>480</v>
      </c>
      <c r="F31" s="114">
        <v>508</v>
      </c>
      <c r="G31" s="114">
        <v>502</v>
      </c>
      <c r="H31" s="140">
        <v>472</v>
      </c>
      <c r="I31" s="115">
        <v>3</v>
      </c>
      <c r="J31" s="116">
        <v>0.63559322033898302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1.9123974844617704</v>
      </c>
      <c r="D34" s="115">
        <v>520</v>
      </c>
      <c r="E34" s="114">
        <v>467</v>
      </c>
      <c r="F34" s="114">
        <v>655</v>
      </c>
      <c r="G34" s="114">
        <v>691</v>
      </c>
      <c r="H34" s="140">
        <v>531</v>
      </c>
      <c r="I34" s="115">
        <v>-11</v>
      </c>
      <c r="J34" s="116">
        <v>-2.0715630885122409</v>
      </c>
    </row>
    <row r="35" spans="1:10" s="110" customFormat="1" ht="24.95" customHeight="1" x14ac:dyDescent="0.2">
      <c r="A35" s="292" t="s">
        <v>171</v>
      </c>
      <c r="B35" s="293" t="s">
        <v>172</v>
      </c>
      <c r="C35" s="113">
        <v>46.684564745687915</v>
      </c>
      <c r="D35" s="115">
        <v>12694</v>
      </c>
      <c r="E35" s="114">
        <v>12438</v>
      </c>
      <c r="F35" s="114">
        <v>12768</v>
      </c>
      <c r="G35" s="114">
        <v>12701</v>
      </c>
      <c r="H35" s="140">
        <v>12608</v>
      </c>
      <c r="I35" s="115">
        <v>86</v>
      </c>
      <c r="J35" s="116">
        <v>0.68210659898477155</v>
      </c>
    </row>
    <row r="36" spans="1:10" s="110" customFormat="1" ht="24.95" customHeight="1" x14ac:dyDescent="0.2">
      <c r="A36" s="294" t="s">
        <v>173</v>
      </c>
      <c r="B36" s="295" t="s">
        <v>174</v>
      </c>
      <c r="C36" s="125">
        <v>51.403037769850322</v>
      </c>
      <c r="D36" s="143">
        <v>13977</v>
      </c>
      <c r="E36" s="144">
        <v>14013</v>
      </c>
      <c r="F36" s="144">
        <v>14220</v>
      </c>
      <c r="G36" s="144">
        <v>13992</v>
      </c>
      <c r="H36" s="145">
        <v>13869</v>
      </c>
      <c r="I36" s="143">
        <v>108</v>
      </c>
      <c r="J36" s="146">
        <v>0.77871512005191434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2020-09-25T11:11:06Z</dcterms:created>
  <dcterms:modified xsi:type="dcterms:W3CDTF">2020-09-28T08:11:08Z</dcterms:modified>
</cp:coreProperties>
</file>