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K43" i="24"/>
  <c r="H43" i="24"/>
  <c r="F43" i="24"/>
  <c r="D43" i="24"/>
  <c r="C43" i="24"/>
  <c r="B43" i="24"/>
  <c r="J43" i="24" s="1"/>
  <c r="L42" i="24"/>
  <c r="I42" i="24"/>
  <c r="G42" i="24"/>
  <c r="D42" i="24"/>
  <c r="C42" i="24"/>
  <c r="M42" i="24" s="1"/>
  <c r="B42" i="24"/>
  <c r="K42" i="24" s="1"/>
  <c r="M41" i="24"/>
  <c r="K41" i="24"/>
  <c r="H41" i="24"/>
  <c r="F41" i="24"/>
  <c r="D41" i="24"/>
  <c r="C41" i="24"/>
  <c r="B41" i="24"/>
  <c r="J41" i="24" s="1"/>
  <c r="L40" i="24"/>
  <c r="I40" i="24"/>
  <c r="G40" i="24"/>
  <c r="D40" i="24"/>
  <c r="C40" i="24"/>
  <c r="M40" i="24" s="1"/>
  <c r="B40" i="24"/>
  <c r="K40" i="24" s="1"/>
  <c r="M36" i="24"/>
  <c r="L36" i="24"/>
  <c r="K36" i="24"/>
  <c r="J36" i="24"/>
  <c r="I36" i="24"/>
  <c r="H36" i="24"/>
  <c r="G36" i="24"/>
  <c r="F36" i="24"/>
  <c r="E36" i="24"/>
  <c r="D36" i="24"/>
  <c r="K57" i="15"/>
  <c r="L57" i="15" s="1"/>
  <c r="C45" i="24"/>
  <c r="C38" i="24"/>
  <c r="C37" i="24"/>
  <c r="C35" i="24"/>
  <c r="C34" i="24"/>
  <c r="C33" i="24"/>
  <c r="C32" i="24"/>
  <c r="C31" i="24"/>
  <c r="C30" i="24"/>
  <c r="M30" i="24" s="1"/>
  <c r="C29" i="24"/>
  <c r="C28" i="24"/>
  <c r="G28" i="24" s="1"/>
  <c r="C27" i="24"/>
  <c r="C26" i="24"/>
  <c r="C25" i="24"/>
  <c r="C24" i="24"/>
  <c r="C23" i="24"/>
  <c r="C22" i="24"/>
  <c r="M22" i="24" s="1"/>
  <c r="C21" i="24"/>
  <c r="C20" i="24"/>
  <c r="C19" i="24"/>
  <c r="C18" i="24"/>
  <c r="C17" i="24"/>
  <c r="C16" i="24"/>
  <c r="C15" i="24"/>
  <c r="C9" i="24"/>
  <c r="C8" i="24"/>
  <c r="C7" i="24"/>
  <c r="B38" i="24"/>
  <c r="B37" i="24"/>
  <c r="B35" i="24"/>
  <c r="B34" i="24"/>
  <c r="B33" i="24"/>
  <c r="K33" i="24" s="1"/>
  <c r="B32" i="24"/>
  <c r="B31" i="24"/>
  <c r="B30" i="24"/>
  <c r="B29" i="24"/>
  <c r="B28" i="24"/>
  <c r="B27" i="24"/>
  <c r="B26" i="24"/>
  <c r="B25" i="24"/>
  <c r="K25" i="24" s="1"/>
  <c r="B24" i="24"/>
  <c r="B23" i="24"/>
  <c r="B22" i="24"/>
  <c r="B21" i="24"/>
  <c r="B20" i="24"/>
  <c r="B19" i="24"/>
  <c r="B18" i="24"/>
  <c r="B17" i="24"/>
  <c r="B16" i="24"/>
  <c r="B15" i="24"/>
  <c r="B9" i="24"/>
  <c r="B8" i="24"/>
  <c r="B7" i="24"/>
  <c r="F21" i="24" l="1"/>
  <c r="D21" i="24"/>
  <c r="J21" i="24"/>
  <c r="H21" i="24"/>
  <c r="K21" i="24"/>
  <c r="G31" i="24"/>
  <c r="M31" i="24"/>
  <c r="E31" i="24"/>
  <c r="L31" i="24"/>
  <c r="I31" i="24"/>
  <c r="K8" i="24"/>
  <c r="J8" i="24"/>
  <c r="H8" i="24"/>
  <c r="F8" i="24"/>
  <c r="D8" i="24"/>
  <c r="G15" i="24"/>
  <c r="M15" i="24"/>
  <c r="E15" i="24"/>
  <c r="L15" i="24"/>
  <c r="I15" i="24"/>
  <c r="G23" i="24"/>
  <c r="M23" i="24"/>
  <c r="E23" i="24"/>
  <c r="L23" i="24"/>
  <c r="I23" i="24"/>
  <c r="F9" i="24"/>
  <c r="D9" i="24"/>
  <c r="J9" i="24"/>
  <c r="H9" i="24"/>
  <c r="K9" i="24"/>
  <c r="D38" i="24"/>
  <c r="K38" i="24"/>
  <c r="J38" i="24"/>
  <c r="H38" i="24"/>
  <c r="F38" i="24"/>
  <c r="G19" i="24"/>
  <c r="M19" i="24"/>
  <c r="E19" i="24"/>
  <c r="L19" i="24"/>
  <c r="I19"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G29" i="24"/>
  <c r="M29" i="24"/>
  <c r="E29" i="24"/>
  <c r="L29" i="24"/>
  <c r="I29" i="24"/>
  <c r="K16" i="24"/>
  <c r="J16" i="24"/>
  <c r="H16" i="24"/>
  <c r="F16" i="24"/>
  <c r="D16" i="24"/>
  <c r="F19" i="24"/>
  <c r="D19" i="24"/>
  <c r="J19" i="24"/>
  <c r="H19" i="24"/>
  <c r="K19" i="24"/>
  <c r="K22" i="24"/>
  <c r="J22" i="24"/>
  <c r="H22" i="24"/>
  <c r="F22" i="24"/>
  <c r="D22" i="24"/>
  <c r="K32" i="24"/>
  <c r="J32" i="24"/>
  <c r="H32" i="24"/>
  <c r="F32" i="24"/>
  <c r="D32" i="24"/>
  <c r="F35" i="24"/>
  <c r="D35" i="24"/>
  <c r="J35" i="24"/>
  <c r="H35" i="24"/>
  <c r="K35" i="24"/>
  <c r="B45" i="24"/>
  <c r="B39" i="24"/>
  <c r="I26" i="24"/>
  <c r="L26" i="24"/>
  <c r="M26" i="24"/>
  <c r="G26" i="24"/>
  <c r="E26" i="24"/>
  <c r="G33" i="24"/>
  <c r="M33" i="24"/>
  <c r="E33" i="24"/>
  <c r="L33" i="24"/>
  <c r="I33" i="24"/>
  <c r="I37" i="24"/>
  <c r="G37" i="24"/>
  <c r="L37" i="24"/>
  <c r="M37" i="24"/>
  <c r="E37" i="24"/>
  <c r="F29" i="24"/>
  <c r="D29" i="24"/>
  <c r="J29" i="24"/>
  <c r="H29" i="24"/>
  <c r="K29" i="24"/>
  <c r="I20" i="24"/>
  <c r="L20" i="24"/>
  <c r="M20" i="24"/>
  <c r="E20" i="24"/>
  <c r="M38" i="24"/>
  <c r="E38" i="24"/>
  <c r="L38" i="24"/>
  <c r="I38" i="24"/>
  <c r="G38" i="24"/>
  <c r="K58" i="24"/>
  <c r="I58" i="24"/>
  <c r="J58" i="24"/>
  <c r="K74" i="24"/>
  <c r="I74" i="24"/>
  <c r="J74" i="24"/>
  <c r="J77" i="24" s="1"/>
  <c r="F7" i="24"/>
  <c r="D7" i="24"/>
  <c r="J7" i="24"/>
  <c r="H7" i="24"/>
  <c r="K7" i="24"/>
  <c r="K20" i="24"/>
  <c r="J20" i="24"/>
  <c r="H20" i="24"/>
  <c r="F20" i="24"/>
  <c r="D20" i="24"/>
  <c r="F23" i="24"/>
  <c r="D23" i="24"/>
  <c r="J23" i="24"/>
  <c r="H23" i="24"/>
  <c r="K23" i="24"/>
  <c r="K26" i="24"/>
  <c r="J26" i="24"/>
  <c r="H26" i="24"/>
  <c r="F26" i="24"/>
  <c r="D26" i="24"/>
  <c r="H37" i="24"/>
  <c r="F37" i="24"/>
  <c r="D37" i="24"/>
  <c r="J37" i="24"/>
  <c r="K37" i="24"/>
  <c r="G7" i="24"/>
  <c r="M7" i="24"/>
  <c r="E7" i="24"/>
  <c r="L7" i="24"/>
  <c r="I7" i="24"/>
  <c r="I8" i="24"/>
  <c r="L8" i="24"/>
  <c r="M8" i="24"/>
  <c r="E8" i="24"/>
  <c r="G9" i="24"/>
  <c r="M9" i="24"/>
  <c r="E9" i="24"/>
  <c r="L9" i="24"/>
  <c r="I9" i="24"/>
  <c r="G17" i="24"/>
  <c r="M17" i="24"/>
  <c r="E17" i="24"/>
  <c r="L17" i="24"/>
  <c r="I17" i="24"/>
  <c r="I24" i="24"/>
  <c r="L24" i="24"/>
  <c r="M24" i="24"/>
  <c r="G24" i="24"/>
  <c r="E24" i="24"/>
  <c r="G27" i="24"/>
  <c r="M27" i="24"/>
  <c r="E27" i="24"/>
  <c r="L27" i="24"/>
  <c r="I27" i="24"/>
  <c r="G8" i="24"/>
  <c r="I43" i="24"/>
  <c r="G43" i="24"/>
  <c r="L43" i="24"/>
  <c r="M43" i="24"/>
  <c r="E43" i="24"/>
  <c r="F17" i="24"/>
  <c r="D17" i="24"/>
  <c r="J17" i="24"/>
  <c r="H17" i="24"/>
  <c r="F33" i="24"/>
  <c r="D33" i="24"/>
  <c r="J33" i="24"/>
  <c r="H33" i="24"/>
  <c r="G21" i="24"/>
  <c r="M21" i="24"/>
  <c r="E21" i="24"/>
  <c r="L21" i="24"/>
  <c r="I21" i="24"/>
  <c r="I34" i="24"/>
  <c r="L34" i="24"/>
  <c r="M34" i="24"/>
  <c r="G34" i="24"/>
  <c r="E34" i="24"/>
  <c r="I16" i="24"/>
  <c r="L16" i="24"/>
  <c r="M16" i="24"/>
  <c r="G16" i="24"/>
  <c r="E16" i="24"/>
  <c r="B14" i="24"/>
  <c r="B6" i="24"/>
  <c r="K24" i="24"/>
  <c r="J24" i="24"/>
  <c r="H24" i="24"/>
  <c r="F24" i="24"/>
  <c r="D24" i="24"/>
  <c r="F27" i="24"/>
  <c r="D27" i="24"/>
  <c r="J27" i="24"/>
  <c r="H27" i="24"/>
  <c r="K27" i="24"/>
  <c r="K30" i="24"/>
  <c r="J30" i="24"/>
  <c r="H30" i="24"/>
  <c r="F30" i="24"/>
  <c r="D30" i="24"/>
  <c r="I28" i="24"/>
  <c r="L28" i="24"/>
  <c r="M28" i="24"/>
  <c r="E28" i="24"/>
  <c r="I45" i="24"/>
  <c r="G45" i="24"/>
  <c r="L45" i="24"/>
  <c r="E45" i="24"/>
  <c r="K17" i="24"/>
  <c r="F25" i="24"/>
  <c r="D25" i="24"/>
  <c r="J25" i="24"/>
  <c r="H25" i="24"/>
  <c r="I18" i="24"/>
  <c r="L18" i="24"/>
  <c r="M18" i="24"/>
  <c r="G18" i="24"/>
  <c r="E18" i="24"/>
  <c r="G25" i="24"/>
  <c r="M25" i="24"/>
  <c r="E25" i="24"/>
  <c r="L25" i="24"/>
  <c r="I25" i="24"/>
  <c r="I32" i="24"/>
  <c r="L32" i="24"/>
  <c r="M32" i="24"/>
  <c r="G32" i="24"/>
  <c r="E32" i="24"/>
  <c r="G35" i="24"/>
  <c r="M35" i="24"/>
  <c r="E35" i="24"/>
  <c r="L35" i="24"/>
  <c r="I35" i="24"/>
  <c r="G20" i="24"/>
  <c r="M45" i="24"/>
  <c r="K66" i="24"/>
  <c r="I66" i="24"/>
  <c r="J66" i="24"/>
  <c r="C39" i="24"/>
  <c r="K53" i="24"/>
  <c r="I53" i="24"/>
  <c r="K61" i="24"/>
  <c r="I61" i="24"/>
  <c r="K69" i="24"/>
  <c r="I69" i="24"/>
  <c r="K55" i="24"/>
  <c r="I55" i="24"/>
  <c r="K63" i="24"/>
  <c r="I63" i="24"/>
  <c r="K71" i="24"/>
  <c r="I71" i="24"/>
  <c r="I41" i="24"/>
  <c r="G41" i="24"/>
  <c r="L41" i="24"/>
  <c r="K52" i="24"/>
  <c r="I52" i="24"/>
  <c r="K60" i="24"/>
  <c r="I60" i="24"/>
  <c r="K68" i="24"/>
  <c r="I68" i="24"/>
  <c r="K57" i="24"/>
  <c r="I57" i="24"/>
  <c r="K65" i="24"/>
  <c r="I65" i="24"/>
  <c r="K73" i="24"/>
  <c r="I73" i="24"/>
  <c r="C14" i="24"/>
  <c r="C6" i="24"/>
  <c r="I22" i="24"/>
  <c r="L22" i="24"/>
  <c r="I30" i="24"/>
  <c r="L30" i="24"/>
  <c r="E41" i="24"/>
  <c r="K54" i="24"/>
  <c r="I54" i="24"/>
  <c r="K62" i="24"/>
  <c r="I62" i="24"/>
  <c r="K70" i="24"/>
  <c r="I70" i="24"/>
  <c r="E22" i="24"/>
  <c r="E30" i="24"/>
  <c r="K51" i="24"/>
  <c r="I51" i="24"/>
  <c r="K59" i="24"/>
  <c r="I59" i="24"/>
  <c r="K67" i="24"/>
  <c r="I67" i="24"/>
  <c r="K75" i="24"/>
  <c r="I75" i="24"/>
  <c r="I77" i="24" s="1"/>
  <c r="G22" i="24"/>
  <c r="G30" i="24"/>
  <c r="K56" i="24"/>
  <c r="I56" i="24"/>
  <c r="K64" i="24"/>
  <c r="I64" i="24"/>
  <c r="K72" i="24"/>
  <c r="I72" i="24"/>
  <c r="F40" i="24"/>
  <c r="F42" i="24"/>
  <c r="F44" i="24"/>
  <c r="H40" i="24"/>
  <c r="H42" i="24"/>
  <c r="H44" i="24"/>
  <c r="J40" i="24"/>
  <c r="J42" i="24"/>
  <c r="L44" i="24"/>
  <c r="E40" i="24"/>
  <c r="E42" i="24"/>
  <c r="E44" i="24"/>
  <c r="J79" i="24" l="1"/>
  <c r="J78" i="24"/>
  <c r="H45" i="24"/>
  <c r="F45" i="24"/>
  <c r="D45" i="24"/>
  <c r="J45" i="24"/>
  <c r="K45" i="24"/>
  <c r="I39" i="24"/>
  <c r="G39" i="24"/>
  <c r="L39" i="24"/>
  <c r="M39" i="24"/>
  <c r="E39" i="24"/>
  <c r="K14" i="24"/>
  <c r="J14" i="24"/>
  <c r="H14" i="24"/>
  <c r="F14" i="24"/>
  <c r="D14" i="24"/>
  <c r="I6" i="24"/>
  <c r="L6" i="24"/>
  <c r="M6" i="24"/>
  <c r="G6" i="24"/>
  <c r="E6" i="24"/>
  <c r="I14" i="24"/>
  <c r="L14" i="24"/>
  <c r="G14" i="24"/>
  <c r="E14" i="24"/>
  <c r="M14" i="24"/>
  <c r="I79" i="24"/>
  <c r="K77" i="24"/>
  <c r="K6" i="24"/>
  <c r="J6" i="24"/>
  <c r="H6" i="24"/>
  <c r="F6" i="24"/>
  <c r="D6" i="24"/>
  <c r="H39" i="24"/>
  <c r="F39" i="24"/>
  <c r="D39" i="24"/>
  <c r="J39" i="24"/>
  <c r="K39" i="24"/>
  <c r="K79" i="24" l="1"/>
  <c r="K78" i="24"/>
  <c r="I78" i="24"/>
  <c r="I83" i="24" l="1"/>
  <c r="I82" i="24"/>
  <c r="I81" i="24"/>
</calcChain>
</file>

<file path=xl/sharedStrings.xml><?xml version="1.0" encoding="utf-8"?>
<sst xmlns="http://schemas.openxmlformats.org/spreadsheetml/2006/main" count="1758" uniqueCount="520">
  <si>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</si>
  <si>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</si>
  <si>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</si>
  <si>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</si>
  <si>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</si>
  <si>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</si>
  <si>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</si>
  <si>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</si>
  <si>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</si>
  <si>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</si>
  <si>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</si>
  <si>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</si>
  <si>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</si>
  <si>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Dingolfing-Landau (09279)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</si>
  <si>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</si>
  <si>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</si>
  <si>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</si>
  <si>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</si>
  <si>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</si>
  <si>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</si>
  <si>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</si>
  <si>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</si>
  <si>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</si>
  <si>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</si>
  <si>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</si>
  <si>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</si>
  <si>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</si>
  <si>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</si>
  <si>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</si>
  <si>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</si>
  <si>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</si>
  <si>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</si>
  <si>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</si>
  <si>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</si>
  <si>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</si>
  <si>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</si>
  <si>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</si>
  <si>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</si>
  <si>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</si>
  <si>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</si>
  <si>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</si>
  <si>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</si>
  <si>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</si>
  <si>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</si>
  <si>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</si>
  <si>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</si>
  <si>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</si>
  <si>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</si>
  <si>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</si>
  <si>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</si>
  <si>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</si>
  <si>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</si>
  <si>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</si>
  <si>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</si>
  <si>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</si>
  <si>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</si>
  <si>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</si>
  <si>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</si>
  <si>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</si>
  <si>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</si>
  <si>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</si>
  <si>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</si>
  <si>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</si>
  <si>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</si>
  <si>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</si>
  <si>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</si>
  <si>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</si>
  <si>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</si>
  <si>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</si>
  <si>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</si>
  <si>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</si>
  <si>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</si>
  <si>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</si>
  <si>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</si>
  <si>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</si>
  <si>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</si>
  <si>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</si>
  <si>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</si>
  <si>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</si>
  <si>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</si>
  <si>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</si>
  <si>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</si>
  <si>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</si>
  <si>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</si>
  <si>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</si>
  <si>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</si>
  <si>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</si>
  <si>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</si>
  <si>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</si>
  <si>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</si>
  <si>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</si>
  <si>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</si>
  <si>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Dingolfing-Landau (09279);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</si>
  <si>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</si>
  <si>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</si>
  <si>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</si>
  <si>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</si>
  <si>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</si>
  <si>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</si>
  <si>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</si>
  <si>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</si>
  <si>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</si>
  <si>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</si>
  <si>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</si>
  <si>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</si>
  <si>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</si>
  <si>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</si>
  <si>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</si>
  <si>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</si>
  <si>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</si>
  <si>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</si>
  <si>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</si>
  <si>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</si>
  <si>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</si>
  <si>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</si>
  <si>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</si>
  <si>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</si>
  <si>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</si>
  <si>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</si>
  <si>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</si>
  <si>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</si>
  <si>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</si>
  <si>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</si>
  <si>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</si>
  <si>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</si>
  <si>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</si>
  <si>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</si>
  <si>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</si>
  <si>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</si>
  <si>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</si>
  <si>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</si>
  <si>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</si>
  <si>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</si>
  <si>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</si>
  <si>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</si>
  <si>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</si>
  <si>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</si>
  <si>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</si>
  <si>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</si>
  <si>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</si>
  <si>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</si>
  <si>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</si>
  <si>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</si>
  <si>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</si>
  <si>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</si>
  <si>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</si>
  <si>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</si>
  <si>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</si>
  <si>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</si>
  <si>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</si>
  <si>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</si>
  <si>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</si>
  <si>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</si>
  <si>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</si>
  <si>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</si>
  <si>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</si>
  <si>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</si>
  <si>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</si>
  <si>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</si>
  <si>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</si>
  <si>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</si>
  <si>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</si>
  <si>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</si>
  <si>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</si>
  <si>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</si>
  <si>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</si>
  <si>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</si>
  <si>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</si>
  <si>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</si>
  <si>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</si>
  <si>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</si>
  <si>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</si>
  <si>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</si>
  <si>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</si>
  <si>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</si>
  <si>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</si>
  <si>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</si>
  <si>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</si>
  <si>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</si>
  <si>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</si>
  <si>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</si>
  <si>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</si>
  <si>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</si>
  <si>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Dingolfing-Landau (09279)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</si>
  <si>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</si>
  <si>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</si>
  <si>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</si>
  <si>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</si>
  <si>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</si>
  <si>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</si>
  <si>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</si>
  <si>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</si>
  <si>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</si>
  <si>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</si>
  <si>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</si>
  <si>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</si>
  <si>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</si>
  <si>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</si>
  <si>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</si>
  <si>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</si>
  <si>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</si>
  <si>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</si>
  <si>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</si>
  <si>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</si>
  <si>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</si>
  <si>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</si>
  <si>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</si>
  <si>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</si>
  <si>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</si>
  <si>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</si>
  <si>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</si>
  <si>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</si>
  <si>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</si>
  <si>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</si>
  <si>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</si>
  <si>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</si>
  <si>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</si>
  <si>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</si>
  <si>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</si>
  <si>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</si>
  <si>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</si>
  <si>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</si>
  <si>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</si>
  <si>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</si>
  <si>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</si>
  <si>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</si>
  <si>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</si>
  <si>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</si>
  <si>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</si>
  <si>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</si>
  <si>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</si>
  <si>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</si>
  <si>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</si>
  <si>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</si>
  <si>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</si>
  <si>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</si>
  <si>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</si>
  <si>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</si>
  <si>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</si>
  <si>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</si>
  <si>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</si>
  <si>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</si>
  <si>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</si>
  <si>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</si>
  <si>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</si>
  <si>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</si>
  <si>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</si>
  <si>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</si>
  <si>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</si>
  <si>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</si>
  <si>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</si>
  <si>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</si>
  <si>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</si>
  <si>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</si>
  <si>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</si>
  <si>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</si>
  <si>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</si>
  <si>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</si>
  <si>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</si>
  <si>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</si>
  <si>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</si>
  <si>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</si>
  <si>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</si>
  <si>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</si>
  <si>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</si>
  <si>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</si>
  <si>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</si>
  <si>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</si>
  <si>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</si>
  <si>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</si>
  <si>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</si>
  <si>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</si>
  <si>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</si>
  <si>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</si>
  <si>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</si>
  <si>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</si>
  <si>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</si>
  <si>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</si>
  <si>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</si>
  <si>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</si>
  <si>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</si>
  <si>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</si>
  <si>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</si>
  <si>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</si>
  <si>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</si>
  <si>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</si>
  <si>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</si>
  <si>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</si>
  <si>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</si>
  <si>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</si>
  <si>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</si>
  <si>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</si>
  <si>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</si>
  <si>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</si>
  <si>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</si>
  <si>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</si>
  <si>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</si>
  <si>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</si>
  <si>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</si>
  <si>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</si>
  <si>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</si>
  <si>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</si>
  <si>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</si>
  <si>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</si>
  <si>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</si>
  <si>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</si>
  <si>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</si>
  <si>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</si>
  <si>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</si>
  <si>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</si>
  <si>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</si>
  <si>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</si>
  <si>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</si>
  <si>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</si>
  <si>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</si>
  <si>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</si>
  <si>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</si>
  <si>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</si>
  <si>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</si>
  <si>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</si>
  <si>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</si>
  <si>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</si>
  <si>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</si>
  <si>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</si>
  <si>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</si>
  <si>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</si>
  <si>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</si>
  <si>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</si>
  <si>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</si>
  <si>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</si>
  <si>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</si>
  <si>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</si>
  <si>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</si>
  <si>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</si>
  <si>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</si>
  <si>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</si>
  <si>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</si>
  <si>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</si>
  <si>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</si>
  <si>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</si>
  <si>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</si>
  <si>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</si>
  <si>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</si>
  <si>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</si>
  <si>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</si>
  <si>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</si>
  <si>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</si>
  <si>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</si>
  <si>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</si>
  <si>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</si>
  <si>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</si>
  <si>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</si>
  <si>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</si>
  <si>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</si>
  <si>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</si>
  <si>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</si>
  <si>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</si>
  <si>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</si>
  <si>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</si>
  <si>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</si>
  <si>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</si>
  <si>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</si>
  <si>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</si>
  <si>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</si>
  <si>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</si>
  <si>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</si>
  <si>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</si>
  <si>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</si>
  <si>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</si>
  <si>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</si>
  <si>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</si>
  <si>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</si>
  <si>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</si>
  <si>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Dingolfing-Landau (09279);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</si>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</sst>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{A0E7EDED-EB2E-41B7-9051-534DD5F262B2}</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B91-457C-ADD0-F73FFFAFBAB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{A3A423BB-3A23-4C66-8816-51C2763766D0}</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B91-457C-ADD0-F73FFFAFBAB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{21E54158-B06F-46F7-8432-60C6C602DEAE}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B91-457C-ADD0-F73FFFAFBAB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{34A0695F-1FA9-4B97-9138-B060678FABD0}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B91-457C-ADD0-F73FFFAFBAB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0.52263407574173837</c:v>
                </c:pt>
                <c:pt idx="1">
                  <c:v>1.0013227114154917</c:v>
                </c:pt>
                <c:pt idx="2">
                  <c:v>1.1186464311118853</c:v>
                </c:pt>
                <c:pt idx="3">
                  <c:v>1.0875687030768</c:v>
                </c:pt>
              </c:numCache>
            </c:numRef>
          </c:val>
          <c:extLst>
            <c:ext xmlns:c16="http://schemas.microsoft.com/office/drawing/2014/chart" uri="{C3380CC4-5D6E-409C-BE32-E72D297353CC}">
              <c16:uniqueId val="{00000004-FB91-457C-ADD0-F73FFFAFBAB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{8BE1B8B9-28D2-4CED-8704-8D0FA5DFEEE5}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B91-457C-ADD0-F73FFFAFBAB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{44137390-0AA4-4CEC-A374-CFE18944508A}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B91-457C-ADD0-F73FFFAFBAB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{61C38193-A266-434D-B525-D28D806C9321}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B91-457C-ADD0-F73FFFAFBAB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{2DE05F1F-00E1-4311-A4E2-247713B4BF5D}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B91-457C-ADD0-F73FFFAFBA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B91-457C-ADD0-F73FFFAFBAB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B91-457C-ADD0-F73FFFAFBAB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{B189076B-1513-4041-A922-F21F5A4F39FB}</c15:txfldGUID>
                      <c15:f>Daten_Diagramme!$E$6</c15:f>
                      <c15:dlblFieldTableCache>
                        <c:ptCount val="1"/>
                        <c:pt idx="0">
                          <c:v>-0.8</c:v>
                        </c:pt>
                      </c15:dlblFieldTableCache>
                    </c15:dlblFTEntry>
                  </c15:dlblFieldTable>
                  <c15:showDataLabelsRange val="0"/>
                </c:ext>
                <c:ext xmlns:c16="http://schemas.microsoft.com/office/drawing/2014/chart" uri="{C3380CC4-5D6E-409C-BE32-E72D297353CC}">
                  <c16:uniqueId val="{00000000-D72C-4F2C-B15B-1BF91F9898D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{18914B25-7E32-4F90-8561-08E39AC663AE}</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72C-4F2C-B15B-1BF91F9898D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{2853FB36-DD60-47CF-9890-1506D90A8723}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72C-4F2C-B15B-1BF91F9898D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{44192C76-9146-4FD2-AB36-5DFF84D314BC}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72C-4F2C-B15B-1BF91F9898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-0.83056478405315615</c:v>
                </c:pt>
                <c:pt idx="1">
                  <c:v>-1.8915068707011207</c:v>
                </c:pt>
                <c:pt idx="2">
                  <c:v>-2.7637010795899166</c:v>
                </c:pt>
                <c:pt idx="3">
                  <c:v>-2.8655893304673015</c:v>
                </c:pt>
              </c:numCache>
            </c:numRef>
          </c:val>
          <c:extLst>
            <c:ext xmlns:c16="http://schemas.microsoft.com/office/drawing/2014/chart" uri="{C3380CC4-5D6E-409C-BE32-E72D297353CC}">
              <c16:uniqueId val="{00000004-D72C-4F2C-B15B-1BF91F9898D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{6059A191-C1EC-4F89-97DA-2BBDDE70F55E}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72C-4F2C-B15B-1BF91F9898D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{1DE7EC3F-11A7-4118-8C7A-BB43A41B8E3E}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72C-4F2C-B15B-1BF91F9898D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{62AD25C9-1B91-4F41-973F-4009A9120C27}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72C-4F2C-B15B-1BF91F9898D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{489ED965-90A8-4071-86B6-85944718B500}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72C-4F2C-B15B-1BF91F9898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2C-4F2C-B15B-1BF91F9898D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2C-4F2C-B15B-1BF91F9898D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{AE97FF8A-1210-4D9E-A4F0-DA269FE43FF6}</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0EFD-4197-B828-AC6E27AED87A}"/>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{BD4DBD9A-1F61-45F3-9739-C6555DFD04EE}</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0EFD-4197-B828-AC6E27AED87A}"/>
                </c:ext>
              </c:extLst>
            </c:dLbl>
            <c:dLbl>
              <c:idx val="2"/>
              <c:tx>
                <c:strRef>
                  <c:f>Daten_Diagramme!$D$16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{E02EF848-C8C8-4C56-9091-B2D71E70B544}</c15:txfldGUID>
                      <c15:f>Daten_Diagramme!$D$16</c15:f>
                      <c15:dlblFieldTableCache>
                        <c:ptCount val="1"/>
                        <c:pt idx="0">
                          <c:v>1.6</c:v>
                        </c:pt>
                      </c15:dlblFieldTableCache>
                    </c15:dlblFTEntry>
                  </c15:dlblFieldTable>
                  <c15:showDataLabelsRange val="0"/>
                </c:ext>
                <c:ext xmlns:c16="http://schemas.microsoft.com/office/drawing/2014/chart" uri="{C3380CC4-5D6E-409C-BE32-E72D297353CC}">
                  <c16:uniqueId val="{00000002-0EFD-4197-B828-AC6E27AED87A}"/>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{23FAA063-98E0-471F-BAAD-ED141539778C}</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0EFD-4197-B828-AC6E27AED87A}"/>
                </c:ext>
              </c:extLst>
            </c:dLbl>
            <c:dLbl>
              <c:idx val="4"/>
              <c:tx>
                <c:strRef>
                  <c:f>Daten_Diagramme!$D$18</c:f>
                  <c:strCache>
                    <c:ptCount val="1"/>
                    <c:pt idx="0">
                      <c:v>24.8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{E669B659-C29D-4D19-B9D6-987B731FE985}</c15:txfldGUID>
                      <c15:f>Daten_Diagramme!$D$18</c15:f>
                      <c15:dlblFieldTableCache>
                        <c:ptCount val="1"/>
                        <c:pt idx="0">
                          <c:v>24.8</c:v>
                        </c:pt>
                      </c15:dlblFieldTableCache>
                    </c15:dlblFTEntry>
                  </c15:dlblFieldTable>
                  <c15:showDataLabelsRange val="0"/>
                </c:ext>
                <c:ext xmlns:c16="http://schemas.microsoft.com/office/drawing/2014/chart" uri="{C3380CC4-5D6E-409C-BE32-E72D297353CC}">
                  <c16:uniqueId val="{00000004-0EFD-4197-B828-AC6E27AED87A}"/>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{63915CB4-8468-4F5E-8DF4-8651B1626C5C}</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0EFD-4197-B828-AC6E27AED87A}"/>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{5E07D0D7-A062-4154-B51B-53C1B122C93C}</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0EFD-4197-B828-AC6E27AED87A}"/>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{A595370B-3F4E-4BB1-AAB7-7EF79453092D}</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0EFD-4197-B828-AC6E27AED87A}"/>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{B11440FD-3E6B-4C78-A20C-D9A4369FA564}</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0EFD-4197-B828-AC6E27AED87A}"/>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{4ADA6913-3DFD-480F-8294-77E8B37A6059}</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0EFD-4197-B828-AC6E27AED87A}"/>
                </c:ext>
              </c:extLst>
            </c:dLbl>
            <c:dLbl>
              <c:idx val="10"/>
              <c:tx>
                <c:strRef>
                  <c:f>Daten_Diagramme!$D$24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{F2931B78-07FC-4B89-879E-508D6F45577B}</c15:txfldGUID>
                      <c15:f>Daten_Diagramme!$D$24</c15:f>
                      <c15:dlblFieldTableCache>
                        <c:ptCount val="1"/>
                        <c:pt idx="0">
                          <c:v>5.1</c:v>
                        </c:pt>
                      </c15:dlblFieldTableCache>
                    </c15:dlblFTEntry>
                  </c15:dlblFieldTable>
                  <c15:showDataLabelsRange val="0"/>
                </c:ext>
                <c:ext xmlns:c16="http://schemas.microsoft.com/office/drawing/2014/chart" uri="{C3380CC4-5D6E-409C-BE32-E72D297353CC}">
                  <c16:uniqueId val="{0000000A-0EFD-4197-B828-AC6E27AED87A}"/>
                </c:ext>
              </c:extLst>
            </c:dLbl>
            <c:dLbl>
              <c:idx val="11"/>
              <c:tx>
                <c:strRef>
                  <c:f>Daten_Diagramme!$D$25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{7E8D8E2A-3F7F-4E13-95D3-38D669E4F281}</c15:txfldGUID>
                      <c15:f>Daten_Diagramme!$D$25</c15:f>
                      <c15:dlblFieldTableCache>
                        <c:ptCount val="1"/>
                        <c:pt idx="0">
                          <c:v>7.8</c:v>
                        </c:pt>
                      </c15:dlblFieldTableCache>
                    </c15:dlblFTEntry>
                  </c15:dlblFieldTable>
                  <c15:showDataLabelsRange val="0"/>
                </c:ext>
                <c:ext xmlns:c16="http://schemas.microsoft.com/office/drawing/2014/chart" uri="{C3380CC4-5D6E-409C-BE32-E72D297353CC}">
                  <c16:uniqueId val="{0000000B-0EFD-4197-B828-AC6E27AED87A}"/>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{5B9CE009-A3FA-442B-B83C-39B4E31F6313}</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0EFD-4197-B828-AC6E27AED87A}"/>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{3F6C7EFA-A05C-486C-BF2A-E3B403AD71E7}</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0EFD-4197-B828-AC6E27AED87A}"/>
                </c:ext>
              </c:extLst>
            </c:dLbl>
            <c:dLbl>
              <c:idx val="14"/>
              <c:tx>
                <c:strRef>
                  <c:f>Daten_Diagramme!$D$28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{E2E9CA63-6A43-46FC-BA04-4C5B30FC5B04}</c15:txfldGUID>
                      <c15:f>Daten_Diagramme!$D$28</c15:f>
                      <c15:dlblFieldTableCache>
                        <c:ptCount val="1"/>
                        <c:pt idx="0">
                          <c:v>-6.3</c:v>
                        </c:pt>
                      </c15:dlblFieldTableCache>
                    </c15:dlblFTEntry>
                  </c15:dlblFieldTable>
                  <c15:showDataLabelsRange val="0"/>
                </c:ext>
                <c:ext xmlns:c16="http://schemas.microsoft.com/office/drawing/2014/chart" uri="{C3380CC4-5D6E-409C-BE32-E72D297353CC}">
                  <c16:uniqueId val="{0000000E-0EFD-4197-B828-AC6E27AED87A}"/>
                </c:ext>
              </c:extLst>
            </c:dLbl>
            <c:dLbl>
              <c:idx val="15"/>
              <c:tx>
                <c:strRef>
                  <c:f>Daten_Diagramme!$D$29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{7F220C5D-EA44-4936-B961-2A8C302596CB}</c15:txfldGUID>
                      <c15:f>Daten_Diagramme!$D$29</c15:f>
                      <c15:dlblFieldTableCache>
                        <c:ptCount val="1"/>
                        <c:pt idx="0">
                          <c:v>-7.4</c:v>
                        </c:pt>
                      </c15:dlblFieldTableCache>
                    </c15:dlblFTEntry>
                  </c15:dlblFieldTable>
                  <c15:showDataLabelsRange val="0"/>
                </c:ext>
                <c:ext xmlns:c16="http://schemas.microsoft.com/office/drawing/2014/chart" uri="{C3380CC4-5D6E-409C-BE32-E72D297353CC}">
                  <c16:uniqueId val="{0000000F-0EFD-4197-B828-AC6E27AED87A}"/>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{F7F7A7DD-B92E-410A-9185-1F0D7B65C20B}</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0EFD-4197-B828-AC6E27AED87A}"/>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{3A5B1DF6-1115-4057-880F-E4927E9C439C}</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0EFD-4197-B828-AC6E27AED87A}"/>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{A6851AF8-182F-4560-B953-2CFE19A5D2A1}</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0EFD-4197-B828-AC6E27AED87A}"/>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{CBB3FDA6-64C1-4A03-9E42-8012A065D808}</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0EFD-4197-B828-AC6E27AED87A}"/>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{726AF145-4AD3-4A3D-82D7-D74F6137ECE7}</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0EFD-4197-B828-AC6E27AED87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{3C0D7566-78E6-4AD5-BDDC-3B8EE28DC5FC}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EFD-4197-B828-AC6E27AED87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{10F4BE4B-B14A-4D13-A2F2-8D8327936429}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EFD-4197-B828-AC6E27AED87A}"/>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{109137D6-12D4-437D-837C-BD82F416E84C}</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0EFD-4197-B828-AC6E27AED87A}"/>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{9EC1E118-C2A9-421B-90B4-CDA0C4CCB589}</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0EFD-4197-B828-AC6E27AED87A}"/>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{126300CF-2715-45A9-AAD5-2427983C1750}</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0EFD-4197-B828-AC6E27AED87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{E52D1FEB-6AFD-4158-B007-47155893C740}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EFD-4197-B828-AC6E27AED87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{EDC62ABE-07FD-4B61-AB41-1ED8F3E932F4}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EFD-4197-B828-AC6E27AED87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{6DCDAC91-67BA-4373-AA29-AA9C4AF43B0C}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EFD-4197-B828-AC6E27AED87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{D1A150C8-6E38-4E17-894F-8E1B821E5B0B}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EFD-4197-B828-AC6E27AED87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{EECF948C-80AA-4801-B635-77DD2ECAE28D}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EFD-4197-B828-AC6E27AED87A}"/>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{08D80AD3-DB3A-4F18-989F-BD61FBF0600C}</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0EFD-4197-B828-AC6E27AED8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0.52263407574173837</c:v>
                </c:pt>
                <c:pt idx="1">
                  <c:v>0.85836909871244638</c:v>
                </c:pt>
                <c:pt idx="2">
                  <c:v>1.6129032258064515</c:v>
                </c:pt>
                <c:pt idx="3">
                  <c:v>0.67492808143394556</c:v>
                </c:pt>
                <c:pt idx="4">
                  <c:v>24.806201550387598</c:v>
                </c:pt>
                <c:pt idx="5">
                  <c:v>-0.30480656506447829</c:v>
                </c:pt>
                <c:pt idx="6">
                  <c:v>1.0162601626016261</c:v>
                </c:pt>
                <c:pt idx="7">
                  <c:v>-4.3297252289758532</c:v>
                </c:pt>
                <c:pt idx="8">
                  <c:v>1.3787916771120581</c:v>
                </c:pt>
                <c:pt idx="9">
                  <c:v>2.0358960621484061</c:v>
                </c:pt>
                <c:pt idx="10">
                  <c:v>5.0632911392405067</c:v>
                </c:pt>
                <c:pt idx="11">
                  <c:v>7.8175895765472312</c:v>
                </c:pt>
                <c:pt idx="12">
                  <c:v>-0.50547598989048015</c:v>
                </c:pt>
                <c:pt idx="13">
                  <c:v>1.7408123791102514</c:v>
                </c:pt>
                <c:pt idx="14">
                  <c:v>-6.3183475091130008</c:v>
                </c:pt>
                <c:pt idx="15">
                  <c:v>-7.4388947927736453</c:v>
                </c:pt>
                <c:pt idx="16">
                  <c:v>3.8961038961038961</c:v>
                </c:pt>
                <c:pt idx="17">
                  <c:v>0.625</c:v>
                </c:pt>
                <c:pt idx="18">
                  <c:v>2.6472534745201854</c:v>
                </c:pt>
                <c:pt idx="19">
                  <c:v>3.7230568256041803</c:v>
                </c:pt>
                <c:pt idx="20">
                  <c:v>1.2367491166077738</c:v>
                </c:pt>
                <c:pt idx="21">
                  <c:v>0</c:v>
                </c:pt>
                <c:pt idx="23">
                  <c:v>0.85836909871244638</c:v>
                </c:pt>
                <c:pt idx="24">
                  <c:v>0.2816334741500704</c:v>
                </c:pt>
                <c:pt idx="25">
                  <c:v>0.88404605263157898</c:v>
                </c:pt>
              </c:numCache>
            </c:numRef>
          </c:val>
          <c:extLst>
            <c:ext xmlns:c16="http://schemas.microsoft.com/office/drawing/2014/chart" uri="{C3380CC4-5D6E-409C-BE32-E72D297353CC}">
              <c16:uniqueId val="{00000020-0EFD-4197-B828-AC6E27AED87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{61BEDFDE-0BC1-4332-8349-9AA8CD00D28C}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EFD-4197-B828-AC6E27AED87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{E0302FC5-5506-4C41-855A-72220A5EA1F2}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EFD-4197-B828-AC6E27AED87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{471E0085-E137-4434-93B0-D992D9FB909A}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EFD-4197-B828-AC6E27AED87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{4526E2D9-0EC3-48F0-91EE-81B09DEFCBDC}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EFD-4197-B828-AC6E27AED87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{42C6480E-7457-4B65-B174-2D7C85E3F5AA}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EFD-4197-B828-AC6E27AED87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{D809EA98-4CD1-4A26-B009-5C94A75D25ED}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EFD-4197-B828-AC6E27AED87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{B0AAA211-E588-4703-8948-8CACF5D7DA66}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EFD-4197-B828-AC6E27AED87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{526BB810-CBF5-4889-A8CC-EBA22D512F35}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EFD-4197-B828-AC6E27AED87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{2C988F0E-0D10-400A-B941-161D9D50F7A7}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EFD-4197-B828-AC6E27AED87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{96C8D33E-D3EC-4E96-BD26-64085D2752BC}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EFD-4197-B828-AC6E27AED87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{C669B67A-4DF0-42F1-8073-07C16D201395}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EFD-4197-B828-AC6E27AED87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{03C3EC23-44AD-49E8-9F05-7C054B011297}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EFD-4197-B828-AC6E27AED87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{687F5C4E-C458-4E9E-8B05-9C28F0BE0715}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EFD-4197-B828-AC6E27AED87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{C8984620-5FCE-4ADA-A128-12E4587A57B4}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EFD-4197-B828-AC6E27AED87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{37A56459-CBD5-4B02-9EEB-0ED0A8B46CB9}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EFD-4197-B828-AC6E27AED87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{849F23B4-CAB4-486F-90C9-62092373D5D8}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EFD-4197-B828-AC6E27AED87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{A83A366B-1D4F-4173-B5AB-55E82C365376}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EFD-4197-B828-AC6E27AED87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{3F8FBAF5-6ABA-4C7D-B5B7-928C7504B3AD}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EFD-4197-B828-AC6E27AED87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{54AA34FA-3E51-408C-8802-BD788717F824}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EFD-4197-B828-AC6E27AED87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{0D04FACB-103F-4E96-849F-D5082FEB2D0C}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EFD-4197-B828-AC6E27AED87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{41ADB190-734B-43FF-AB68-02E7010176A5}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EFD-4197-B828-AC6E27AED87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{0E6C3306-AD0D-4979-BC35-93686F234F94}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EFD-4197-B828-AC6E27AED87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{DAE698B0-8A7A-40C4-8840-E45DDB6F408B}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EFD-4197-B828-AC6E27AED87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{9DCDFCFB-2480-4CCA-93DD-932F495DC847}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EFD-4197-B828-AC6E27AED87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{FC625EE5-72F3-44FD-885E-463CC1386A30}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EFD-4197-B828-AC6E27AED87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{2E596454-D7FB-44A9-8501-0E0E06621E89}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EFD-4197-B828-AC6E27AED87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{9C31B9DF-AA9D-446E-864B-68F23D9A55AC}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EFD-4197-B828-AC6E27AED87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{8F029787-ECB2-4DB1-BA3B-B60AAAEC4D77}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EFD-4197-B828-AC6E27AED87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{1D83253D-65AE-46EE-AA88-D22C4B46B8F6}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EFD-4197-B828-AC6E27AED87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{F2C9730E-01D6-46E5-A1F1-9E22104037EF}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EFD-4197-B828-AC6E27AED87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{5D4855E2-9F3C-4C42-84B2-0B83F3C658F9}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EFD-4197-B828-AC6E27AED87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{2E67DC2D-C63A-4A98-B20E-64152B3BEA03}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EFD-4197-B828-AC6E27AED8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EFD-4197-B828-AC6E27AED87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EFD-4197-B828-AC6E27AED87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{780C7A9E-37DD-4BD2-8A78-AA56C9B2B2BD}</c15:txfldGUID>
                      <c15:f>Daten_Diagramme!$E$14</c15:f>
                      <c15:dlblFieldTableCache>
                        <c:ptCount val="1"/>
                        <c:pt idx="0">
                          <c:v>-0.8</c:v>
                        </c:pt>
                      </c15:dlblFieldTableCache>
                    </c15:dlblFTEntry>
                  </c15:dlblFieldTable>
                  <c15:showDataLabelsRange val="0"/>
                </c:ext>
                <c:ext xmlns:c16="http://schemas.microsoft.com/office/drawing/2014/chart" uri="{C3380CC4-5D6E-409C-BE32-E72D297353CC}">
                  <c16:uniqueId val="{00000000-B814-49AB-AEAD-EAB415D3C069}"/>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{0E6060AC-FDA4-46BF-BD4A-8957D00E51DD}</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B814-49AB-AEAD-EAB415D3C069}"/>
                </c:ext>
              </c:extLst>
            </c:dLbl>
            <c:dLbl>
              <c:idx val="2"/>
              <c:tx>
                <c:strRef>
                  <c:f>Daten_Diagramme!$E$16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{E4BE71CC-21AC-40E1-96F4-9897E0863E86}</c15:txfldGUID>
                      <c15:f>Daten_Diagramme!$E$16</c15:f>
                      <c15:dlblFieldTableCache>
                        <c:ptCount val="1"/>
                        <c:pt idx="0">
                          <c:v>6.3</c:v>
                        </c:pt>
                      </c15:dlblFieldTableCache>
                    </c15:dlblFTEntry>
                  </c15:dlblFieldTable>
                  <c15:showDataLabelsRange val="0"/>
                </c:ext>
                <c:ext xmlns:c16="http://schemas.microsoft.com/office/drawing/2014/chart" uri="{C3380CC4-5D6E-409C-BE32-E72D297353CC}">
                  <c16:uniqueId val="{00000002-B814-49AB-AEAD-EAB415D3C069}"/>
                </c:ext>
              </c:extLst>
            </c:dLbl>
            <c:dLbl>
              <c:idx val="3"/>
              <c:tx>
                <c:strRef>
                  <c:f>Daten_Diagramme!$E$17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{64CD6737-97A3-4916-9C16-13BFDD6B6AA2}</c15:txfldGUID>
                      <c15:f>Daten_Diagramme!$E$17</c15:f>
                      <c15:dlblFieldTableCache>
                        <c:ptCount val="1"/>
                        <c:pt idx="0">
                          <c:v>0.4</c:v>
                        </c:pt>
                      </c15:dlblFieldTableCache>
                    </c15:dlblFTEntry>
                  </c15:dlblFieldTable>
                  <c15:showDataLabelsRange val="0"/>
                </c:ext>
                <c:ext xmlns:c16="http://schemas.microsoft.com/office/drawing/2014/chart" uri="{C3380CC4-5D6E-409C-BE32-E72D297353CC}">
                  <c16:uniqueId val="{00000003-B814-49AB-AEAD-EAB415D3C069}"/>
                </c:ext>
              </c:extLst>
            </c:dLbl>
            <c:dLbl>
              <c:idx val="4"/>
              <c:tx>
                <c:strRef>
                  <c:f>Daten_Diagramme!$E$18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{10E21FF4-5E07-49E0-8D09-FB4CB79B5435}</c15:txfldGUID>
                      <c15:f>Daten_Diagramme!$E$18</c15:f>
                      <c15:dlblFieldTableCache>
                        <c:ptCount val="1"/>
                        <c:pt idx="0">
                          <c:v>-5.8</c:v>
                        </c:pt>
                      </c15:dlblFieldTableCache>
                    </c15:dlblFTEntry>
                  </c15:dlblFieldTable>
                  <c15:showDataLabelsRange val="0"/>
                </c:ext>
                <c:ext xmlns:c16="http://schemas.microsoft.com/office/drawing/2014/chart" uri="{C3380CC4-5D6E-409C-BE32-E72D297353CC}">
                  <c16:uniqueId val="{00000004-B814-49AB-AEAD-EAB415D3C069}"/>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{E6EB3832-EF1E-45A4-BE4B-3F578F106B35}</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B814-49AB-AEAD-EAB415D3C069}"/>
                </c:ext>
              </c:extLst>
            </c:dLbl>
            <c:dLbl>
              <c:idx val="6"/>
              <c:tx>
                <c:strRef>
                  <c:f>Daten_Diagramme!$E$20</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{624AF035-79AB-4593-BDF0-5648D65CA940}</c15:txfldGUID>
                      <c15:f>Daten_Diagramme!$E$20</c15:f>
                      <c15:dlblFieldTableCache>
                        <c:ptCount val="1"/>
                        <c:pt idx="0">
                          <c:v>16.1</c:v>
                        </c:pt>
                      </c15:dlblFieldTableCache>
                    </c15:dlblFTEntry>
                  </c15:dlblFieldTable>
                  <c15:showDataLabelsRange val="0"/>
                </c:ext>
                <c:ext xmlns:c16="http://schemas.microsoft.com/office/drawing/2014/chart" uri="{C3380CC4-5D6E-409C-BE32-E72D297353CC}">
                  <c16:uniqueId val="{00000006-B814-49AB-AEAD-EAB415D3C069}"/>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{5BA2A200-540E-4193-A682-FF78CE7D443D}</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B814-49AB-AEAD-EAB415D3C069}"/>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{A872B41F-D541-47EF-AE36-BDD767E92286}</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B814-49AB-AEAD-EAB415D3C069}"/>
                </c:ext>
              </c:extLst>
            </c:dLbl>
            <c:dLbl>
              <c:idx val="9"/>
              <c:tx>
                <c:strRef>
                  <c:f>Daten_Diagramme!$E$23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{23D7D15A-75A0-4073-B09A-CC6973860B49}</c15:txfldGUID>
                      <c15:f>Daten_Diagramme!$E$23</c15:f>
                      <c15:dlblFieldTableCache>
                        <c:ptCount val="1"/>
                        <c:pt idx="0">
                          <c:v>-4.5</c:v>
                        </c:pt>
                      </c15:dlblFieldTableCache>
                    </c15:dlblFTEntry>
                  </c15:dlblFieldTable>
                  <c15:showDataLabelsRange val="0"/>
                </c:ext>
                <c:ext xmlns:c16="http://schemas.microsoft.com/office/drawing/2014/chart" uri="{C3380CC4-5D6E-409C-BE32-E72D297353CC}">
                  <c16:uniqueId val="{00000009-B814-49AB-AEAD-EAB415D3C069}"/>
                </c:ext>
              </c:extLst>
            </c:dLbl>
            <c:dLbl>
              <c:idx val="10"/>
              <c:tx>
                <c:strRef>
                  <c:f>Daten_Diagramme!$E$24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{916AB045-F35E-4478-894A-B7B6C375FB46}</c15:txfldGUID>
                      <c15:f>Daten_Diagramme!$E$24</c15:f>
                      <c15:dlblFieldTableCache>
                        <c:ptCount val="1"/>
                        <c:pt idx="0">
                          <c:v>0.7</c:v>
                        </c:pt>
                      </c15:dlblFieldTableCache>
                    </c15:dlblFTEntry>
                  </c15:dlblFieldTable>
                  <c15:showDataLabelsRange val="0"/>
                </c:ext>
                <c:ext xmlns:c16="http://schemas.microsoft.com/office/drawing/2014/chart" uri="{C3380CC4-5D6E-409C-BE32-E72D297353CC}">
                  <c16:uniqueId val="{0000000A-B814-49AB-AEAD-EAB415D3C069}"/>
                </c:ext>
              </c:extLst>
            </c:dLbl>
            <c:dLbl>
              <c:idx val="11"/>
              <c:tx>
                <c:strRef>
                  <c:f>Daten_Diagramme!$E$25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{BC6D9F01-0475-4BDE-B714-665F410EE8D3}</c15:txfldGUID>
                      <c15:f>Daten_Diagramme!$E$25</c15:f>
                      <c15:dlblFieldTableCache>
                        <c:ptCount val="1"/>
                        <c:pt idx="0">
                          <c:v>-7.3</c:v>
                        </c:pt>
                      </c15:dlblFieldTableCache>
                    </c15:dlblFTEntry>
                  </c15:dlblFieldTable>
                  <c15:showDataLabelsRange val="0"/>
                </c:ext>
                <c:ext xmlns:c16="http://schemas.microsoft.com/office/drawing/2014/chart" uri="{C3380CC4-5D6E-409C-BE32-E72D297353CC}">
                  <c16:uniqueId val="{0000000B-B814-49AB-AEAD-EAB415D3C069}"/>
                </c:ext>
              </c:extLst>
            </c:dLbl>
            <c:dLbl>
              <c:idx val="12"/>
              <c:tx>
                <c:strRef>
                  <c:f>Daten_Diagramme!$E$26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{908D3F2E-4EE3-403F-83DD-CEFF8D2E1277}</c15:txfldGUID>
                      <c15:f>Daten_Diagramme!$E$26</c15:f>
                      <c15:dlblFieldTableCache>
                        <c:ptCount val="1"/>
                        <c:pt idx="0">
                          <c:v>2.7</c:v>
                        </c:pt>
                      </c15:dlblFieldTableCache>
                    </c15:dlblFTEntry>
                  </c15:dlblFieldTable>
                  <c15:showDataLabelsRange val="0"/>
                </c:ext>
                <c:ext xmlns:c16="http://schemas.microsoft.com/office/drawing/2014/chart" uri="{C3380CC4-5D6E-409C-BE32-E72D297353CC}">
                  <c16:uniqueId val="{0000000C-B814-49AB-AEAD-EAB415D3C069}"/>
                </c:ext>
              </c:extLst>
            </c:dLbl>
            <c:dLbl>
              <c:idx val="13"/>
              <c:tx>
                <c:strRef>
                  <c:f>Daten_Diagramme!$E$27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{15DE725B-BE65-41A4-AA60-6DB28DDFF5CF}</c15:txfldGUID>
                      <c15:f>Daten_Diagramme!$E$27</c15:f>
                      <c15:dlblFieldTableCache>
                        <c:ptCount val="1"/>
                        <c:pt idx="0">
                          <c:v>-3.3</c:v>
                        </c:pt>
                      </c15:dlblFieldTableCache>
                    </c15:dlblFTEntry>
                  </c15:dlblFieldTable>
                  <c15:showDataLabelsRange val="0"/>
                </c:ext>
                <c:ext xmlns:c16="http://schemas.microsoft.com/office/drawing/2014/chart" uri="{C3380CC4-5D6E-409C-BE32-E72D297353CC}">
                  <c16:uniqueId val="{0000000D-B814-49AB-AEAD-EAB415D3C069}"/>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{2F91053A-5702-437C-AA9E-C3ED180462B4}</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B814-49AB-AEAD-EAB415D3C069}"/>
                </c:ext>
              </c:extLst>
            </c:dLbl>
            <c:dLbl>
              <c:idx val="15"/>
              <c:tx>
                <c:strRef>
                  <c:f>Daten_Diagramme!$E$29</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{A838CB39-8275-4766-A1E2-69183CA039E5}</c15:txfldGUID>
                      <c15:f>Daten_Diagramme!$E$29</c15:f>
                      <c15:dlblFieldTableCache>
                        <c:ptCount val="1"/>
                        <c:pt idx="0">
                          <c:v>50.0</c:v>
                        </c:pt>
                      </c15:dlblFieldTableCache>
                    </c15:dlblFTEntry>
                  </c15:dlblFieldTable>
                  <c15:showDataLabelsRange val="0"/>
                </c:ext>
                <c:ext xmlns:c16="http://schemas.microsoft.com/office/drawing/2014/chart" uri="{C3380CC4-5D6E-409C-BE32-E72D297353CC}">
                  <c16:uniqueId val="{0000000F-B814-49AB-AEAD-EAB415D3C069}"/>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{F86ADC8E-7DCC-4B73-8296-28FA75C54D78}</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B814-49AB-AEAD-EAB415D3C069}"/>
                </c:ext>
              </c:extLst>
            </c:dLbl>
            <c:dLbl>
              <c:idx val="17"/>
              <c:tx>
                <c:strRef>
                  <c:f>Daten_Diagramme!$E$31</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{011A8D64-8A30-4E30-84E3-A31FB28EB293}</c15:txfldGUID>
                      <c15:f>Daten_Diagramme!$E$31</c15:f>
                      <c15:dlblFieldTableCache>
                        <c:ptCount val="1"/>
                        <c:pt idx="0">
                          <c:v>9.7</c:v>
                        </c:pt>
                      </c15:dlblFieldTableCache>
                    </c15:dlblFTEntry>
                  </c15:dlblFieldTable>
                  <c15:showDataLabelsRange val="0"/>
                </c:ext>
                <c:ext xmlns:c16="http://schemas.microsoft.com/office/drawing/2014/chart" uri="{C3380CC4-5D6E-409C-BE32-E72D297353CC}">
                  <c16:uniqueId val="{00000011-B814-49AB-AEAD-EAB415D3C069}"/>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{08103E14-BD72-4DE2-A89B-243670AB84A9}</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B814-49AB-AEAD-EAB415D3C069}"/>
                </c:ext>
              </c:extLst>
            </c:dLbl>
            <c:dLbl>
              <c:idx val="19"/>
              <c:tx>
                <c:strRef>
                  <c:f>Daten_Diagramme!$E$33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{8F798657-4719-437F-8837-7B500B2EFCCF}</c15:txfldGUID>
                      <c15:f>Daten_Diagramme!$E$33</c15:f>
                      <c15:dlblFieldTableCache>
                        <c:ptCount val="1"/>
                        <c:pt idx="0">
                          <c:v>-6.0</c:v>
                        </c:pt>
                      </c15:dlblFieldTableCache>
                    </c15:dlblFTEntry>
                  </c15:dlblFieldTable>
                  <c15:showDataLabelsRange val="0"/>
                </c:ext>
                <c:ext xmlns:c16="http://schemas.microsoft.com/office/drawing/2014/chart" uri="{C3380CC4-5D6E-409C-BE32-E72D297353CC}">
                  <c16:uniqueId val="{00000013-B814-49AB-AEAD-EAB415D3C069}"/>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{57242917-5342-40FC-ACA7-C6EFEC48205C}</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B814-49AB-AEAD-EAB415D3C06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{138B0F47-0BEF-41D7-B520-70D051B77C05}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814-49AB-AEAD-EAB415D3C06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{E971B170-BC1D-45EF-9BE4-F1AC008761D7}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14-49AB-AEAD-EAB415D3C069}"/>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{00A09404-3F94-4C7C-9227-BC74A5039FE6}</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B814-49AB-AEAD-EAB415D3C069}"/>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{462F5459-DDCF-4CEA-B5C4-B6EB65C70FC4}</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B814-49AB-AEAD-EAB415D3C069}"/>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{681BC660-49AF-49CE-A987-AA43EAE26796}</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B814-49AB-AEAD-EAB415D3C06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{125990C1-B11F-4A51-945C-15072741B901}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14-49AB-AEAD-EAB415D3C06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{8DD70900-973A-4D34-B8C4-49BC13AF15CB}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14-49AB-AEAD-EAB415D3C06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{E96697E2-D0CC-4810-A878-7782D84321B1}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14-49AB-AEAD-EAB415D3C06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{B2D0F320-A8D6-4C9F-9F1B-7258C5E4557A}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14-49AB-AEAD-EAB415D3C06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{0BF8FF93-90B1-47E5-B8DC-BCF800D16D5B}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14-49AB-AEAD-EAB415D3C069}"/>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{65783F8E-118F-438D-8821-796FEE70B28E}</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B814-49AB-AEAD-EAB415D3C0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-0.83056478405315615</c:v>
                </c:pt>
                <c:pt idx="1">
                  <c:v>5.3156146179401995</c:v>
                </c:pt>
                <c:pt idx="2">
                  <c:v>6.25</c:v>
                </c:pt>
                <c:pt idx="3">
                  <c:v>0.39267015706806285</c:v>
                </c:pt>
                <c:pt idx="4">
                  <c:v>-5.8047493403693933</c:v>
                </c:pt>
                <c:pt idx="5">
                  <c:v>4.86322188449848</c:v>
                </c:pt>
                <c:pt idx="6">
                  <c:v>16.071428571428573</c:v>
                </c:pt>
                <c:pt idx="7">
                  <c:v>-1.0889292196007259</c:v>
                </c:pt>
                <c:pt idx="8">
                  <c:v>1.0869565217391304</c:v>
                </c:pt>
                <c:pt idx="9">
                  <c:v>-4.5376220562894884</c:v>
                </c:pt>
                <c:pt idx="10">
                  <c:v>0.72398190045248867</c:v>
                </c:pt>
                <c:pt idx="11">
                  <c:v>-7.2941176470588234</c:v>
                </c:pt>
                <c:pt idx="12">
                  <c:v>2.6666666666666665</c:v>
                </c:pt>
                <c:pt idx="13">
                  <c:v>-3.3391915641476273</c:v>
                </c:pt>
                <c:pt idx="14">
                  <c:v>1.1320754716981132</c:v>
                </c:pt>
                <c:pt idx="15">
                  <c:v>50</c:v>
                </c:pt>
                <c:pt idx="16">
                  <c:v>0.64102564102564108</c:v>
                </c:pt>
                <c:pt idx="17">
                  <c:v>9.67741935483871</c:v>
                </c:pt>
                <c:pt idx="18">
                  <c:v>-1.0327022375215147</c:v>
                </c:pt>
                <c:pt idx="19">
                  <c:v>-5.9740259740259738</c:v>
                </c:pt>
                <c:pt idx="20">
                  <c:v>-1.4840182648401827</c:v>
                </c:pt>
                <c:pt idx="21">
                  <c:v>0</c:v>
                </c:pt>
                <c:pt idx="23">
                  <c:v>5.3156146179401995</c:v>
                </c:pt>
                <c:pt idx="24">
                  <c:v>0.21261516654854712</c:v>
                </c:pt>
                <c:pt idx="25">
                  <c:v>-1.2203708049753579</c:v>
                </c:pt>
              </c:numCache>
            </c:numRef>
          </c:val>
          <c:extLst>
            <c:ext xmlns:c16="http://schemas.microsoft.com/office/drawing/2014/chart" uri="{C3380CC4-5D6E-409C-BE32-E72D297353CC}">
              <c16:uniqueId val="{00000020-B814-49AB-AEAD-EAB415D3C06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{32CE57BF-849B-4971-ACD3-754B6553AB8D}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14-49AB-AEAD-EAB415D3C06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{13F0EBEF-CA29-4AA7-A8CA-87F2F7FAD5FA}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14-49AB-AEAD-EAB415D3C06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{1D9FF8B0-90E7-4B4F-954E-C8D7FBAFA96D}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14-49AB-AEAD-EAB415D3C06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{58175ABD-5908-4251-A558-052BBA99AFB7}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14-49AB-AEAD-EAB415D3C06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{A1DACC81-C445-44EE-9AAA-F47B7DC14276}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14-49AB-AEAD-EAB415D3C06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{43BFA6AD-9E95-4C9E-B7E7-7AA725AB5CDD}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14-49AB-AEAD-EAB415D3C06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{311DE4F8-E852-4316-975C-6C79D155846B}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14-49AB-AEAD-EAB415D3C06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{B1EB26B1-D578-491A-A550-44A41AB4E596}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14-49AB-AEAD-EAB415D3C06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{D0DD387C-630A-43E6-A3CB-A3BF7D2EBB86}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14-49AB-AEAD-EAB415D3C06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{8B7A77BC-12DB-4B5D-9557-13B78B10E501}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14-49AB-AEAD-EAB415D3C06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{4DC96DA9-B177-4915-8A3A-21790256C143}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14-49AB-AEAD-EAB415D3C06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{B5C9B808-FDCA-487D-9913-62DF6D230A1C}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14-49AB-AEAD-EAB415D3C06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{8F0F4E5F-E79F-41EC-9368-A8D61CD8342F}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14-49AB-AEAD-EAB415D3C06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{28DAD4D1-3107-47D6-B290-C955CA75E112}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14-49AB-AEAD-EAB415D3C06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{3394CC4D-17F7-4F90-9502-4EB2F735B066}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14-49AB-AEAD-EAB415D3C06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{FCAC3EE0-2360-4C11-80BF-4E1EBFBCDAB1}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814-49AB-AEAD-EAB415D3C06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{C3D652FA-46A9-495C-9B4B-1FE322EADEE2}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14-49AB-AEAD-EAB415D3C06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{D4B4BDDC-E181-410F-9651-90E5E359291F}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14-49AB-AEAD-EAB415D3C06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{17C89E53-9035-4851-9D53-82736320E24C}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14-49AB-AEAD-EAB415D3C06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{DC4E7CA5-A152-4B0F-9EBE-F991D1AB7F0C}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14-49AB-AEAD-EAB415D3C06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{8FA52AF7-79EA-4B29-A6A6-0129EAA3439B}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14-49AB-AEAD-EAB415D3C06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{42B765E5-AEA1-4794-8A00-0A24E8FCF34F}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14-49AB-AEAD-EAB415D3C06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{EB41C7D1-68D5-46A8-A647-77264EE29368}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14-49AB-AEAD-EAB415D3C06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{F0533920-1770-4EE5-AD1B-7C70C846FF67}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14-49AB-AEAD-EAB415D3C06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{2C4C663C-89DF-4A89-9D9D-027A451A1446}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14-49AB-AEAD-EAB415D3C06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{014130E9-942C-48BF-ACDE-5ED6C2267F8F}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14-49AB-AEAD-EAB415D3C06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{229D50E3-D01F-40C3-BDFA-452D392875BF}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14-49AB-AEAD-EAB415D3C06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{2CFD5D56-2C10-43E8-9BE3-4DA7DE67AE91}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14-49AB-AEAD-EAB415D3C06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{5221CB0D-CAB4-46D3-BE2D-F802833109AF}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14-49AB-AEAD-EAB415D3C06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{2382A9B3-3775-4D01-9E58-3988D0E8627A}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14-49AB-AEAD-EAB415D3C06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{DD8AB7A9-97AD-478F-AEFC-E421BDFA9C64}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14-49AB-AEAD-EAB415D3C06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{62CC9D46-1C82-47BE-9772-0EB98A5AEE2C}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14-49AB-AEAD-EAB415D3C0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814-49AB-AEAD-EAB415D3C06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814-49AB-AEAD-EAB415D3C06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{51864956-0EB7-4450-BF2F-4244A25C081E}</c15:txfldGUID>
                      <c15:f>Diagramm!$I$46</c15:f>
                      <c15:dlblFieldTableCache>
                        <c:ptCount val="1"/>
                      </c15:dlblFieldTableCache>
                    </c15:dlblFTEntry>
                  </c15:dlblFieldTable>
                  <c15:showDataLabelsRange val="0"/>
                </c:ext>
                <c:ext xmlns:c16="http://schemas.microsoft.com/office/drawing/2014/chart" uri="{C3380CC4-5D6E-409C-BE32-E72D297353CC}">
                  <c16:uniqueId val="{00000000-2008-4B8F-9C52-4DB1669B1E8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{9C310443-FA05-43B9-90AE-87A12087B3CA}</c15:txfldGUID>
                      <c15:f>Diagramm!$I$47</c15:f>
                      <c15:dlblFieldTableCache>
                        <c:ptCount val="1"/>
                      </c15:dlblFieldTableCache>
                    </c15:dlblFTEntry>
                  </c15:dlblFieldTable>
                  <c15:showDataLabelsRange val="0"/>
                </c:ext>
                <c:ext xmlns:c16="http://schemas.microsoft.com/office/drawing/2014/chart" uri="{C3380CC4-5D6E-409C-BE32-E72D297353CC}">
                  <c16:uniqueId val="{00000001-2008-4B8F-9C52-4DB1669B1E8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{36BF5AEB-9C3A-40F9-8299-0D193A74D37A}</c15:txfldGUID>
                      <c15:f>Diagramm!$I$48</c15:f>
                      <c15:dlblFieldTableCache>
                        <c:ptCount val="1"/>
                      </c15:dlblFieldTableCache>
                    </c15:dlblFTEntry>
                  </c15:dlblFieldTable>
                  <c15:showDataLabelsRange val="0"/>
                </c:ext>
                <c:ext xmlns:c16="http://schemas.microsoft.com/office/drawing/2014/chart" uri="{C3380CC4-5D6E-409C-BE32-E72D297353CC}">
                  <c16:uniqueId val="{00000002-2008-4B8F-9C52-4DB1669B1E8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{CD1305DE-5640-4348-B096-FB9B90BDF8BD}</c15:txfldGUID>
                      <c15:f>Diagramm!$I$49</c15:f>
                      <c15:dlblFieldTableCache>
                        <c:ptCount val="1"/>
                      </c15:dlblFieldTableCache>
                    </c15:dlblFTEntry>
                  </c15:dlblFieldTable>
                  <c15:showDataLabelsRange val="0"/>
                </c:ext>
                <c:ext xmlns:c16="http://schemas.microsoft.com/office/drawing/2014/chart" uri="{C3380CC4-5D6E-409C-BE32-E72D297353CC}">
                  <c16:uniqueId val="{00000003-2008-4B8F-9C52-4DB1669B1E8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{DA16CAAA-D77C-43F9-AE85-625E4D09B344}</c15:txfldGUID>
                      <c15:f>Diagramm!$I$50</c15:f>
                      <c15:dlblFieldTableCache>
                        <c:ptCount val="1"/>
                      </c15:dlblFieldTableCache>
                    </c15:dlblFTEntry>
                  </c15:dlblFieldTable>
                  <c15:showDataLabelsRange val="0"/>
                </c:ext>
                <c:ext xmlns:c16="http://schemas.microsoft.com/office/drawing/2014/chart" uri="{C3380CC4-5D6E-409C-BE32-E72D297353CC}">
                  <c16:uniqueId val="{00000004-2008-4B8F-9C52-4DB1669B1E8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{10ACCDA5-A0A7-4CB3-BBF1-10993D4D430E}</c15:txfldGUID>
                      <c15:f>Diagramm!$I$51</c15:f>
                      <c15:dlblFieldTableCache>
                        <c:ptCount val="1"/>
                      </c15:dlblFieldTableCache>
                    </c15:dlblFTEntry>
                  </c15:dlblFieldTable>
                  <c15:showDataLabelsRange val="0"/>
                </c:ext>
                <c:ext xmlns:c16="http://schemas.microsoft.com/office/drawing/2014/chart" uri="{C3380CC4-5D6E-409C-BE32-E72D297353CC}">
                  <c16:uniqueId val="{00000005-2008-4B8F-9C52-4DB1669B1E8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{DA97FD83-6FCA-4398-8073-97C737D7EF93}</c15:txfldGUID>
                      <c15:f>Diagramm!$I$52</c15:f>
                      <c15:dlblFieldTableCache>
                        <c:ptCount val="1"/>
                      </c15:dlblFieldTableCache>
                    </c15:dlblFTEntry>
                  </c15:dlblFieldTable>
                  <c15:showDataLabelsRange val="0"/>
                </c:ext>
                <c:ext xmlns:c16="http://schemas.microsoft.com/office/drawing/2014/chart" uri="{C3380CC4-5D6E-409C-BE32-E72D297353CC}">
                  <c16:uniqueId val="{00000006-2008-4B8F-9C52-4DB1669B1E8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{F912A986-0B6D-4FBE-9116-C988A2C72CD7}</c15:txfldGUID>
                      <c15:f>Diagramm!$I$53</c15:f>
                      <c15:dlblFieldTableCache>
                        <c:ptCount val="1"/>
                      </c15:dlblFieldTableCache>
                    </c15:dlblFTEntry>
                  </c15:dlblFieldTable>
                  <c15:showDataLabelsRange val="0"/>
                </c:ext>
                <c:ext xmlns:c16="http://schemas.microsoft.com/office/drawing/2014/chart" uri="{C3380CC4-5D6E-409C-BE32-E72D297353CC}">
                  <c16:uniqueId val="{00000007-2008-4B8F-9C52-4DB1669B1E8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{4FF6FF87-0187-46D9-99D8-7CEB418D2F98}</c15:txfldGUID>
                      <c15:f>Diagramm!$I$54</c15:f>
                      <c15:dlblFieldTableCache>
                        <c:ptCount val="1"/>
                      </c15:dlblFieldTableCache>
                    </c15:dlblFTEntry>
                  </c15:dlblFieldTable>
                  <c15:showDataLabelsRange val="0"/>
                </c:ext>
                <c:ext xmlns:c16="http://schemas.microsoft.com/office/drawing/2014/chart" uri="{C3380CC4-5D6E-409C-BE32-E72D297353CC}">
                  <c16:uniqueId val="{00000008-2008-4B8F-9C52-4DB1669B1E8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{7402D4CC-2464-49AD-8177-C5F087AF9969}</c15:txfldGUID>
                      <c15:f>Diagramm!$I$55</c15:f>
                      <c15:dlblFieldTableCache>
                        <c:ptCount val="1"/>
                      </c15:dlblFieldTableCache>
                    </c15:dlblFTEntry>
                  </c15:dlblFieldTable>
                  <c15:showDataLabelsRange val="0"/>
                </c:ext>
                <c:ext xmlns:c16="http://schemas.microsoft.com/office/drawing/2014/chart" uri="{C3380CC4-5D6E-409C-BE32-E72D297353CC}">
                  <c16:uniqueId val="{00000009-2008-4B8F-9C52-4DB1669B1E8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{177906DB-36D6-4582-8229-4A208E91DE6C}</c15:txfldGUID>
                      <c15:f>Diagramm!$I$56</c15:f>
                      <c15:dlblFieldTableCache>
                        <c:ptCount val="1"/>
                      </c15:dlblFieldTableCache>
                    </c15:dlblFTEntry>
                  </c15:dlblFieldTable>
                  <c15:showDataLabelsRange val="0"/>
                </c:ext>
                <c:ext xmlns:c16="http://schemas.microsoft.com/office/drawing/2014/chart" uri="{C3380CC4-5D6E-409C-BE32-E72D297353CC}">
                  <c16:uniqueId val="{0000000A-2008-4B8F-9C52-4DB1669B1E8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{F9B788FB-D41F-404B-B5DB-0CE27890BAD7}</c15:txfldGUID>
                      <c15:f>Diagramm!$I$57</c15:f>
                      <c15:dlblFieldTableCache>
                        <c:ptCount val="1"/>
                      </c15:dlblFieldTableCache>
                    </c15:dlblFTEntry>
                  </c15:dlblFieldTable>
                  <c15:showDataLabelsRange val="0"/>
                </c:ext>
                <c:ext xmlns:c16="http://schemas.microsoft.com/office/drawing/2014/chart" uri="{C3380CC4-5D6E-409C-BE32-E72D297353CC}">
                  <c16:uniqueId val="{0000000B-2008-4B8F-9C52-4DB1669B1E8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{20628F25-8344-4BD3-A2E2-4622308B03BC}</c15:txfldGUID>
                      <c15:f>Diagramm!$I$58</c15:f>
                      <c15:dlblFieldTableCache>
                        <c:ptCount val="1"/>
                      </c15:dlblFieldTableCache>
                    </c15:dlblFTEntry>
                  </c15:dlblFieldTable>
                  <c15:showDataLabelsRange val="0"/>
                </c:ext>
                <c:ext xmlns:c16="http://schemas.microsoft.com/office/drawing/2014/chart" uri="{C3380CC4-5D6E-409C-BE32-E72D297353CC}">
                  <c16:uniqueId val="{0000000C-2008-4B8F-9C52-4DB1669B1E8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{A3CEE3D5-E8B2-4F7C-9197-BABFFFEB7C3D}</c15:txfldGUID>
                      <c15:f>Diagramm!$I$59</c15:f>
                      <c15:dlblFieldTableCache>
                        <c:ptCount val="1"/>
                      </c15:dlblFieldTableCache>
                    </c15:dlblFTEntry>
                  </c15:dlblFieldTable>
                  <c15:showDataLabelsRange val="0"/>
                </c:ext>
                <c:ext xmlns:c16="http://schemas.microsoft.com/office/drawing/2014/chart" uri="{C3380CC4-5D6E-409C-BE32-E72D297353CC}">
                  <c16:uniqueId val="{0000000D-2008-4B8F-9C52-4DB1669B1E8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{6AA16B7A-1A21-4632-9C60-5FA50546D2B3}</c15:txfldGUID>
                      <c15:f>Diagramm!$I$60</c15:f>
                      <c15:dlblFieldTableCache>
                        <c:ptCount val="1"/>
                      </c15:dlblFieldTableCache>
                    </c15:dlblFTEntry>
                  </c15:dlblFieldTable>
                  <c15:showDataLabelsRange val="0"/>
                </c:ext>
                <c:ext xmlns:c16="http://schemas.microsoft.com/office/drawing/2014/chart" uri="{C3380CC4-5D6E-409C-BE32-E72D297353CC}">
                  <c16:uniqueId val="{0000000E-2008-4B8F-9C52-4DB1669B1E8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{5B5BA84A-A1DA-4086-BFD9-BED8C69B7BBD}</c15:txfldGUID>
                      <c15:f>Diagramm!$I$61</c15:f>
                      <c15:dlblFieldTableCache>
                        <c:ptCount val="1"/>
                      </c15:dlblFieldTableCache>
                    </c15:dlblFTEntry>
                  </c15:dlblFieldTable>
                  <c15:showDataLabelsRange val="0"/>
                </c:ext>
                <c:ext xmlns:c16="http://schemas.microsoft.com/office/drawing/2014/chart" uri="{C3380CC4-5D6E-409C-BE32-E72D297353CC}">
                  <c16:uniqueId val="{0000000F-2008-4B8F-9C52-4DB1669B1E8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{DC93A70E-D777-4580-9C07-299687661BCB}</c15:txfldGUID>
                      <c15:f>Diagramm!$I$62</c15:f>
                      <c15:dlblFieldTableCache>
                        <c:ptCount val="1"/>
                      </c15:dlblFieldTableCache>
                    </c15:dlblFTEntry>
                  </c15:dlblFieldTable>
                  <c15:showDataLabelsRange val="0"/>
                </c:ext>
                <c:ext xmlns:c16="http://schemas.microsoft.com/office/drawing/2014/chart" uri="{C3380CC4-5D6E-409C-BE32-E72D297353CC}">
                  <c16:uniqueId val="{00000010-2008-4B8F-9C52-4DB1669B1E8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{5A125E69-B77D-46F0-B775-FAEA4915DFB2}</c15:txfldGUID>
                      <c15:f>Diagramm!$I$63</c15:f>
                      <c15:dlblFieldTableCache>
                        <c:ptCount val="1"/>
                      </c15:dlblFieldTableCache>
                    </c15:dlblFTEntry>
                  </c15:dlblFieldTable>
                  <c15:showDataLabelsRange val="0"/>
                </c:ext>
                <c:ext xmlns:c16="http://schemas.microsoft.com/office/drawing/2014/chart" uri="{C3380CC4-5D6E-409C-BE32-E72D297353CC}">
                  <c16:uniqueId val="{00000011-2008-4B8F-9C52-4DB1669B1E8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{CE2CBE94-3D2C-4582-8C3E-D04E15074F90}</c15:txfldGUID>
                      <c15:f>Diagramm!$I$64</c15:f>
                      <c15:dlblFieldTableCache>
                        <c:ptCount val="1"/>
                      </c15:dlblFieldTableCache>
                    </c15:dlblFTEntry>
                  </c15:dlblFieldTable>
                  <c15:showDataLabelsRange val="0"/>
                </c:ext>
                <c:ext xmlns:c16="http://schemas.microsoft.com/office/drawing/2014/chart" uri="{C3380CC4-5D6E-409C-BE32-E72D297353CC}">
                  <c16:uniqueId val="{00000012-2008-4B8F-9C52-4DB1669B1E8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{7B7D3983-7204-4F50-AB9C-47EDFF273702}</c15:txfldGUID>
                      <c15:f>Diagramm!$I$65</c15:f>
                      <c15:dlblFieldTableCache>
                        <c:ptCount val="1"/>
                      </c15:dlblFieldTableCache>
                    </c15:dlblFTEntry>
                  </c15:dlblFieldTable>
                  <c15:showDataLabelsRange val="0"/>
                </c:ext>
                <c:ext xmlns:c16="http://schemas.microsoft.com/office/drawing/2014/chart" uri="{C3380CC4-5D6E-409C-BE32-E72D297353CC}">
                  <c16:uniqueId val="{00000013-2008-4B8F-9C52-4DB1669B1E8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{A30500ED-8180-4C24-964C-C9C53AFC1B95}</c15:txfldGUID>
                      <c15:f>Diagramm!$I$66</c15:f>
                      <c15:dlblFieldTableCache>
                        <c:ptCount val="1"/>
                      </c15:dlblFieldTableCache>
                    </c15:dlblFTEntry>
                  </c15:dlblFieldTable>
                  <c15:showDataLabelsRange val="0"/>
                </c:ext>
                <c:ext xmlns:c16="http://schemas.microsoft.com/office/drawing/2014/chart" uri="{C3380CC4-5D6E-409C-BE32-E72D297353CC}">
                  <c16:uniqueId val="{00000014-2008-4B8F-9C52-4DB1669B1E8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{80C81E8E-2675-439C-B1BB-118ACE860408}</c15:txfldGUID>
                      <c15:f>Diagramm!$I$67</c15:f>
                      <c15:dlblFieldTableCache>
                        <c:ptCount val="1"/>
                      </c15:dlblFieldTableCache>
                    </c15:dlblFTEntry>
                  </c15:dlblFieldTable>
                  <c15:showDataLabelsRange val="0"/>
                </c:ext>
                <c:ext xmlns:c16="http://schemas.microsoft.com/office/drawing/2014/chart" uri="{C3380CC4-5D6E-409C-BE32-E72D297353CC}">
                  <c16:uniqueId val="{00000015-2008-4B8F-9C52-4DB1669B1E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008-4B8F-9C52-4DB1669B1E8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{B9BF4841-BB28-4944-9656-DE14917E341B}</c15:txfldGUID>
                      <c15:f>Diagramm!$K$46</c15:f>
                      <c15:dlblFieldTableCache>
                        <c:ptCount val="1"/>
                      </c15:dlblFieldTableCache>
                    </c15:dlblFTEntry>
                  </c15:dlblFieldTable>
                  <c15:showDataLabelsRange val="0"/>
                </c:ext>
                <c:ext xmlns:c16="http://schemas.microsoft.com/office/drawing/2014/chart" uri="{C3380CC4-5D6E-409C-BE32-E72D297353CC}">
                  <c16:uniqueId val="{00000017-2008-4B8F-9C52-4DB1669B1E8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{3C1B1D39-DD69-4B48-B2FA-60B4F55490B2}</c15:txfldGUID>
                      <c15:f>Diagramm!$K$47</c15:f>
                      <c15:dlblFieldTableCache>
                        <c:ptCount val="1"/>
                      </c15:dlblFieldTableCache>
                    </c15:dlblFTEntry>
                  </c15:dlblFieldTable>
                  <c15:showDataLabelsRange val="0"/>
                </c:ext>
                <c:ext xmlns:c16="http://schemas.microsoft.com/office/drawing/2014/chart" uri="{C3380CC4-5D6E-409C-BE32-E72D297353CC}">
                  <c16:uniqueId val="{00000018-2008-4B8F-9C52-4DB1669B1E8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{59D1B35D-0C07-4C58-B7B2-57C88294FE44}</c15:txfldGUID>
                      <c15:f>Diagramm!$K$48</c15:f>
                      <c15:dlblFieldTableCache>
                        <c:ptCount val="1"/>
                      </c15:dlblFieldTableCache>
                    </c15:dlblFTEntry>
                  </c15:dlblFieldTable>
                  <c15:showDataLabelsRange val="0"/>
                </c:ext>
                <c:ext xmlns:c16="http://schemas.microsoft.com/office/drawing/2014/chart" uri="{C3380CC4-5D6E-409C-BE32-E72D297353CC}">
                  <c16:uniqueId val="{00000019-2008-4B8F-9C52-4DB1669B1E8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{3CAF3BEE-FFE4-46DA-9A69-DB09B51CF136}</c15:txfldGUID>
                      <c15:f>Diagramm!$K$49</c15:f>
                      <c15:dlblFieldTableCache>
                        <c:ptCount val="1"/>
                      </c15:dlblFieldTableCache>
                    </c15:dlblFTEntry>
                  </c15:dlblFieldTable>
                  <c15:showDataLabelsRange val="0"/>
                </c:ext>
                <c:ext xmlns:c16="http://schemas.microsoft.com/office/drawing/2014/chart" uri="{C3380CC4-5D6E-409C-BE32-E72D297353CC}">
                  <c16:uniqueId val="{0000001A-2008-4B8F-9C52-4DB1669B1E8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{89ABE602-CF1B-4FF2-8401-9D859CC9F505}</c15:txfldGUID>
                      <c15:f>Diagramm!$K$50</c15:f>
                      <c15:dlblFieldTableCache>
                        <c:ptCount val="1"/>
                      </c15:dlblFieldTableCache>
                    </c15:dlblFTEntry>
                  </c15:dlblFieldTable>
                  <c15:showDataLabelsRange val="0"/>
                </c:ext>
                <c:ext xmlns:c16="http://schemas.microsoft.com/office/drawing/2014/chart" uri="{C3380CC4-5D6E-409C-BE32-E72D297353CC}">
                  <c16:uniqueId val="{0000001B-2008-4B8F-9C52-4DB1669B1E8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{0BE6BDE7-E8E2-40BF-975E-B72A5E0B5787}</c15:txfldGUID>
                      <c15:f>Diagramm!$K$51</c15:f>
                      <c15:dlblFieldTableCache>
                        <c:ptCount val="1"/>
                      </c15:dlblFieldTableCache>
                    </c15:dlblFTEntry>
                  </c15:dlblFieldTable>
                  <c15:showDataLabelsRange val="0"/>
                </c:ext>
                <c:ext xmlns:c16="http://schemas.microsoft.com/office/drawing/2014/chart" uri="{C3380CC4-5D6E-409C-BE32-E72D297353CC}">
                  <c16:uniqueId val="{0000001C-2008-4B8F-9C52-4DB1669B1E8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{804E79F8-EB24-4CF7-9D19-892EDE3EA1F7}</c15:txfldGUID>
                      <c15:f>Diagramm!$K$52</c15:f>
                      <c15:dlblFieldTableCache>
                        <c:ptCount val="1"/>
                      </c15:dlblFieldTableCache>
                    </c15:dlblFTEntry>
                  </c15:dlblFieldTable>
                  <c15:showDataLabelsRange val="0"/>
                </c:ext>
                <c:ext xmlns:c16="http://schemas.microsoft.com/office/drawing/2014/chart" uri="{C3380CC4-5D6E-409C-BE32-E72D297353CC}">
                  <c16:uniqueId val="{0000001D-2008-4B8F-9C52-4DB1669B1E8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{72A272E9-6B19-4249-B820-4D92A5747BB2}</c15:txfldGUID>
                      <c15:f>Diagramm!$K$53</c15:f>
                      <c15:dlblFieldTableCache>
                        <c:ptCount val="1"/>
                      </c15:dlblFieldTableCache>
                    </c15:dlblFTEntry>
                  </c15:dlblFieldTable>
                  <c15:showDataLabelsRange val="0"/>
                </c:ext>
                <c:ext xmlns:c16="http://schemas.microsoft.com/office/drawing/2014/chart" uri="{C3380CC4-5D6E-409C-BE32-E72D297353CC}">
                  <c16:uniqueId val="{0000001E-2008-4B8F-9C52-4DB1669B1E8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{5DC9E170-E3EA-426D-B969-54BD500EFE8B}</c15:txfldGUID>
                      <c15:f>Diagramm!$K$54</c15:f>
                      <c15:dlblFieldTableCache>
                        <c:ptCount val="1"/>
                      </c15:dlblFieldTableCache>
                    </c15:dlblFTEntry>
                  </c15:dlblFieldTable>
                  <c15:showDataLabelsRange val="0"/>
                </c:ext>
                <c:ext xmlns:c16="http://schemas.microsoft.com/office/drawing/2014/chart" uri="{C3380CC4-5D6E-409C-BE32-E72D297353CC}">
                  <c16:uniqueId val="{0000001F-2008-4B8F-9C52-4DB1669B1E8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{2FD669C4-F3A6-4DB8-BE71-72833A09EDB8}</c15:txfldGUID>
                      <c15:f>Diagramm!$K$55</c15:f>
                      <c15:dlblFieldTableCache>
                        <c:ptCount val="1"/>
                      </c15:dlblFieldTableCache>
                    </c15:dlblFTEntry>
                  </c15:dlblFieldTable>
                  <c15:showDataLabelsRange val="0"/>
                </c:ext>
                <c:ext xmlns:c16="http://schemas.microsoft.com/office/drawing/2014/chart" uri="{C3380CC4-5D6E-409C-BE32-E72D297353CC}">
                  <c16:uniqueId val="{00000020-2008-4B8F-9C52-4DB1669B1E8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{E845E9BD-0B27-4AE6-91EA-DAC754DC9F94}</c15:txfldGUID>
                      <c15:f>Diagramm!$K$56</c15:f>
                      <c15:dlblFieldTableCache>
                        <c:ptCount val="1"/>
                      </c15:dlblFieldTableCache>
                    </c15:dlblFTEntry>
                  </c15:dlblFieldTable>
                  <c15:showDataLabelsRange val="0"/>
                </c:ext>
                <c:ext xmlns:c16="http://schemas.microsoft.com/office/drawing/2014/chart" uri="{C3380CC4-5D6E-409C-BE32-E72D297353CC}">
                  <c16:uniqueId val="{00000021-2008-4B8F-9C52-4DB1669B1E8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{B13B114E-C7D6-4AF1-AE7E-AAD4433E841E}</c15:txfldGUID>
                      <c15:f>Diagramm!$K$57</c15:f>
                      <c15:dlblFieldTableCache>
                        <c:ptCount val="1"/>
                      </c15:dlblFieldTableCache>
                    </c15:dlblFTEntry>
                  </c15:dlblFieldTable>
                  <c15:showDataLabelsRange val="0"/>
                </c:ext>
                <c:ext xmlns:c16="http://schemas.microsoft.com/office/drawing/2014/chart" uri="{C3380CC4-5D6E-409C-BE32-E72D297353CC}">
                  <c16:uniqueId val="{00000022-2008-4B8F-9C52-4DB1669B1E8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{81C68FFA-F931-4714-A372-A3E46ED2EF89}</c15:txfldGUID>
                      <c15:f>Diagramm!$K$58</c15:f>
                      <c15:dlblFieldTableCache>
                        <c:ptCount val="1"/>
                      </c15:dlblFieldTableCache>
                    </c15:dlblFTEntry>
                  </c15:dlblFieldTable>
                  <c15:showDataLabelsRange val="0"/>
                </c:ext>
                <c:ext xmlns:c16="http://schemas.microsoft.com/office/drawing/2014/chart" uri="{C3380CC4-5D6E-409C-BE32-E72D297353CC}">
                  <c16:uniqueId val="{00000023-2008-4B8F-9C52-4DB1669B1E8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{950943B9-3AFB-4794-A0C6-05144D055BD1}</c15:txfldGUID>
                      <c15:f>Diagramm!$K$59</c15:f>
                      <c15:dlblFieldTableCache>
                        <c:ptCount val="1"/>
                      </c15:dlblFieldTableCache>
                    </c15:dlblFTEntry>
                  </c15:dlblFieldTable>
                  <c15:showDataLabelsRange val="0"/>
                </c:ext>
                <c:ext xmlns:c16="http://schemas.microsoft.com/office/drawing/2014/chart" uri="{C3380CC4-5D6E-409C-BE32-E72D297353CC}">
                  <c16:uniqueId val="{00000024-2008-4B8F-9C52-4DB1669B1E8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{4DD09FEA-9D91-436A-9FA5-6F4E41F658A6}</c15:txfldGUID>
                      <c15:f>Diagramm!$K$60</c15:f>
                      <c15:dlblFieldTableCache>
                        <c:ptCount val="1"/>
                      </c15:dlblFieldTableCache>
                    </c15:dlblFTEntry>
                  </c15:dlblFieldTable>
                  <c15:showDataLabelsRange val="0"/>
                </c:ext>
                <c:ext xmlns:c16="http://schemas.microsoft.com/office/drawing/2014/chart" uri="{C3380CC4-5D6E-409C-BE32-E72D297353CC}">
                  <c16:uniqueId val="{00000025-2008-4B8F-9C52-4DB1669B1E8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{0B406B26-ADFA-42BD-AE23-416B88BB0A55}</c15:txfldGUID>
                      <c15:f>Diagramm!$K$61</c15:f>
                      <c15:dlblFieldTableCache>
                        <c:ptCount val="1"/>
                      </c15:dlblFieldTableCache>
                    </c15:dlblFTEntry>
                  </c15:dlblFieldTable>
                  <c15:showDataLabelsRange val="0"/>
                </c:ext>
                <c:ext xmlns:c16="http://schemas.microsoft.com/office/drawing/2014/chart" uri="{C3380CC4-5D6E-409C-BE32-E72D297353CC}">
                  <c16:uniqueId val="{00000026-2008-4B8F-9C52-4DB1669B1E8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{549E3860-6A13-4633-A00D-6BCCCF71B8D2}</c15:txfldGUID>
                      <c15:f>Diagramm!$K$62</c15:f>
                      <c15:dlblFieldTableCache>
                        <c:ptCount val="1"/>
                      </c15:dlblFieldTableCache>
                    </c15:dlblFTEntry>
                  </c15:dlblFieldTable>
                  <c15:showDataLabelsRange val="0"/>
                </c:ext>
                <c:ext xmlns:c16="http://schemas.microsoft.com/office/drawing/2014/chart" uri="{C3380CC4-5D6E-409C-BE32-E72D297353CC}">
                  <c16:uniqueId val="{00000027-2008-4B8F-9C52-4DB1669B1E8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{80435958-DBE2-451B-9D3C-1D37E60F3C1F}</c15:txfldGUID>
                      <c15:f>Diagramm!$K$63</c15:f>
                      <c15:dlblFieldTableCache>
                        <c:ptCount val="1"/>
                      </c15:dlblFieldTableCache>
                    </c15:dlblFTEntry>
                  </c15:dlblFieldTable>
                  <c15:showDataLabelsRange val="0"/>
                </c:ext>
                <c:ext xmlns:c16="http://schemas.microsoft.com/office/drawing/2014/chart" uri="{C3380CC4-5D6E-409C-BE32-E72D297353CC}">
                  <c16:uniqueId val="{00000028-2008-4B8F-9C52-4DB1669B1E8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{08BDB117-6966-466C-A484-48E4FFEC87DF}</c15:txfldGUID>
                      <c15:f>Diagramm!$K$64</c15:f>
                      <c15:dlblFieldTableCache>
                        <c:ptCount val="1"/>
                      </c15:dlblFieldTableCache>
                    </c15:dlblFTEntry>
                  </c15:dlblFieldTable>
                  <c15:showDataLabelsRange val="0"/>
                </c:ext>
                <c:ext xmlns:c16="http://schemas.microsoft.com/office/drawing/2014/chart" uri="{C3380CC4-5D6E-409C-BE32-E72D297353CC}">
                  <c16:uniqueId val="{00000029-2008-4B8F-9C52-4DB1669B1E8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{849DAB21-613C-4C02-B332-0E6975E2A387}</c15:txfldGUID>
                      <c15:f>Diagramm!$K$65</c15:f>
                      <c15:dlblFieldTableCache>
                        <c:ptCount val="1"/>
                      </c15:dlblFieldTableCache>
                    </c15:dlblFTEntry>
                  </c15:dlblFieldTable>
                  <c15:showDataLabelsRange val="0"/>
                </c:ext>
                <c:ext xmlns:c16="http://schemas.microsoft.com/office/drawing/2014/chart" uri="{C3380CC4-5D6E-409C-BE32-E72D297353CC}">
                  <c16:uniqueId val="{0000002A-2008-4B8F-9C52-4DB1669B1E8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{670FF77D-7452-4282-9A51-EFB971B44464}</c15:txfldGUID>
                      <c15:f>Diagramm!$K$66</c15:f>
                      <c15:dlblFieldTableCache>
                        <c:ptCount val="1"/>
                      </c15:dlblFieldTableCache>
                    </c15:dlblFTEntry>
                  </c15:dlblFieldTable>
                  <c15:showDataLabelsRange val="0"/>
                </c:ext>
                <c:ext xmlns:c16="http://schemas.microsoft.com/office/drawing/2014/chart" uri="{C3380CC4-5D6E-409C-BE32-E72D297353CC}">
                  <c16:uniqueId val="{0000002B-2008-4B8F-9C52-4DB1669B1E8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{EA449CB0-0D8F-487C-86DD-E48345A95BEE}</c15:txfldGUID>
                      <c15:f>Diagramm!$K$67</c15:f>
                      <c15:dlblFieldTableCache>
                        <c:ptCount val="1"/>
                      </c15:dlblFieldTableCache>
                    </c15:dlblFTEntry>
                  </c15:dlblFieldTable>
                  <c15:showDataLabelsRange val="0"/>
                </c:ext>
                <c:ext xmlns:c16="http://schemas.microsoft.com/office/drawing/2014/chart" uri="{C3380CC4-5D6E-409C-BE32-E72D297353CC}">
                  <c16:uniqueId val="{0000002C-2008-4B8F-9C52-4DB1669B1E8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008-4B8F-9C52-4DB1669B1E8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{049DB856-4D88-48A8-80FA-263EE6B4F3D6}</c15:txfldGUID>
                      <c15:f>Diagramm!$J$46</c15:f>
                      <c15:dlblFieldTableCache>
                        <c:ptCount val="1"/>
                      </c15:dlblFieldTableCache>
                    </c15:dlblFTEntry>
                  </c15:dlblFieldTable>
                  <c15:showDataLabelsRange val="0"/>
                </c:ext>
                <c:ext xmlns:c16="http://schemas.microsoft.com/office/drawing/2014/chart" uri="{C3380CC4-5D6E-409C-BE32-E72D297353CC}">
                  <c16:uniqueId val="{0000002E-2008-4B8F-9C52-4DB1669B1E8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{CAEB9935-FC36-4717-AA45-E5A19C8E7400}</c15:txfldGUID>
                      <c15:f>Diagramm!$J$47</c15:f>
                      <c15:dlblFieldTableCache>
                        <c:ptCount val="1"/>
                      </c15:dlblFieldTableCache>
                    </c15:dlblFTEntry>
                  </c15:dlblFieldTable>
                  <c15:showDataLabelsRange val="0"/>
                </c:ext>
                <c:ext xmlns:c16="http://schemas.microsoft.com/office/drawing/2014/chart" uri="{C3380CC4-5D6E-409C-BE32-E72D297353CC}">
                  <c16:uniqueId val="{0000002F-2008-4B8F-9C52-4DB1669B1E8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{34932ED6-E3C8-4D44-A162-F5D48E4BF6A7}</c15:txfldGUID>
                      <c15:f>Diagramm!$J$48</c15:f>
                      <c15:dlblFieldTableCache>
                        <c:ptCount val="1"/>
                      </c15:dlblFieldTableCache>
                    </c15:dlblFTEntry>
                  </c15:dlblFieldTable>
                  <c15:showDataLabelsRange val="0"/>
                </c:ext>
                <c:ext xmlns:c16="http://schemas.microsoft.com/office/drawing/2014/chart" uri="{C3380CC4-5D6E-409C-BE32-E72D297353CC}">
                  <c16:uniqueId val="{00000030-2008-4B8F-9C52-4DB1669B1E8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{0DC663E5-1E8B-4F19-BA3B-0458734EB8C3}</c15:txfldGUID>
                      <c15:f>Diagramm!$J$49</c15:f>
                      <c15:dlblFieldTableCache>
                        <c:ptCount val="1"/>
                      </c15:dlblFieldTableCache>
                    </c15:dlblFTEntry>
                  </c15:dlblFieldTable>
                  <c15:showDataLabelsRange val="0"/>
                </c:ext>
                <c:ext xmlns:c16="http://schemas.microsoft.com/office/drawing/2014/chart" uri="{C3380CC4-5D6E-409C-BE32-E72D297353CC}">
                  <c16:uniqueId val="{00000031-2008-4B8F-9C52-4DB1669B1E8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{7EB2F351-DCB8-43C8-BE8E-8861F7C14244}</c15:txfldGUID>
                      <c15:f>Diagramm!$J$50</c15:f>
                      <c15:dlblFieldTableCache>
                        <c:ptCount val="1"/>
                      </c15:dlblFieldTableCache>
                    </c15:dlblFTEntry>
                  </c15:dlblFieldTable>
                  <c15:showDataLabelsRange val="0"/>
                </c:ext>
                <c:ext xmlns:c16="http://schemas.microsoft.com/office/drawing/2014/chart" uri="{C3380CC4-5D6E-409C-BE32-E72D297353CC}">
                  <c16:uniqueId val="{00000032-2008-4B8F-9C52-4DB1669B1E8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{54BE59C0-3E00-45E7-AE1A-591655C0D610}</c15:txfldGUID>
                      <c15:f>Diagramm!$J$51</c15:f>
                      <c15:dlblFieldTableCache>
                        <c:ptCount val="1"/>
                      </c15:dlblFieldTableCache>
                    </c15:dlblFTEntry>
                  </c15:dlblFieldTable>
                  <c15:showDataLabelsRange val="0"/>
                </c:ext>
                <c:ext xmlns:c16="http://schemas.microsoft.com/office/drawing/2014/chart" uri="{C3380CC4-5D6E-409C-BE32-E72D297353CC}">
                  <c16:uniqueId val="{00000033-2008-4B8F-9C52-4DB1669B1E8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{7AE86B75-7936-4130-BD92-747CEC6956EE}</c15:txfldGUID>
                      <c15:f>Diagramm!$J$52</c15:f>
                      <c15:dlblFieldTableCache>
                        <c:ptCount val="1"/>
                      </c15:dlblFieldTableCache>
                    </c15:dlblFTEntry>
                  </c15:dlblFieldTable>
                  <c15:showDataLabelsRange val="0"/>
                </c:ext>
                <c:ext xmlns:c16="http://schemas.microsoft.com/office/drawing/2014/chart" uri="{C3380CC4-5D6E-409C-BE32-E72D297353CC}">
                  <c16:uniqueId val="{00000034-2008-4B8F-9C52-4DB1669B1E8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{535BD6BA-19BB-4172-9AD7-A9170787D670}</c15:txfldGUID>
                      <c15:f>Diagramm!$J$53</c15:f>
                      <c15:dlblFieldTableCache>
                        <c:ptCount val="1"/>
                      </c15:dlblFieldTableCache>
                    </c15:dlblFTEntry>
                  </c15:dlblFieldTable>
                  <c15:showDataLabelsRange val="0"/>
                </c:ext>
                <c:ext xmlns:c16="http://schemas.microsoft.com/office/drawing/2014/chart" uri="{C3380CC4-5D6E-409C-BE32-E72D297353CC}">
                  <c16:uniqueId val="{00000035-2008-4B8F-9C52-4DB1669B1E8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{A387A297-5EB9-4013-B6EA-2B5CAD167843}</c15:txfldGUID>
                      <c15:f>Diagramm!$J$54</c15:f>
                      <c15:dlblFieldTableCache>
                        <c:ptCount val="1"/>
                      </c15:dlblFieldTableCache>
                    </c15:dlblFTEntry>
                  </c15:dlblFieldTable>
                  <c15:showDataLabelsRange val="0"/>
                </c:ext>
                <c:ext xmlns:c16="http://schemas.microsoft.com/office/drawing/2014/chart" uri="{C3380CC4-5D6E-409C-BE32-E72D297353CC}">
                  <c16:uniqueId val="{00000036-2008-4B8F-9C52-4DB1669B1E8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{AE8341B9-C991-43FA-9116-A5127E7B43F0}</c15:txfldGUID>
                      <c15:f>Diagramm!$J$55</c15:f>
                      <c15:dlblFieldTableCache>
                        <c:ptCount val="1"/>
                      </c15:dlblFieldTableCache>
                    </c15:dlblFTEntry>
                  </c15:dlblFieldTable>
                  <c15:showDataLabelsRange val="0"/>
                </c:ext>
                <c:ext xmlns:c16="http://schemas.microsoft.com/office/drawing/2014/chart" uri="{C3380CC4-5D6E-409C-BE32-E72D297353CC}">
                  <c16:uniqueId val="{00000037-2008-4B8F-9C52-4DB1669B1E8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{F41C540F-2A3E-49CE-AF02-D3E729F58A34}</c15:txfldGUID>
                      <c15:f>Diagramm!$J$56</c15:f>
                      <c15:dlblFieldTableCache>
                        <c:ptCount val="1"/>
                      </c15:dlblFieldTableCache>
                    </c15:dlblFTEntry>
                  </c15:dlblFieldTable>
                  <c15:showDataLabelsRange val="0"/>
                </c:ext>
                <c:ext xmlns:c16="http://schemas.microsoft.com/office/drawing/2014/chart" uri="{C3380CC4-5D6E-409C-BE32-E72D297353CC}">
                  <c16:uniqueId val="{00000038-2008-4B8F-9C52-4DB1669B1E8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{E06BA166-66A3-4FCB-839E-CE2BF24C4496}</c15:txfldGUID>
                      <c15:f>Diagramm!$J$57</c15:f>
                      <c15:dlblFieldTableCache>
                        <c:ptCount val="1"/>
                      </c15:dlblFieldTableCache>
                    </c15:dlblFTEntry>
                  </c15:dlblFieldTable>
                  <c15:showDataLabelsRange val="0"/>
                </c:ext>
                <c:ext xmlns:c16="http://schemas.microsoft.com/office/drawing/2014/chart" uri="{C3380CC4-5D6E-409C-BE32-E72D297353CC}">
                  <c16:uniqueId val="{00000039-2008-4B8F-9C52-4DB1669B1E8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{CAE3192C-CE8B-4F23-9DFF-E889D69B873E}</c15:txfldGUID>
                      <c15:f>Diagramm!$J$58</c15:f>
                      <c15:dlblFieldTableCache>
                        <c:ptCount val="1"/>
                      </c15:dlblFieldTableCache>
                    </c15:dlblFTEntry>
                  </c15:dlblFieldTable>
                  <c15:showDataLabelsRange val="0"/>
                </c:ext>
                <c:ext xmlns:c16="http://schemas.microsoft.com/office/drawing/2014/chart" uri="{C3380CC4-5D6E-409C-BE32-E72D297353CC}">
                  <c16:uniqueId val="{0000003A-2008-4B8F-9C52-4DB1669B1E8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{F9D67336-4DCB-4395-B41F-F34DA9659BBA}</c15:txfldGUID>
                      <c15:f>Diagramm!$J$59</c15:f>
                      <c15:dlblFieldTableCache>
                        <c:ptCount val="1"/>
                      </c15:dlblFieldTableCache>
                    </c15:dlblFTEntry>
                  </c15:dlblFieldTable>
                  <c15:showDataLabelsRange val="0"/>
                </c:ext>
                <c:ext xmlns:c16="http://schemas.microsoft.com/office/drawing/2014/chart" uri="{C3380CC4-5D6E-409C-BE32-E72D297353CC}">
                  <c16:uniqueId val="{0000003B-2008-4B8F-9C52-4DB1669B1E8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{FD392103-C42D-44C3-A953-F2B5CD0F1977}</c15:txfldGUID>
                      <c15:f>Diagramm!$J$60</c15:f>
                      <c15:dlblFieldTableCache>
                        <c:ptCount val="1"/>
                      </c15:dlblFieldTableCache>
                    </c15:dlblFTEntry>
                  </c15:dlblFieldTable>
                  <c15:showDataLabelsRange val="0"/>
                </c:ext>
                <c:ext xmlns:c16="http://schemas.microsoft.com/office/drawing/2014/chart" uri="{C3380CC4-5D6E-409C-BE32-E72D297353CC}">
                  <c16:uniqueId val="{0000003C-2008-4B8F-9C52-4DB1669B1E8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{C44D88DF-2AFB-488D-8F2F-BEF097E07685}</c15:txfldGUID>
                      <c15:f>Diagramm!$J$61</c15:f>
                      <c15:dlblFieldTableCache>
                        <c:ptCount val="1"/>
                      </c15:dlblFieldTableCache>
                    </c15:dlblFTEntry>
                  </c15:dlblFieldTable>
                  <c15:showDataLabelsRange val="0"/>
                </c:ext>
                <c:ext xmlns:c16="http://schemas.microsoft.com/office/drawing/2014/chart" uri="{C3380CC4-5D6E-409C-BE32-E72D297353CC}">
                  <c16:uniqueId val="{0000003D-2008-4B8F-9C52-4DB1669B1E8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{ED2BF4DA-8EFE-47D3-BF88-E573C5206CE4}</c15:txfldGUID>
                      <c15:f>Diagramm!$J$62</c15:f>
                      <c15:dlblFieldTableCache>
                        <c:ptCount val="1"/>
                      </c15:dlblFieldTableCache>
                    </c15:dlblFTEntry>
                  </c15:dlblFieldTable>
                  <c15:showDataLabelsRange val="0"/>
                </c:ext>
                <c:ext xmlns:c16="http://schemas.microsoft.com/office/drawing/2014/chart" uri="{C3380CC4-5D6E-409C-BE32-E72D297353CC}">
                  <c16:uniqueId val="{0000003E-2008-4B8F-9C52-4DB1669B1E8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{D4E0798B-0AC7-44FD-B944-EF57A9E8F497}</c15:txfldGUID>
                      <c15:f>Diagramm!$J$63</c15:f>
                      <c15:dlblFieldTableCache>
                        <c:ptCount val="1"/>
                      </c15:dlblFieldTableCache>
                    </c15:dlblFTEntry>
                  </c15:dlblFieldTable>
                  <c15:showDataLabelsRange val="0"/>
                </c:ext>
                <c:ext xmlns:c16="http://schemas.microsoft.com/office/drawing/2014/chart" uri="{C3380CC4-5D6E-409C-BE32-E72D297353CC}">
                  <c16:uniqueId val="{0000003F-2008-4B8F-9C52-4DB1669B1E8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{53A45EC7-8BD4-4278-A978-88151076A8F2}</c15:txfldGUID>
                      <c15:f>Diagramm!$J$64</c15:f>
                      <c15:dlblFieldTableCache>
                        <c:ptCount val="1"/>
                      </c15:dlblFieldTableCache>
                    </c15:dlblFTEntry>
                  </c15:dlblFieldTable>
                  <c15:showDataLabelsRange val="0"/>
                </c:ext>
                <c:ext xmlns:c16="http://schemas.microsoft.com/office/drawing/2014/chart" uri="{C3380CC4-5D6E-409C-BE32-E72D297353CC}">
                  <c16:uniqueId val="{00000040-2008-4B8F-9C52-4DB1669B1E8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{CF2AA3C5-F54F-4DAD-AC7E-A4DDE653E565}</c15:txfldGUID>
                      <c15:f>Diagramm!$J$65</c15:f>
                      <c15:dlblFieldTableCache>
                        <c:ptCount val="1"/>
                      </c15:dlblFieldTableCache>
                    </c15:dlblFTEntry>
                  </c15:dlblFieldTable>
                  <c15:showDataLabelsRange val="0"/>
                </c:ext>
                <c:ext xmlns:c16="http://schemas.microsoft.com/office/drawing/2014/chart" uri="{C3380CC4-5D6E-409C-BE32-E72D297353CC}">
                  <c16:uniqueId val="{00000041-2008-4B8F-9C52-4DB1669B1E8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{D00C2886-C61E-4835-8CFA-CAE3C7BC02F0}</c15:txfldGUID>
                      <c15:f>Diagramm!$J$66</c15:f>
                      <c15:dlblFieldTableCache>
                        <c:ptCount val="1"/>
                      </c15:dlblFieldTableCache>
                    </c15:dlblFTEntry>
                  </c15:dlblFieldTable>
                  <c15:showDataLabelsRange val="0"/>
                </c:ext>
                <c:ext xmlns:c16="http://schemas.microsoft.com/office/drawing/2014/chart" uri="{C3380CC4-5D6E-409C-BE32-E72D297353CC}">
                  <c16:uniqueId val="{00000042-2008-4B8F-9C52-4DB1669B1E8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{BC8B6FDE-4622-4182-A1E5-65EB8CC4B112}</c15:txfldGUID>
                      <c15:f>Diagramm!$J$67</c15:f>
                      <c15:dlblFieldTableCache>
                        <c:ptCount val="1"/>
                      </c15:dlblFieldTableCache>
                    </c15:dlblFTEntry>
                  </c15:dlblFieldTable>
                  <c15:showDataLabelsRange val="0"/>
                </c:ext>
                <c:ext xmlns:c16="http://schemas.microsoft.com/office/drawing/2014/chart" uri="{C3380CC4-5D6E-409C-BE32-E72D297353CC}">
                  <c16:uniqueId val="{00000043-2008-4B8F-9C52-4DB1669B1E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008-4B8F-9C52-4DB1669B1E8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76-4949-8C93-291FE24F1B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76-4949-8C93-291FE24F1B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76-4949-8C93-291FE24F1B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76-4949-8C93-291FE24F1B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76-4949-8C93-291FE24F1B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76-4949-8C93-291FE24F1B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76-4949-8C93-291FE24F1B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76-4949-8C93-291FE24F1B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76-4949-8C93-291FE24F1B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76-4949-8C93-291FE24F1B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76-4949-8C93-291FE24F1B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76-4949-8C93-291FE24F1B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76-4949-8C93-291FE24F1B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76-4949-8C93-291FE24F1B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76-4949-8C93-291FE24F1B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76-4949-8C93-291FE24F1B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76-4949-8C93-291FE24F1B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76-4949-8C93-291FE24F1B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76-4949-8C93-291FE24F1B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76-4949-8C93-291FE24F1B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76-4949-8C93-291FE24F1B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176-4949-8C93-291FE24F1B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76-4949-8C93-291FE24F1B0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176-4949-8C93-291FE24F1B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176-4949-8C93-291FE24F1B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176-4949-8C93-291FE24F1B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176-4949-8C93-291FE24F1B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176-4949-8C93-291FE24F1B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176-4949-8C93-291FE24F1B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176-4949-8C93-291FE24F1B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176-4949-8C93-291FE24F1B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176-4949-8C93-291FE24F1B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176-4949-8C93-291FE24F1B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176-4949-8C93-291FE24F1B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176-4949-8C93-291FE24F1B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176-4949-8C93-291FE24F1B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176-4949-8C93-291FE24F1B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176-4949-8C93-291FE24F1B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176-4949-8C93-291FE24F1B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176-4949-8C93-291FE24F1B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176-4949-8C93-291FE24F1B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176-4949-8C93-291FE24F1B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176-4949-8C93-291FE24F1B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176-4949-8C93-291FE24F1B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176-4949-8C93-291FE24F1B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76-4949-8C93-291FE24F1B0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176-4949-8C93-291FE24F1B0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176-4949-8C93-291FE24F1B0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176-4949-8C93-291FE24F1B0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176-4949-8C93-291FE24F1B0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176-4949-8C93-291FE24F1B0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176-4949-8C93-291FE24F1B0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176-4949-8C93-291FE24F1B0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176-4949-8C93-291FE24F1B0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176-4949-8C93-291FE24F1B0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176-4949-8C93-291FE24F1B0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176-4949-8C93-291FE24F1B0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176-4949-8C93-291FE24F1B0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176-4949-8C93-291FE24F1B0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176-4949-8C93-291FE24F1B0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176-4949-8C93-291FE24F1B0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176-4949-8C93-291FE24F1B0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176-4949-8C93-291FE24F1B0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176-4949-8C93-291FE24F1B0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176-4949-8C93-291FE24F1B0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176-4949-8C93-291FE24F1B0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176-4949-8C93-291FE24F1B0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176-4949-8C93-291FE24F1B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76-4949-8C93-291FE24F1B0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102.77642267800708</c:v>
                </c:pt>
                <c:pt idx="2">
                  <c:v>104.63232019004391</c:v>
                </c:pt>
                <c:pt idx="3">
                  <c:v>101.99164315863152</c:v>
                </c:pt>
                <c:pt idx="4">
                  <c:v>102.67885549451714</c:v>
                </c:pt>
                <c:pt idx="5">
                  <c:v>105.03743610409995</c:v>
                </c:pt>
                <c:pt idx="6">
                  <c:v>107.68871826415254</c:v>
                </c:pt>
                <c:pt idx="7">
                  <c:v>105.05440430992428</c:v>
                </c:pt>
                <c:pt idx="8">
                  <c:v>104.83593865993595</c:v>
                </c:pt>
                <c:pt idx="9">
                  <c:v>107.38753261077056</c:v>
                </c:pt>
                <c:pt idx="10">
                  <c:v>109.02284344709101</c:v>
                </c:pt>
                <c:pt idx="11">
                  <c:v>106.04068127346385</c:v>
                </c:pt>
                <c:pt idx="12">
                  <c:v>105.86887818949245</c:v>
                </c:pt>
                <c:pt idx="13">
                  <c:v>108.91467113496087</c:v>
                </c:pt>
                <c:pt idx="14">
                  <c:v>110.09396143975228</c:v>
                </c:pt>
                <c:pt idx="15">
                  <c:v>106.76395104672621</c:v>
                </c:pt>
                <c:pt idx="16">
                  <c:v>105.70343818270516</c:v>
                </c:pt>
                <c:pt idx="17">
                  <c:v>108.49470804080855</c:v>
                </c:pt>
                <c:pt idx="18">
                  <c:v>109.09920037330052</c:v>
                </c:pt>
                <c:pt idx="19">
                  <c:v>106.13188537976966</c:v>
                </c:pt>
                <c:pt idx="20">
                  <c:v>105.51678791863746</c:v>
                </c:pt>
                <c:pt idx="21">
                  <c:v>107.33026491611344</c:v>
                </c:pt>
                <c:pt idx="22">
                  <c:v>109.14374191358942</c:v>
                </c:pt>
                <c:pt idx="23">
                  <c:v>105.998260758903</c:v>
                </c:pt>
                <c:pt idx="24">
                  <c:v>106.0682546079284</c:v>
                </c:pt>
              </c:numCache>
            </c:numRef>
          </c:val>
          <c:smooth val="0"/>
          <c:extLst>
            <c:ext xmlns:c16="http://schemas.microsoft.com/office/drawing/2014/chart" uri="{C3380CC4-5D6E-409C-BE32-E72D297353CC}">
              <c16:uniqueId val="{00000000-7EFA-42FD-BCDC-26247AC991D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102.34375</c:v>
                </c:pt>
                <c:pt idx="2">
                  <c:v>107.177734375</c:v>
                </c:pt>
                <c:pt idx="3">
                  <c:v>104.5166015625</c:v>
                </c:pt>
                <c:pt idx="4">
                  <c:v>102.3193359375</c:v>
                </c:pt>
                <c:pt idx="5">
                  <c:v>104.00390625</c:v>
                </c:pt>
                <c:pt idx="6">
                  <c:v>105.95703125</c:v>
                </c:pt>
                <c:pt idx="7">
                  <c:v>103.515625</c:v>
                </c:pt>
                <c:pt idx="8">
                  <c:v>102.44140625</c:v>
                </c:pt>
                <c:pt idx="9">
                  <c:v>103.759765625</c:v>
                </c:pt>
                <c:pt idx="10">
                  <c:v>107.470703125</c:v>
                </c:pt>
                <c:pt idx="11">
                  <c:v>104.7607421875</c:v>
                </c:pt>
                <c:pt idx="12">
                  <c:v>104.6875</c:v>
                </c:pt>
                <c:pt idx="13">
                  <c:v>107.9345703125</c:v>
                </c:pt>
                <c:pt idx="14">
                  <c:v>111.2548828125</c:v>
                </c:pt>
                <c:pt idx="15">
                  <c:v>109.2529296875</c:v>
                </c:pt>
                <c:pt idx="16">
                  <c:v>109.7900390625</c:v>
                </c:pt>
                <c:pt idx="17">
                  <c:v>113.1103515625</c:v>
                </c:pt>
                <c:pt idx="18">
                  <c:v>112.5732421875</c:v>
                </c:pt>
                <c:pt idx="19">
                  <c:v>109.521484375</c:v>
                </c:pt>
                <c:pt idx="20">
                  <c:v>109.1552734375</c:v>
                </c:pt>
                <c:pt idx="21">
                  <c:v>111.474609375</c:v>
                </c:pt>
                <c:pt idx="22">
                  <c:v>114.2578125</c:v>
                </c:pt>
                <c:pt idx="23">
                  <c:v>114.599609375</c:v>
                </c:pt>
                <c:pt idx="24">
                  <c:v>113.2568359375</c:v>
                </c:pt>
              </c:numCache>
            </c:numRef>
          </c:val>
          <c:smooth val="0"/>
          <c:extLst>
            <c:ext xmlns:c16="http://schemas.microsoft.com/office/drawing/2014/chart" uri="{C3380CC4-5D6E-409C-BE32-E72D297353CC}">
              <c16:uniqueId val="{00000001-7EFA-42FD-BCDC-26247AC991D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100.95011876484561</c:v>
                </c:pt>
                <c:pt idx="2">
                  <c:v>100.6017418844022</c:v>
                </c:pt>
                <c:pt idx="3">
                  <c:v>100.14251781472684</c:v>
                </c:pt>
                <c:pt idx="4">
                  <c:v>97.339667458432302</c:v>
                </c:pt>
                <c:pt idx="5">
                  <c:v>97.656373713380844</c:v>
                </c:pt>
                <c:pt idx="6">
                  <c:v>96.547901821060961</c:v>
                </c:pt>
                <c:pt idx="7">
                  <c:v>97.007125890736347</c:v>
                </c:pt>
                <c:pt idx="8">
                  <c:v>95.170229612034845</c:v>
                </c:pt>
                <c:pt idx="9">
                  <c:v>94.425969912905785</c:v>
                </c:pt>
                <c:pt idx="10">
                  <c:v>94.267616785431514</c:v>
                </c:pt>
                <c:pt idx="11">
                  <c:v>94.86935866983373</c:v>
                </c:pt>
                <c:pt idx="12">
                  <c:v>93.760886777513846</c:v>
                </c:pt>
                <c:pt idx="13">
                  <c:v>94.584323040380042</c:v>
                </c:pt>
                <c:pt idx="14">
                  <c:v>94.156769596199524</c:v>
                </c:pt>
                <c:pt idx="15">
                  <c:v>94.441805225653212</c:v>
                </c:pt>
                <c:pt idx="16">
                  <c:v>94.109263657957243</c:v>
                </c:pt>
                <c:pt idx="17">
                  <c:v>94.077593032462389</c:v>
                </c:pt>
                <c:pt idx="18">
                  <c:v>91.844813935075223</c:v>
                </c:pt>
                <c:pt idx="19">
                  <c:v>91.037212984956454</c:v>
                </c:pt>
                <c:pt idx="20">
                  <c:v>91.258907363420434</c:v>
                </c:pt>
                <c:pt idx="21">
                  <c:v>91.0055423594616</c:v>
                </c:pt>
                <c:pt idx="22">
                  <c:v>89.865399841646877</c:v>
                </c:pt>
                <c:pt idx="23">
                  <c:v>89.817893903404595</c:v>
                </c:pt>
                <c:pt idx="24">
                  <c:v>87.252573238321446</c:v>
                </c:pt>
              </c:numCache>
            </c:numRef>
          </c:val>
          <c:smooth val="0"/>
          <c:extLst>
            <c:ext xmlns:c16="http://schemas.microsoft.com/office/drawing/2014/chart" uri="{C3380CC4-5D6E-409C-BE32-E72D297353CC}">
              <c16:uniqueId val="{00000002-7EFA-42FD-BCDC-26247AC991D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EFA-42FD-BCDC-26247AC991D2}"/>
                </c:ext>
              </c:extLst>
            </c:dLbl>
            <c:dLbl>
              <c:idx val="1"/>
              <c:delete val="1"/>
              <c:extLst>
                <c:ext xmlns:c15="http://schemas.microsoft.com/office/drawing/2012/chart" uri="{CE6537A1-D6FC-4f65-9D91-7224C49458BB}"/>
                <c:ext xmlns:c16="http://schemas.microsoft.com/office/drawing/2014/chart" uri="{C3380CC4-5D6E-409C-BE32-E72D297353CC}">
                  <c16:uniqueId val="{00000004-7EFA-42FD-BCDC-26247AC991D2}"/>
                </c:ext>
              </c:extLst>
            </c:dLbl>
            <c:dLbl>
              <c:idx val="2"/>
              <c:delete val="1"/>
              <c:extLst>
                <c:ext xmlns:c15="http://schemas.microsoft.com/office/drawing/2012/chart" uri="{CE6537A1-D6FC-4f65-9D91-7224C49458BB}"/>
                <c:ext xmlns:c16="http://schemas.microsoft.com/office/drawing/2014/chart" uri="{C3380CC4-5D6E-409C-BE32-E72D297353CC}">
                  <c16:uniqueId val="{00000005-7EFA-42FD-BCDC-26247AC991D2}"/>
                </c:ext>
              </c:extLst>
            </c:dLbl>
            <c:dLbl>
              <c:idx val="3"/>
              <c:delete val="1"/>
              <c:extLst>
                <c:ext xmlns:c15="http://schemas.microsoft.com/office/drawing/2012/chart" uri="{CE6537A1-D6FC-4f65-9D91-7224C49458BB}"/>
                <c:ext xmlns:c16="http://schemas.microsoft.com/office/drawing/2014/chart" uri="{C3380CC4-5D6E-409C-BE32-E72D297353CC}">
                  <c16:uniqueId val="{00000006-7EFA-42FD-BCDC-26247AC991D2}"/>
                </c:ext>
              </c:extLst>
            </c:dLbl>
            <c:dLbl>
              <c:idx val="4"/>
              <c:delete val="1"/>
              <c:extLst>
                <c:ext xmlns:c15="http://schemas.microsoft.com/office/drawing/2012/chart" uri="{CE6537A1-D6FC-4f65-9D91-7224C49458BB}"/>
                <c:ext xmlns:c16="http://schemas.microsoft.com/office/drawing/2014/chart" uri="{C3380CC4-5D6E-409C-BE32-E72D297353CC}">
                  <c16:uniqueId val="{00000007-7EFA-42FD-BCDC-26247AC991D2}"/>
                </c:ext>
              </c:extLst>
            </c:dLbl>
            <c:dLbl>
              <c:idx val="5"/>
              <c:delete val="1"/>
              <c:extLst>
                <c:ext xmlns:c15="http://schemas.microsoft.com/office/drawing/2012/chart" uri="{CE6537A1-D6FC-4f65-9D91-7224C49458BB}"/>
                <c:ext xmlns:c16="http://schemas.microsoft.com/office/drawing/2014/chart" uri="{C3380CC4-5D6E-409C-BE32-E72D297353CC}">
                  <c16:uniqueId val="{00000008-7EFA-42FD-BCDC-26247AC991D2}"/>
                </c:ext>
              </c:extLst>
            </c:dLbl>
            <c:dLbl>
              <c:idx val="6"/>
              <c:delete val="1"/>
              <c:extLst>
                <c:ext xmlns:c15="http://schemas.microsoft.com/office/drawing/2012/chart" uri="{CE6537A1-D6FC-4f65-9D91-7224C49458BB}"/>
                <c:ext xmlns:c16="http://schemas.microsoft.com/office/drawing/2014/chart" uri="{C3380CC4-5D6E-409C-BE32-E72D297353CC}">
                  <c16:uniqueId val="{00000009-7EFA-42FD-BCDC-26247AC991D2}"/>
                </c:ext>
              </c:extLst>
            </c:dLbl>
            <c:dLbl>
              <c:idx val="7"/>
              <c:delete val="1"/>
              <c:extLst>
                <c:ext xmlns:c15="http://schemas.microsoft.com/office/drawing/2012/chart" uri="{CE6537A1-D6FC-4f65-9D91-7224C49458BB}"/>
                <c:ext xmlns:c16="http://schemas.microsoft.com/office/drawing/2014/chart" uri="{C3380CC4-5D6E-409C-BE32-E72D297353CC}">
                  <c16:uniqueId val="{0000000A-7EFA-42FD-BCDC-26247AC991D2}"/>
                </c:ext>
              </c:extLst>
            </c:dLbl>
            <c:dLbl>
              <c:idx val="8"/>
              <c:delete val="1"/>
              <c:extLst>
                <c:ext xmlns:c15="http://schemas.microsoft.com/office/drawing/2012/chart" uri="{CE6537A1-D6FC-4f65-9D91-7224C49458BB}"/>
                <c:ext xmlns:c16="http://schemas.microsoft.com/office/drawing/2014/chart" uri="{C3380CC4-5D6E-409C-BE32-E72D297353CC}">
                  <c16:uniqueId val="{0000000B-7EFA-42FD-BCDC-26247AC991D2}"/>
                </c:ext>
              </c:extLst>
            </c:dLbl>
            <c:dLbl>
              <c:idx val="9"/>
              <c:delete val="1"/>
              <c:extLst>
                <c:ext xmlns:c15="http://schemas.microsoft.com/office/drawing/2012/chart" uri="{CE6537A1-D6FC-4f65-9D91-7224C49458BB}"/>
                <c:ext xmlns:c16="http://schemas.microsoft.com/office/drawing/2014/chart" uri="{C3380CC4-5D6E-409C-BE32-E72D297353CC}">
                  <c16:uniqueId val="{0000000C-7EFA-42FD-BCDC-26247AC991D2}"/>
                </c:ext>
              </c:extLst>
            </c:dLbl>
            <c:dLbl>
              <c:idx val="10"/>
              <c:delete val="1"/>
              <c:extLst>
                <c:ext xmlns:c15="http://schemas.microsoft.com/office/drawing/2012/chart" uri="{CE6537A1-D6FC-4f65-9D91-7224C49458BB}"/>
                <c:ext xmlns:c16="http://schemas.microsoft.com/office/drawing/2014/chart" uri="{C3380CC4-5D6E-409C-BE32-E72D297353CC}">
                  <c16:uniqueId val="{0000000D-7EFA-42FD-BCDC-26247AC991D2}"/>
                </c:ext>
              </c:extLst>
            </c:dLbl>
            <c:dLbl>
              <c:idx val="11"/>
              <c:delete val="1"/>
              <c:extLst>
                <c:ext xmlns:c15="http://schemas.microsoft.com/office/drawing/2012/chart" uri="{CE6537A1-D6FC-4f65-9D91-7224C49458BB}"/>
                <c:ext xmlns:c16="http://schemas.microsoft.com/office/drawing/2014/chart" uri="{C3380CC4-5D6E-409C-BE32-E72D297353CC}">
                  <c16:uniqueId val="{0000000E-7EFA-42FD-BCDC-26247AC991D2}"/>
                </c:ext>
              </c:extLst>
            </c:dLbl>
            <c:dLbl>
              <c:idx val="12"/>
              <c:delete val="1"/>
              <c:extLst>
                <c:ext xmlns:c15="http://schemas.microsoft.com/office/drawing/2012/chart" uri="{CE6537A1-D6FC-4f65-9D91-7224C49458BB}"/>
                <c:ext xmlns:c16="http://schemas.microsoft.com/office/drawing/2014/chart" uri="{C3380CC4-5D6E-409C-BE32-E72D297353CC}">
                  <c16:uniqueId val="{0000000F-7EFA-42FD-BCDC-26247AC991D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FA-42FD-BCDC-26247AC991D2}"/>
                </c:ext>
              </c:extLst>
            </c:dLbl>
            <c:dLbl>
              <c:idx val="14"/>
              <c:delete val="1"/>
              <c:extLst>
                <c:ext xmlns:c15="http://schemas.microsoft.com/office/drawing/2012/chart" uri="{CE6537A1-D6FC-4f65-9D91-7224C49458BB}"/>
                <c:ext xmlns:c16="http://schemas.microsoft.com/office/drawing/2014/chart" uri="{C3380CC4-5D6E-409C-BE32-E72D297353CC}">
                  <c16:uniqueId val="{00000011-7EFA-42FD-BCDC-26247AC991D2}"/>
                </c:ext>
              </c:extLst>
            </c:dLbl>
            <c:dLbl>
              <c:idx val="15"/>
              <c:delete val="1"/>
              <c:extLst>
                <c:ext xmlns:c15="http://schemas.microsoft.com/office/drawing/2012/chart" uri="{CE6537A1-D6FC-4f65-9D91-7224C49458BB}"/>
                <c:ext xmlns:c16="http://schemas.microsoft.com/office/drawing/2014/chart" uri="{C3380CC4-5D6E-409C-BE32-E72D297353CC}">
                  <c16:uniqueId val="{00000012-7EFA-42FD-BCDC-26247AC991D2}"/>
                </c:ext>
              </c:extLst>
            </c:dLbl>
            <c:dLbl>
              <c:idx val="16"/>
              <c:delete val="1"/>
              <c:extLst>
                <c:ext xmlns:c15="http://schemas.microsoft.com/office/drawing/2012/chart" uri="{CE6537A1-D6FC-4f65-9D91-7224C49458BB}"/>
                <c:ext xmlns:c16="http://schemas.microsoft.com/office/drawing/2014/chart" uri="{C3380CC4-5D6E-409C-BE32-E72D297353CC}">
                  <c16:uniqueId val="{00000013-7EFA-42FD-BCDC-26247AC991D2}"/>
                </c:ext>
              </c:extLst>
            </c:dLbl>
            <c:dLbl>
              <c:idx val="17"/>
              <c:delete val="1"/>
              <c:extLst>
                <c:ext xmlns:c15="http://schemas.microsoft.com/office/drawing/2012/chart" uri="{CE6537A1-D6FC-4f65-9D91-7224C49458BB}"/>
                <c:ext xmlns:c16="http://schemas.microsoft.com/office/drawing/2014/chart" uri="{C3380CC4-5D6E-409C-BE32-E72D297353CC}">
                  <c16:uniqueId val="{00000014-7EFA-42FD-BCDC-26247AC991D2}"/>
                </c:ext>
              </c:extLst>
            </c:dLbl>
            <c:dLbl>
              <c:idx val="18"/>
              <c:delete val="1"/>
              <c:extLst>
                <c:ext xmlns:c15="http://schemas.microsoft.com/office/drawing/2012/chart" uri="{CE6537A1-D6FC-4f65-9D91-7224C49458BB}"/>
                <c:ext xmlns:c16="http://schemas.microsoft.com/office/drawing/2014/chart" uri="{C3380CC4-5D6E-409C-BE32-E72D297353CC}">
                  <c16:uniqueId val="{00000015-7EFA-42FD-BCDC-26247AC991D2}"/>
                </c:ext>
              </c:extLst>
            </c:dLbl>
            <c:dLbl>
              <c:idx val="19"/>
              <c:delete val="1"/>
              <c:extLst>
                <c:ext xmlns:c15="http://schemas.microsoft.com/office/drawing/2012/chart" uri="{CE6537A1-D6FC-4f65-9D91-7224C49458BB}"/>
                <c:ext xmlns:c16="http://schemas.microsoft.com/office/drawing/2014/chart" uri="{C3380CC4-5D6E-409C-BE32-E72D297353CC}">
                  <c16:uniqueId val="{00000016-7EFA-42FD-BCDC-26247AC991D2}"/>
                </c:ext>
              </c:extLst>
            </c:dLbl>
            <c:dLbl>
              <c:idx val="20"/>
              <c:delete val="1"/>
              <c:extLst>
                <c:ext xmlns:c15="http://schemas.microsoft.com/office/drawing/2012/chart" uri="{CE6537A1-D6FC-4f65-9D91-7224C49458BB}"/>
                <c:ext xmlns:c16="http://schemas.microsoft.com/office/drawing/2014/chart" uri="{C3380CC4-5D6E-409C-BE32-E72D297353CC}">
                  <c16:uniqueId val="{00000017-7EFA-42FD-BCDC-26247AC991D2}"/>
                </c:ext>
              </c:extLst>
            </c:dLbl>
            <c:dLbl>
              <c:idx val="21"/>
              <c:delete val="1"/>
              <c:extLst>
                <c:ext xmlns:c15="http://schemas.microsoft.com/office/drawing/2012/chart" uri="{CE6537A1-D6FC-4f65-9D91-7224C49458BB}"/>
                <c:ext xmlns:c16="http://schemas.microsoft.com/office/drawing/2014/chart" uri="{C3380CC4-5D6E-409C-BE32-E72D297353CC}">
                  <c16:uniqueId val="{00000018-7EFA-42FD-BCDC-26247AC991D2}"/>
                </c:ext>
              </c:extLst>
            </c:dLbl>
            <c:dLbl>
              <c:idx val="22"/>
              <c:delete val="1"/>
              <c:extLst>
                <c:ext xmlns:c15="http://schemas.microsoft.com/office/drawing/2012/chart" uri="{CE6537A1-D6FC-4f65-9D91-7224C49458BB}"/>
                <c:ext xmlns:c16="http://schemas.microsoft.com/office/drawing/2014/chart" uri="{C3380CC4-5D6E-409C-BE32-E72D297353CC}">
                  <c16:uniqueId val="{00000019-7EFA-42FD-BCDC-26247AC991D2}"/>
                </c:ext>
              </c:extLst>
            </c:dLbl>
            <c:dLbl>
              <c:idx val="23"/>
              <c:delete val="1"/>
              <c:extLst>
                <c:ext xmlns:c15="http://schemas.microsoft.com/office/drawing/2012/chart" uri="{CE6537A1-D6FC-4f65-9D91-7224C49458BB}"/>
                <c:ext xmlns:c16="http://schemas.microsoft.com/office/drawing/2014/chart" uri="{C3380CC4-5D6E-409C-BE32-E72D297353CC}">
                  <c16:uniqueId val="{0000001A-7EFA-42FD-BCDC-26247AC991D2}"/>
                </c:ext>
              </c:extLst>
            </c:dLbl>
            <c:dLbl>
              <c:idx val="24"/>
              <c:delete val="1"/>
              <c:extLst>
                <c:ext xmlns:c15="http://schemas.microsoft.com/office/drawing/2012/chart" uri="{CE6537A1-D6FC-4f65-9D91-7224C49458BB}"/>
                <c:ext xmlns:c16="http://schemas.microsoft.com/office/drawing/2014/chart" uri="{C3380CC4-5D6E-409C-BE32-E72D297353CC}">
                  <c16:uniqueId val="{0000001B-7EFA-42FD-BCDC-26247AC991D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EFA-42FD-BCDC-26247AC991D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Dingolfing-Landau (09279)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50008</v>
      </c>
      <c r="F11" s="238">
        <v>49975</v>
      </c>
      <c r="G11" s="238">
        <v>51458</v>
      </c>
      <c r="H11" s="238">
        <v>50603</v>
      </c>
      <c r="I11" s="265">
        <v>49748</v>
      </c>
      <c r="J11" s="263">
        <v>260</v>
      </c>
      <c r="K11" s="266">
        <v>0.52263407574173837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14.001759718445049</v>
      </c>
      <c r="E13" s="115">
        <v>7002</v>
      </c>
      <c r="F13" s="114">
        <v>6976</v>
      </c>
      <c r="G13" s="114">
        <v>8063</v>
      </c>
      <c r="H13" s="114">
        <v>7949</v>
      </c>
      <c r="I13" s="140">
        <v>7072</v>
      </c>
      <c r="J13" s="115">
        <v>-70</v>
      </c>
      <c r="K13" s="116">
        <v>-0.98981900452488691</v>
      </c>
    </row>
    <row r="14" spans="1:255" ht="14.1" customHeight="1" x14ac:dyDescent="0.2">
      <c r="A14" s="306" t="s">
        <v>230</v>
      </c>
      <c r="B14" s="307"/>
      <c r="C14" s="308"/>
      <c r="D14" s="113">
        <v>70.038793792993118</v>
      </c>
      <c r="E14" s="115">
        <v>35025</v>
      </c>
      <c r="F14" s="114">
        <v>35043</v>
      </c>
      <c r="G14" s="114">
        <v>35388</v>
      </c>
      <c r="H14" s="114">
        <v>35056</v>
      </c>
      <c r="I14" s="140">
        <v>35090</v>
      </c>
      <c r="J14" s="115">
        <v>-65</v>
      </c>
      <c r="K14" s="116">
        <v>-0.18523795953263039</v>
      </c>
    </row>
    <row r="15" spans="1:255" ht="14.1" customHeight="1" x14ac:dyDescent="0.2">
      <c r="A15" s="306" t="s">
        <v>231</v>
      </c>
      <c r="B15" s="307"/>
      <c r="C15" s="308"/>
      <c r="D15" s="113">
        <v>4.767237242041273</v>
      </c>
      <c r="E15" s="115">
        <v>2384</v>
      </c>
      <c r="F15" s="114">
        <v>2376</v>
      </c>
      <c r="G15" s="114">
        <v>2440</v>
      </c>
      <c r="H15" s="114">
        <v>2826</v>
      </c>
      <c r="I15" s="140">
        <v>2832</v>
      </c>
      <c r="J15" s="115">
        <v>-448</v>
      </c>
      <c r="K15" s="116">
        <v>-15.819209039548022</v>
      </c>
    </row>
    <row r="16" spans="1:255" ht="14.1" customHeight="1" x14ac:dyDescent="0.2">
      <c r="A16" s="306" t="s">
        <v>232</v>
      </c>
      <c r="B16" s="307"/>
      <c r="C16" s="308"/>
      <c r="D16" s="113">
        <v>11.192209246520557</v>
      </c>
      <c r="E16" s="115">
        <v>5597</v>
      </c>
      <c r="F16" s="114">
        <v>5580</v>
      </c>
      <c r="G16" s="114">
        <v>5567</v>
      </c>
      <c r="H16" s="114">
        <v>4771</v>
      </c>
      <c r="I16" s="140">
        <v>4753</v>
      </c>
      <c r="J16" s="115">
        <v>844</v>
      </c>
      <c r="K16" s="116">
        <v>17.757205975173573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0.93385058390657494</v>
      </c>
      <c r="E18" s="115">
        <v>467</v>
      </c>
      <c r="F18" s="114">
        <v>407</v>
      </c>
      <c r="G18" s="114">
        <v>1008</v>
      </c>
      <c r="H18" s="114">
        <v>1070</v>
      </c>
      <c r="I18" s="140">
        <v>465</v>
      </c>
      <c r="J18" s="115">
        <v>2</v>
      </c>
      <c r="K18" s="116">
        <v>0.43010752688172044</v>
      </c>
    </row>
    <row r="19" spans="1:255" ht="14.1" customHeight="1" x14ac:dyDescent="0.2">
      <c r="A19" s="306" t="s">
        <v>235</v>
      </c>
      <c r="B19" s="307" t="s">
        <v>236</v>
      </c>
      <c r="C19" s="308"/>
      <c r="D19" s="113">
        <v>0.73988161894096949</v>
      </c>
      <c r="E19" s="115">
        <v>370</v>
      </c>
      <c r="F19" s="114">
        <v>313</v>
      </c>
      <c r="G19" s="114">
        <v>907</v>
      </c>
      <c r="H19" s="114">
        <v>976</v>
      </c>
      <c r="I19" s="140">
        <v>371</v>
      </c>
      <c r="J19" s="115">
        <v>-1</v>
      </c>
      <c r="K19" s="116">
        <v>-0.26954177897574122</v>
      </c>
    </row>
    <row r="20" spans="1:255" ht="14.1" customHeight="1" x14ac:dyDescent="0.2">
      <c r="A20" s="306">
        <v>12</v>
      </c>
      <c r="B20" s="307" t="s">
        <v>237</v>
      </c>
      <c r="C20" s="308"/>
      <c r="D20" s="113">
        <v>0.4539273716205407</v>
      </c>
      <c r="E20" s="115">
        <v>227</v>
      </c>
      <c r="F20" s="114">
        <v>223</v>
      </c>
      <c r="G20" s="114">
        <v>277</v>
      </c>
      <c r="H20" s="114">
        <v>285</v>
      </c>
      <c r="I20" s="140">
        <v>225</v>
      </c>
      <c r="J20" s="115">
        <v>2</v>
      </c>
      <c r="K20" s="116">
        <v>0.88888888888888884</v>
      </c>
    </row>
    <row r="21" spans="1:255" ht="14.1" customHeight="1" x14ac:dyDescent="0.2">
      <c r="A21" s="306">
        <v>21</v>
      </c>
      <c r="B21" s="307" t="s">
        <v>238</v>
      </c>
      <c r="C21" s="308"/>
      <c r="D21" s="113">
        <v>0.5279155335146376</v>
      </c>
      <c r="E21" s="115">
        <v>264</v>
      </c>
      <c r="F21" s="114">
        <v>242</v>
      </c>
      <c r="G21" s="114">
        <v>254</v>
      </c>
      <c r="H21" s="114">
        <v>248</v>
      </c>
      <c r="I21" s="140">
        <v>248</v>
      </c>
      <c r="J21" s="115">
        <v>16</v>
      </c>
      <c r="K21" s="116">
        <v>6.4516129032258061</v>
      </c>
    </row>
    <row r="22" spans="1:255" ht="14.1" customHeight="1" x14ac:dyDescent="0.2">
      <c r="A22" s="306">
        <v>22</v>
      </c>
      <c r="B22" s="307" t="s">
        <v>239</v>
      </c>
      <c r="C22" s="308"/>
      <c r="D22" s="113">
        <v>5.0291953287474005</v>
      </c>
      <c r="E22" s="115">
        <v>2515</v>
      </c>
      <c r="F22" s="114">
        <v>2526</v>
      </c>
      <c r="G22" s="114">
        <v>2587</v>
      </c>
      <c r="H22" s="114">
        <v>2350</v>
      </c>
      <c r="I22" s="140">
        <v>2357</v>
      </c>
      <c r="J22" s="115">
        <v>158</v>
      </c>
      <c r="K22" s="116">
        <v>6.703436571913449</v>
      </c>
    </row>
    <row r="23" spans="1:255" ht="14.1" customHeight="1" x14ac:dyDescent="0.2">
      <c r="A23" s="306">
        <v>23</v>
      </c>
      <c r="B23" s="307" t="s">
        <v>240</v>
      </c>
      <c r="C23" s="308"/>
      <c r="D23" s="113">
        <v>0.37593984962406013</v>
      </c>
      <c r="E23" s="115">
        <v>188</v>
      </c>
      <c r="F23" s="114">
        <v>183</v>
      </c>
      <c r="G23" s="114">
        <v>182</v>
      </c>
      <c r="H23" s="114">
        <v>194</v>
      </c>
      <c r="I23" s="140">
        <v>195</v>
      </c>
      <c r="J23" s="115">
        <v>-7</v>
      </c>
      <c r="K23" s="116">
        <v>-3.5897435897435899</v>
      </c>
    </row>
    <row r="24" spans="1:255" ht="14.1" customHeight="1" x14ac:dyDescent="0.2">
      <c r="A24" s="306">
        <v>24</v>
      </c>
      <c r="B24" s="307" t="s">
        <v>241</v>
      </c>
      <c r="C24" s="308"/>
      <c r="D24" s="113">
        <v>9.8544232922732355</v>
      </c>
      <c r="E24" s="115">
        <v>4928</v>
      </c>
      <c r="F24" s="114">
        <v>4906</v>
      </c>
      <c r="G24" s="114">
        <v>4969</v>
      </c>
      <c r="H24" s="114">
        <v>4217</v>
      </c>
      <c r="I24" s="140">
        <v>4212</v>
      </c>
      <c r="J24" s="115">
        <v>716</v>
      </c>
      <c r="K24" s="116">
        <v>16.999050332383664</v>
      </c>
    </row>
    <row r="25" spans="1:255" ht="14.1" customHeight="1" x14ac:dyDescent="0.2">
      <c r="A25" s="306">
        <v>25</v>
      </c>
      <c r="B25" s="307" t="s">
        <v>242</v>
      </c>
      <c r="C25" s="308"/>
      <c r="D25" s="113">
        <v>22.974324108142696</v>
      </c>
      <c r="E25" s="115">
        <v>11489</v>
      </c>
      <c r="F25" s="114">
        <v>11505</v>
      </c>
      <c r="G25" s="114">
        <v>11569</v>
      </c>
      <c r="H25" s="114">
        <v>12141</v>
      </c>
      <c r="I25" s="140">
        <v>12162</v>
      </c>
      <c r="J25" s="115">
        <v>-673</v>
      </c>
      <c r="K25" s="116">
        <v>-5.5336293372800522</v>
      </c>
    </row>
    <row r="26" spans="1:255" ht="14.1" customHeight="1" x14ac:dyDescent="0.2">
      <c r="A26" s="306">
        <v>26</v>
      </c>
      <c r="B26" s="307" t="s">
        <v>243</v>
      </c>
      <c r="C26" s="308"/>
      <c r="D26" s="113">
        <v>2.1036634138537833</v>
      </c>
      <c r="E26" s="115">
        <v>1052</v>
      </c>
      <c r="F26" s="114">
        <v>1084</v>
      </c>
      <c r="G26" s="114">
        <v>1075</v>
      </c>
      <c r="H26" s="114">
        <v>1000</v>
      </c>
      <c r="I26" s="140">
        <v>1046</v>
      </c>
      <c r="J26" s="115">
        <v>6</v>
      </c>
      <c r="K26" s="116">
        <v>0.57361376673040154</v>
      </c>
    </row>
    <row r="27" spans="1:255" ht="14.1" customHeight="1" x14ac:dyDescent="0.2">
      <c r="A27" s="306">
        <v>27</v>
      </c>
      <c r="B27" s="307" t="s">
        <v>244</v>
      </c>
      <c r="C27" s="308"/>
      <c r="D27" s="113">
        <v>7.8307470804671251</v>
      </c>
      <c r="E27" s="115">
        <v>3916</v>
      </c>
      <c r="F27" s="114">
        <v>3936</v>
      </c>
      <c r="G27" s="114">
        <v>3990</v>
      </c>
      <c r="H27" s="114">
        <v>4326</v>
      </c>
      <c r="I27" s="140">
        <v>4330</v>
      </c>
      <c r="J27" s="115">
        <v>-414</v>
      </c>
      <c r="K27" s="116">
        <v>-9.5612009237875295</v>
      </c>
    </row>
    <row r="28" spans="1:255" ht="14.1" customHeight="1" x14ac:dyDescent="0.2">
      <c r="A28" s="306">
        <v>28</v>
      </c>
      <c r="B28" s="307" t="s">
        <v>245</v>
      </c>
      <c r="C28" s="308"/>
      <c r="D28" s="113">
        <v>0.1899696048632219</v>
      </c>
      <c r="E28" s="115">
        <v>95</v>
      </c>
      <c r="F28" s="114">
        <v>96</v>
      </c>
      <c r="G28" s="114">
        <v>100</v>
      </c>
      <c r="H28" s="114">
        <v>88</v>
      </c>
      <c r="I28" s="140">
        <v>96</v>
      </c>
      <c r="J28" s="115">
        <v>-1</v>
      </c>
      <c r="K28" s="116">
        <v>-1.0416666666666667</v>
      </c>
    </row>
    <row r="29" spans="1:255" ht="14.1" customHeight="1" x14ac:dyDescent="0.2">
      <c r="A29" s="306">
        <v>29</v>
      </c>
      <c r="B29" s="307" t="s">
        <v>246</v>
      </c>
      <c r="C29" s="308"/>
      <c r="D29" s="113">
        <v>1.4537673972164453</v>
      </c>
      <c r="E29" s="115">
        <v>727</v>
      </c>
      <c r="F29" s="114">
        <v>683</v>
      </c>
      <c r="G29" s="114">
        <v>725</v>
      </c>
      <c r="H29" s="114">
        <v>703</v>
      </c>
      <c r="I29" s="140">
        <v>609</v>
      </c>
      <c r="J29" s="115">
        <v>118</v>
      </c>
      <c r="K29" s="116">
        <v>19.376026272577995</v>
      </c>
    </row>
    <row r="30" spans="1:255" ht="14.1" customHeight="1" x14ac:dyDescent="0.2">
      <c r="A30" s="306" t="s">
        <v>247</v>
      </c>
      <c r="B30" s="307" t="s">
        <v>248</v>
      </c>
      <c r="C30" s="308"/>
      <c r="D30" s="113">
        <v>0.69388897776355785</v>
      </c>
      <c r="E30" s="115">
        <v>347</v>
      </c>
      <c r="F30" s="114">
        <v>292</v>
      </c>
      <c r="G30" s="114">
        <v>331</v>
      </c>
      <c r="H30" s="114">
        <v>306</v>
      </c>
      <c r="I30" s="140">
        <v>226</v>
      </c>
      <c r="J30" s="115">
        <v>121</v>
      </c>
      <c r="K30" s="116">
        <v>53.539823008849559</v>
      </c>
    </row>
    <row r="31" spans="1:255" ht="14.1" customHeight="1" x14ac:dyDescent="0.2">
      <c r="A31" s="306" t="s">
        <v>249</v>
      </c>
      <c r="B31" s="307" t="s">
        <v>250</v>
      </c>
      <c r="C31" s="308"/>
      <c r="D31" s="113">
        <v>0.63789793633018721</v>
      </c>
      <c r="E31" s="115">
        <v>319</v>
      </c>
      <c r="F31" s="114">
        <v>334</v>
      </c>
      <c r="G31" s="114">
        <v>335</v>
      </c>
      <c r="H31" s="114">
        <v>338</v>
      </c>
      <c r="I31" s="140">
        <v>324</v>
      </c>
      <c r="J31" s="115">
        <v>-5</v>
      </c>
      <c r="K31" s="116">
        <v>-1.5432098765432098</v>
      </c>
    </row>
    <row r="32" spans="1:255" ht="14.1" customHeight="1" x14ac:dyDescent="0.2">
      <c r="A32" s="306">
        <v>31</v>
      </c>
      <c r="B32" s="307" t="s">
        <v>251</v>
      </c>
      <c r="C32" s="308"/>
      <c r="D32" s="113">
        <v>0.22396416573348266</v>
      </c>
      <c r="E32" s="115">
        <v>112</v>
      </c>
      <c r="F32" s="114">
        <v>116</v>
      </c>
      <c r="G32" s="114">
        <v>117</v>
      </c>
      <c r="H32" s="114">
        <v>121</v>
      </c>
      <c r="I32" s="140">
        <v>114</v>
      </c>
      <c r="J32" s="115">
        <v>-2</v>
      </c>
      <c r="K32" s="116">
        <v>-1.7543859649122806</v>
      </c>
    </row>
    <row r="33" spans="1:11" ht="14.1" customHeight="1" x14ac:dyDescent="0.2">
      <c r="A33" s="306">
        <v>32</v>
      </c>
      <c r="B33" s="307" t="s">
        <v>252</v>
      </c>
      <c r="C33" s="308"/>
      <c r="D33" s="113">
        <v>1.1578147496400575</v>
      </c>
      <c r="E33" s="115">
        <v>579</v>
      </c>
      <c r="F33" s="114">
        <v>528</v>
      </c>
      <c r="G33" s="114">
        <v>634</v>
      </c>
      <c r="H33" s="114">
        <v>677</v>
      </c>
      <c r="I33" s="140">
        <v>637</v>
      </c>
      <c r="J33" s="115">
        <v>-58</v>
      </c>
      <c r="K33" s="116">
        <v>-9.1051805337519625</v>
      </c>
    </row>
    <row r="34" spans="1:11" ht="14.1" customHeight="1" x14ac:dyDescent="0.2">
      <c r="A34" s="306">
        <v>33</v>
      </c>
      <c r="B34" s="307" t="s">
        <v>253</v>
      </c>
      <c r="C34" s="308"/>
      <c r="D34" s="113">
        <v>0.89185730283154696</v>
      </c>
      <c r="E34" s="115">
        <v>446</v>
      </c>
      <c r="F34" s="114">
        <v>435</v>
      </c>
      <c r="G34" s="114">
        <v>512</v>
      </c>
      <c r="H34" s="114">
        <v>497</v>
      </c>
      <c r="I34" s="140">
        <v>476</v>
      </c>
      <c r="J34" s="115">
        <v>-30</v>
      </c>
      <c r="K34" s="116">
        <v>-6.3025210084033612</v>
      </c>
    </row>
    <row r="35" spans="1:11" ht="14.1" customHeight="1" x14ac:dyDescent="0.2">
      <c r="A35" s="306">
        <v>34</v>
      </c>
      <c r="B35" s="307" t="s">
        <v>254</v>
      </c>
      <c r="C35" s="308"/>
      <c r="D35" s="113">
        <v>1.3917773156294992</v>
      </c>
      <c r="E35" s="115">
        <v>696</v>
      </c>
      <c r="F35" s="114">
        <v>678</v>
      </c>
      <c r="G35" s="114">
        <v>679</v>
      </c>
      <c r="H35" s="114">
        <v>659</v>
      </c>
      <c r="I35" s="140">
        <v>663</v>
      </c>
      <c r="J35" s="115">
        <v>33</v>
      </c>
      <c r="K35" s="116">
        <v>4.9773755656108598</v>
      </c>
    </row>
    <row r="36" spans="1:11" ht="14.1" customHeight="1" x14ac:dyDescent="0.2">
      <c r="A36" s="306">
        <v>41</v>
      </c>
      <c r="B36" s="307" t="s">
        <v>255</v>
      </c>
      <c r="C36" s="308"/>
      <c r="D36" s="113">
        <v>0.13397856342985123</v>
      </c>
      <c r="E36" s="115">
        <v>67</v>
      </c>
      <c r="F36" s="114">
        <v>63</v>
      </c>
      <c r="G36" s="114">
        <v>67</v>
      </c>
      <c r="H36" s="114">
        <v>133</v>
      </c>
      <c r="I36" s="140">
        <v>136</v>
      </c>
      <c r="J36" s="115">
        <v>-69</v>
      </c>
      <c r="K36" s="116">
        <v>-50.735294117647058</v>
      </c>
    </row>
    <row r="37" spans="1:11" ht="14.1" customHeight="1" x14ac:dyDescent="0.2">
      <c r="A37" s="306">
        <v>42</v>
      </c>
      <c r="B37" s="307" t="s">
        <v>256</v>
      </c>
      <c r="C37" s="308"/>
      <c r="D37" s="113">
        <v>5.5991041433370664E-2</v>
      </c>
      <c r="E37" s="115">
        <v>28</v>
      </c>
      <c r="F37" s="114">
        <v>27</v>
      </c>
      <c r="G37" s="114">
        <v>28</v>
      </c>
      <c r="H37" s="114">
        <v>27</v>
      </c>
      <c r="I37" s="140">
        <v>29</v>
      </c>
      <c r="J37" s="115">
        <v>-1</v>
      </c>
      <c r="K37" s="116">
        <v>-3.4482758620689653</v>
      </c>
    </row>
    <row r="38" spans="1:11" ht="14.1" customHeight="1" x14ac:dyDescent="0.2">
      <c r="A38" s="306">
        <v>43</v>
      </c>
      <c r="B38" s="307" t="s">
        <v>257</v>
      </c>
      <c r="C38" s="308"/>
      <c r="D38" s="113">
        <v>0.94184930411134216</v>
      </c>
      <c r="E38" s="115">
        <v>471</v>
      </c>
      <c r="F38" s="114">
        <v>476</v>
      </c>
      <c r="G38" s="114">
        <v>470</v>
      </c>
      <c r="H38" s="114">
        <v>477</v>
      </c>
      <c r="I38" s="140">
        <v>479</v>
      </c>
      <c r="J38" s="115">
        <v>-8</v>
      </c>
      <c r="K38" s="116">
        <v>-1.6701461377870563</v>
      </c>
    </row>
    <row r="39" spans="1:11" ht="14.1" customHeight="1" x14ac:dyDescent="0.2">
      <c r="A39" s="306">
        <v>51</v>
      </c>
      <c r="B39" s="307" t="s">
        <v>258</v>
      </c>
      <c r="C39" s="308"/>
      <c r="D39" s="113">
        <v>12.839945608702607</v>
      </c>
      <c r="E39" s="115">
        <v>6421</v>
      </c>
      <c r="F39" s="114">
        <v>6582</v>
      </c>
      <c r="G39" s="114">
        <v>6713</v>
      </c>
      <c r="H39" s="114">
        <v>6087</v>
      </c>
      <c r="I39" s="140">
        <v>6039</v>
      </c>
      <c r="J39" s="115">
        <v>382</v>
      </c>
      <c r="K39" s="116">
        <v>6.3255505878456697</v>
      </c>
    </row>
    <row r="40" spans="1:11" ht="14.1" customHeight="1" x14ac:dyDescent="0.2">
      <c r="A40" s="306" t="s">
        <v>259</v>
      </c>
      <c r="B40" s="307" t="s">
        <v>260</v>
      </c>
      <c r="C40" s="308"/>
      <c r="D40" s="113">
        <v>11.640137577987522</v>
      </c>
      <c r="E40" s="115">
        <v>5821</v>
      </c>
      <c r="F40" s="114">
        <v>5987</v>
      </c>
      <c r="G40" s="114">
        <v>6120</v>
      </c>
      <c r="H40" s="114">
        <v>5736</v>
      </c>
      <c r="I40" s="140">
        <v>5695</v>
      </c>
      <c r="J40" s="115">
        <v>126</v>
      </c>
      <c r="K40" s="116">
        <v>2.2124670763827918</v>
      </c>
    </row>
    <row r="41" spans="1:11" ht="14.1" customHeight="1" x14ac:dyDescent="0.2">
      <c r="A41" s="306"/>
      <c r="B41" s="307" t="s">
        <v>261</v>
      </c>
      <c r="C41" s="308"/>
      <c r="D41" s="113">
        <v>10.968245080787074</v>
      </c>
      <c r="E41" s="115">
        <v>5485</v>
      </c>
      <c r="F41" s="114">
        <v>5648</v>
      </c>
      <c r="G41" s="114">
        <v>5777</v>
      </c>
      <c r="H41" s="114">
        <v>5353</v>
      </c>
      <c r="I41" s="140">
        <v>5315</v>
      </c>
      <c r="J41" s="115">
        <v>170</v>
      </c>
      <c r="K41" s="116">
        <v>3.1984948259642523</v>
      </c>
    </row>
    <row r="42" spans="1:11" ht="14.1" customHeight="1" x14ac:dyDescent="0.2">
      <c r="A42" s="306">
        <v>52</v>
      </c>
      <c r="B42" s="307" t="s">
        <v>262</v>
      </c>
      <c r="C42" s="308"/>
      <c r="D42" s="113">
        <v>3.3694608862581985</v>
      </c>
      <c r="E42" s="115">
        <v>1685</v>
      </c>
      <c r="F42" s="114">
        <v>1713</v>
      </c>
      <c r="G42" s="114">
        <v>1826</v>
      </c>
      <c r="H42" s="114">
        <v>1794</v>
      </c>
      <c r="I42" s="140">
        <v>1762</v>
      </c>
      <c r="J42" s="115">
        <v>-77</v>
      </c>
      <c r="K42" s="116">
        <v>-4.370034052213394</v>
      </c>
    </row>
    <row r="43" spans="1:11" ht="14.1" customHeight="1" x14ac:dyDescent="0.2">
      <c r="A43" s="306" t="s">
        <v>263</v>
      </c>
      <c r="B43" s="307" t="s">
        <v>264</v>
      </c>
      <c r="C43" s="308"/>
      <c r="D43" s="113">
        <v>2.7435610302351625</v>
      </c>
      <c r="E43" s="115">
        <v>1372</v>
      </c>
      <c r="F43" s="114">
        <v>1385</v>
      </c>
      <c r="G43" s="114">
        <v>1456</v>
      </c>
      <c r="H43" s="114">
        <v>1435</v>
      </c>
      <c r="I43" s="140">
        <v>1400</v>
      </c>
      <c r="J43" s="115">
        <v>-28</v>
      </c>
      <c r="K43" s="116">
        <v>-2</v>
      </c>
    </row>
    <row r="44" spans="1:11" ht="14.1" customHeight="1" x14ac:dyDescent="0.2">
      <c r="A44" s="306">
        <v>53</v>
      </c>
      <c r="B44" s="307" t="s">
        <v>265</v>
      </c>
      <c r="C44" s="308"/>
      <c r="D44" s="113">
        <v>0.59390497520396734</v>
      </c>
      <c r="E44" s="115">
        <v>297</v>
      </c>
      <c r="F44" s="114">
        <v>293</v>
      </c>
      <c r="G44" s="114">
        <v>326</v>
      </c>
      <c r="H44" s="114">
        <v>296</v>
      </c>
      <c r="I44" s="140">
        <v>293</v>
      </c>
      <c r="J44" s="115">
        <v>4</v>
      </c>
      <c r="K44" s="116">
        <v>1.3651877133105803</v>
      </c>
    </row>
    <row r="45" spans="1:11" ht="14.1" customHeight="1" x14ac:dyDescent="0.2">
      <c r="A45" s="306" t="s">
        <v>266</v>
      </c>
      <c r="B45" s="307" t="s">
        <v>267</v>
      </c>
      <c r="C45" s="308"/>
      <c r="D45" s="113">
        <v>0.59190529515277557</v>
      </c>
      <c r="E45" s="115">
        <v>296</v>
      </c>
      <c r="F45" s="114">
        <v>291</v>
      </c>
      <c r="G45" s="114">
        <v>323</v>
      </c>
      <c r="H45" s="114">
        <v>294</v>
      </c>
      <c r="I45" s="140">
        <v>291</v>
      </c>
      <c r="J45" s="115">
        <v>5</v>
      </c>
      <c r="K45" s="116">
        <v>1.7182130584192439</v>
      </c>
    </row>
    <row r="46" spans="1:11" ht="14.1" customHeight="1" x14ac:dyDescent="0.2">
      <c r="A46" s="306">
        <v>54</v>
      </c>
      <c r="B46" s="307" t="s">
        <v>268</v>
      </c>
      <c r="C46" s="308"/>
      <c r="D46" s="113">
        <v>0.9678451447768357</v>
      </c>
      <c r="E46" s="115">
        <v>484</v>
      </c>
      <c r="F46" s="114">
        <v>474</v>
      </c>
      <c r="G46" s="114">
        <v>493</v>
      </c>
      <c r="H46" s="114">
        <v>520</v>
      </c>
      <c r="I46" s="140">
        <v>534</v>
      </c>
      <c r="J46" s="115">
        <v>-50</v>
      </c>
      <c r="K46" s="116">
        <v>-9.3632958801498134</v>
      </c>
    </row>
    <row r="47" spans="1:11" ht="14.1" customHeight="1" x14ac:dyDescent="0.2">
      <c r="A47" s="306">
        <v>61</v>
      </c>
      <c r="B47" s="307" t="s">
        <v>269</v>
      </c>
      <c r="C47" s="308"/>
      <c r="D47" s="113">
        <v>1.4777635578307471</v>
      </c>
      <c r="E47" s="115">
        <v>739</v>
      </c>
      <c r="F47" s="114">
        <v>737</v>
      </c>
      <c r="G47" s="114">
        <v>746</v>
      </c>
      <c r="H47" s="114">
        <v>759</v>
      </c>
      <c r="I47" s="140">
        <v>761</v>
      </c>
      <c r="J47" s="115">
        <v>-22</v>
      </c>
      <c r="K47" s="116">
        <v>-2.8909329829172141</v>
      </c>
    </row>
    <row r="48" spans="1:11" ht="14.1" customHeight="1" x14ac:dyDescent="0.2">
      <c r="A48" s="306">
        <v>62</v>
      </c>
      <c r="B48" s="307" t="s">
        <v>270</v>
      </c>
      <c r="C48" s="308"/>
      <c r="D48" s="113">
        <v>4.355303151495761</v>
      </c>
      <c r="E48" s="115">
        <v>2178</v>
      </c>
      <c r="F48" s="114">
        <v>2139</v>
      </c>
      <c r="G48" s="114">
        <v>2147</v>
      </c>
      <c r="H48" s="114">
        <v>2173</v>
      </c>
      <c r="I48" s="140">
        <v>2149</v>
      </c>
      <c r="J48" s="115">
        <v>29</v>
      </c>
      <c r="K48" s="116">
        <v>1.3494648673801768</v>
      </c>
    </row>
    <row r="49" spans="1:11" ht="14.1" customHeight="1" x14ac:dyDescent="0.2">
      <c r="A49" s="306">
        <v>63</v>
      </c>
      <c r="B49" s="307" t="s">
        <v>271</v>
      </c>
      <c r="C49" s="308"/>
      <c r="D49" s="113">
        <v>1.0558310670292752</v>
      </c>
      <c r="E49" s="115">
        <v>528</v>
      </c>
      <c r="F49" s="114">
        <v>534</v>
      </c>
      <c r="G49" s="114">
        <v>542</v>
      </c>
      <c r="H49" s="114">
        <v>526</v>
      </c>
      <c r="I49" s="140">
        <v>528</v>
      </c>
      <c r="J49" s="115">
        <v>0</v>
      </c>
      <c r="K49" s="116">
        <v>0</v>
      </c>
    </row>
    <row r="50" spans="1:11" ht="14.1" customHeight="1" x14ac:dyDescent="0.2">
      <c r="A50" s="306" t="s">
        <v>272</v>
      </c>
      <c r="B50" s="307" t="s">
        <v>273</v>
      </c>
      <c r="C50" s="308"/>
      <c r="D50" s="113">
        <v>0.15797472404415294</v>
      </c>
      <c r="E50" s="115">
        <v>79</v>
      </c>
      <c r="F50" s="114">
        <v>77</v>
      </c>
      <c r="G50" s="114">
        <v>75</v>
      </c>
      <c r="H50" s="114">
        <v>71</v>
      </c>
      <c r="I50" s="140">
        <v>71</v>
      </c>
      <c r="J50" s="115">
        <v>8</v>
      </c>
      <c r="K50" s="116">
        <v>11.267605633802816</v>
      </c>
    </row>
    <row r="51" spans="1:11" ht="14.1" customHeight="1" x14ac:dyDescent="0.2">
      <c r="A51" s="306" t="s">
        <v>274</v>
      </c>
      <c r="B51" s="307" t="s">
        <v>275</v>
      </c>
      <c r="C51" s="308"/>
      <c r="D51" s="113">
        <v>0.78387458006718924</v>
      </c>
      <c r="E51" s="115">
        <v>392</v>
      </c>
      <c r="F51" s="114">
        <v>397</v>
      </c>
      <c r="G51" s="114">
        <v>407</v>
      </c>
      <c r="H51" s="114">
        <v>399</v>
      </c>
      <c r="I51" s="140">
        <v>399</v>
      </c>
      <c r="J51" s="115">
        <v>-7</v>
      </c>
      <c r="K51" s="116">
        <v>-1.7543859649122806</v>
      </c>
    </row>
    <row r="52" spans="1:11" ht="14.1" customHeight="1" x14ac:dyDescent="0.2">
      <c r="A52" s="306">
        <v>71</v>
      </c>
      <c r="B52" s="307" t="s">
        <v>276</v>
      </c>
      <c r="C52" s="308"/>
      <c r="D52" s="113">
        <v>5.7410814269716841</v>
      </c>
      <c r="E52" s="115">
        <v>2871</v>
      </c>
      <c r="F52" s="114">
        <v>2821</v>
      </c>
      <c r="G52" s="114">
        <v>2864</v>
      </c>
      <c r="H52" s="114">
        <v>2865</v>
      </c>
      <c r="I52" s="140">
        <v>2825</v>
      </c>
      <c r="J52" s="115">
        <v>46</v>
      </c>
      <c r="K52" s="116">
        <v>1.6283185840707965</v>
      </c>
    </row>
    <row r="53" spans="1:11" ht="14.1" customHeight="1" x14ac:dyDescent="0.2">
      <c r="A53" s="306" t="s">
        <v>277</v>
      </c>
      <c r="B53" s="307" t="s">
        <v>278</v>
      </c>
      <c r="C53" s="308"/>
      <c r="D53" s="113">
        <v>1.2657974724044152</v>
      </c>
      <c r="E53" s="115">
        <v>633</v>
      </c>
      <c r="F53" s="114">
        <v>591</v>
      </c>
      <c r="G53" s="114">
        <v>616</v>
      </c>
      <c r="H53" s="114">
        <v>631</v>
      </c>
      <c r="I53" s="140">
        <v>615</v>
      </c>
      <c r="J53" s="115">
        <v>18</v>
      </c>
      <c r="K53" s="116">
        <v>2.9268292682926829</v>
      </c>
    </row>
    <row r="54" spans="1:11" ht="14.1" customHeight="1" x14ac:dyDescent="0.2">
      <c r="A54" s="306" t="s">
        <v>279</v>
      </c>
      <c r="B54" s="307" t="s">
        <v>280</v>
      </c>
      <c r="C54" s="308"/>
      <c r="D54" s="113">
        <v>3.7573988161894096</v>
      </c>
      <c r="E54" s="115">
        <v>1879</v>
      </c>
      <c r="F54" s="114">
        <v>1883</v>
      </c>
      <c r="G54" s="114">
        <v>1898</v>
      </c>
      <c r="H54" s="114">
        <v>1883</v>
      </c>
      <c r="I54" s="140">
        <v>1864</v>
      </c>
      <c r="J54" s="115">
        <v>15</v>
      </c>
      <c r="K54" s="116">
        <v>0.80472103004291851</v>
      </c>
    </row>
    <row r="55" spans="1:11" ht="14.1" customHeight="1" x14ac:dyDescent="0.2">
      <c r="A55" s="306">
        <v>72</v>
      </c>
      <c r="B55" s="307" t="s">
        <v>281</v>
      </c>
      <c r="C55" s="308"/>
      <c r="D55" s="113">
        <v>3.0115181570948648</v>
      </c>
      <c r="E55" s="115">
        <v>1506</v>
      </c>
      <c r="F55" s="114">
        <v>1530</v>
      </c>
      <c r="G55" s="114">
        <v>1540</v>
      </c>
      <c r="H55" s="114">
        <v>1508</v>
      </c>
      <c r="I55" s="140">
        <v>1539</v>
      </c>
      <c r="J55" s="115">
        <v>-33</v>
      </c>
      <c r="K55" s="116">
        <v>-2.1442495126705654</v>
      </c>
    </row>
    <row r="56" spans="1:11" ht="14.1" customHeight="1" x14ac:dyDescent="0.2">
      <c r="A56" s="306" t="s">
        <v>282</v>
      </c>
      <c r="B56" s="307" t="s">
        <v>283</v>
      </c>
      <c r="C56" s="308"/>
      <c r="D56" s="113">
        <v>2.0616701327787554</v>
      </c>
      <c r="E56" s="115">
        <v>1031</v>
      </c>
      <c r="F56" s="114">
        <v>1053</v>
      </c>
      <c r="G56" s="114">
        <v>1062</v>
      </c>
      <c r="H56" s="114">
        <v>1025</v>
      </c>
      <c r="I56" s="140">
        <v>1053</v>
      </c>
      <c r="J56" s="115">
        <v>-22</v>
      </c>
      <c r="K56" s="116">
        <v>-2.0892687559354224</v>
      </c>
    </row>
    <row r="57" spans="1:11" ht="14.1" customHeight="1" x14ac:dyDescent="0.2">
      <c r="A57" s="306" t="s">
        <v>284</v>
      </c>
      <c r="B57" s="307" t="s">
        <v>285</v>
      </c>
      <c r="C57" s="308"/>
      <c r="D57" s="113">
        <v>0.53591425371940493</v>
      </c>
      <c r="E57" s="115">
        <v>268</v>
      </c>
      <c r="F57" s="114">
        <v>268</v>
      </c>
      <c r="G57" s="114">
        <v>270</v>
      </c>
      <c r="H57" s="114">
        <v>274</v>
      </c>
      <c r="I57" s="140">
        <v>272</v>
      </c>
      <c r="J57" s="115">
        <v>-4</v>
      </c>
      <c r="K57" s="116">
        <v>-1.4705882352941178</v>
      </c>
    </row>
    <row r="58" spans="1:11" ht="14.1" customHeight="1" x14ac:dyDescent="0.2">
      <c r="A58" s="306">
        <v>73</v>
      </c>
      <c r="B58" s="307" t="s">
        <v>286</v>
      </c>
      <c r="C58" s="308"/>
      <c r="D58" s="113">
        <v>1.2777955527115661</v>
      </c>
      <c r="E58" s="115">
        <v>639</v>
      </c>
      <c r="F58" s="114">
        <v>642</v>
      </c>
      <c r="G58" s="114">
        <v>637</v>
      </c>
      <c r="H58" s="114">
        <v>627</v>
      </c>
      <c r="I58" s="140">
        <v>624</v>
      </c>
      <c r="J58" s="115">
        <v>15</v>
      </c>
      <c r="K58" s="116">
        <v>2.4038461538461537</v>
      </c>
    </row>
    <row r="59" spans="1:11" ht="14.1" customHeight="1" x14ac:dyDescent="0.2">
      <c r="A59" s="306" t="s">
        <v>287</v>
      </c>
      <c r="B59" s="307" t="s">
        <v>288</v>
      </c>
      <c r="C59" s="308"/>
      <c r="D59" s="113">
        <v>1.0538313869780835</v>
      </c>
      <c r="E59" s="115">
        <v>527</v>
      </c>
      <c r="F59" s="114">
        <v>536</v>
      </c>
      <c r="G59" s="114">
        <v>532</v>
      </c>
      <c r="H59" s="114">
        <v>522</v>
      </c>
      <c r="I59" s="140">
        <v>519</v>
      </c>
      <c r="J59" s="115">
        <v>8</v>
      </c>
      <c r="K59" s="116">
        <v>1.5414258188824663</v>
      </c>
    </row>
    <row r="60" spans="1:11" ht="14.1" customHeight="1" x14ac:dyDescent="0.2">
      <c r="A60" s="306">
        <v>81</v>
      </c>
      <c r="B60" s="307" t="s">
        <v>289</v>
      </c>
      <c r="C60" s="308"/>
      <c r="D60" s="113">
        <v>3.7573988161894096</v>
      </c>
      <c r="E60" s="115">
        <v>1879</v>
      </c>
      <c r="F60" s="114">
        <v>1882</v>
      </c>
      <c r="G60" s="114">
        <v>1862</v>
      </c>
      <c r="H60" s="114">
        <v>1800</v>
      </c>
      <c r="I60" s="140">
        <v>1792</v>
      </c>
      <c r="J60" s="115">
        <v>87</v>
      </c>
      <c r="K60" s="116">
        <v>4.8549107142857144</v>
      </c>
    </row>
    <row r="61" spans="1:11" ht="14.1" customHeight="1" x14ac:dyDescent="0.2">
      <c r="A61" s="306" t="s">
        <v>290</v>
      </c>
      <c r="B61" s="307" t="s">
        <v>291</v>
      </c>
      <c r="C61" s="308"/>
      <c r="D61" s="113">
        <v>1.3277875539913613</v>
      </c>
      <c r="E61" s="115">
        <v>664</v>
      </c>
      <c r="F61" s="114">
        <v>671</v>
      </c>
      <c r="G61" s="114">
        <v>675</v>
      </c>
      <c r="H61" s="114">
        <v>664</v>
      </c>
      <c r="I61" s="140">
        <v>665</v>
      </c>
      <c r="J61" s="115">
        <v>-1</v>
      </c>
      <c r="K61" s="116">
        <v>-0.15037593984962405</v>
      </c>
    </row>
    <row r="62" spans="1:11" ht="14.1" customHeight="1" x14ac:dyDescent="0.2">
      <c r="A62" s="306" t="s">
        <v>292</v>
      </c>
      <c r="B62" s="307" t="s">
        <v>293</v>
      </c>
      <c r="C62" s="308"/>
      <c r="D62" s="113">
        <v>1.5277555591105423</v>
      </c>
      <c r="E62" s="115">
        <v>764</v>
      </c>
      <c r="F62" s="114">
        <v>760</v>
      </c>
      <c r="G62" s="114">
        <v>755</v>
      </c>
      <c r="H62" s="114">
        <v>705</v>
      </c>
      <c r="I62" s="140">
        <v>686</v>
      </c>
      <c r="J62" s="115">
        <v>78</v>
      </c>
      <c r="K62" s="116">
        <v>11.370262390670554</v>
      </c>
    </row>
    <row r="63" spans="1:11" ht="14.1" customHeight="1" x14ac:dyDescent="0.2">
      <c r="A63" s="306"/>
      <c r="B63" s="307" t="s">
        <v>294</v>
      </c>
      <c r="C63" s="308"/>
      <c r="D63" s="113">
        <v>1.3597824348104304</v>
      </c>
      <c r="E63" s="115">
        <v>680</v>
      </c>
      <c r="F63" s="114">
        <v>674</v>
      </c>
      <c r="G63" s="114">
        <v>669</v>
      </c>
      <c r="H63" s="114">
        <v>628</v>
      </c>
      <c r="I63" s="140">
        <v>610</v>
      </c>
      <c r="J63" s="115">
        <v>70</v>
      </c>
      <c r="K63" s="116">
        <v>11.475409836065573</v>
      </c>
    </row>
    <row r="64" spans="1:11" ht="14.1" customHeight="1" x14ac:dyDescent="0.2">
      <c r="A64" s="306" t="s">
        <v>295</v>
      </c>
      <c r="B64" s="307" t="s">
        <v>296</v>
      </c>
      <c r="C64" s="308"/>
      <c r="D64" s="113">
        <v>0.22796352583586627</v>
      </c>
      <c r="E64" s="115">
        <v>114</v>
      </c>
      <c r="F64" s="114">
        <v>119</v>
      </c>
      <c r="G64" s="114">
        <v>117</v>
      </c>
      <c r="H64" s="114">
        <v>122</v>
      </c>
      <c r="I64" s="140">
        <v>123</v>
      </c>
      <c r="J64" s="115">
        <v>-9</v>
      </c>
      <c r="K64" s="116">
        <v>-7.3170731707317076</v>
      </c>
    </row>
    <row r="65" spans="1:11" ht="14.1" customHeight="1" x14ac:dyDescent="0.2">
      <c r="A65" s="306" t="s">
        <v>297</v>
      </c>
      <c r="B65" s="307" t="s">
        <v>298</v>
      </c>
      <c r="C65" s="308"/>
      <c r="D65" s="113">
        <v>0.35194368900975842</v>
      </c>
      <c r="E65" s="115">
        <v>176</v>
      </c>
      <c r="F65" s="114">
        <v>176</v>
      </c>
      <c r="G65" s="114">
        <v>167</v>
      </c>
      <c r="H65" s="114">
        <v>162</v>
      </c>
      <c r="I65" s="140">
        <v>168</v>
      </c>
      <c r="J65" s="115">
        <v>8</v>
      </c>
      <c r="K65" s="116">
        <v>4.7619047619047619</v>
      </c>
    </row>
    <row r="66" spans="1:11" ht="14.1" customHeight="1" x14ac:dyDescent="0.2">
      <c r="A66" s="306">
        <v>82</v>
      </c>
      <c r="B66" s="307" t="s">
        <v>299</v>
      </c>
      <c r="C66" s="308"/>
      <c r="D66" s="113">
        <v>1.6677331626939689</v>
      </c>
      <c r="E66" s="115">
        <v>834</v>
      </c>
      <c r="F66" s="114">
        <v>841</v>
      </c>
      <c r="G66" s="114">
        <v>838</v>
      </c>
      <c r="H66" s="114">
        <v>824</v>
      </c>
      <c r="I66" s="140">
        <v>830</v>
      </c>
      <c r="J66" s="115">
        <v>4</v>
      </c>
      <c r="K66" s="116">
        <v>0.48192771084337349</v>
      </c>
    </row>
    <row r="67" spans="1:11" ht="14.1" customHeight="1" x14ac:dyDescent="0.2">
      <c r="A67" s="306" t="s">
        <v>300</v>
      </c>
      <c r="B67" s="307" t="s">
        <v>301</v>
      </c>
      <c r="C67" s="308"/>
      <c r="D67" s="113">
        <v>1.1478163493840985</v>
      </c>
      <c r="E67" s="115">
        <v>574</v>
      </c>
      <c r="F67" s="114">
        <v>579</v>
      </c>
      <c r="G67" s="114">
        <v>577</v>
      </c>
      <c r="H67" s="114">
        <v>579</v>
      </c>
      <c r="I67" s="140">
        <v>583</v>
      </c>
      <c r="J67" s="115">
        <v>-9</v>
      </c>
      <c r="K67" s="116">
        <v>-1.5437392795883362</v>
      </c>
    </row>
    <row r="68" spans="1:11" ht="14.1" customHeight="1" x14ac:dyDescent="0.2">
      <c r="A68" s="306" t="s">
        <v>302</v>
      </c>
      <c r="B68" s="307" t="s">
        <v>303</v>
      </c>
      <c r="C68" s="308"/>
      <c r="D68" s="113">
        <v>0.29195328747400418</v>
      </c>
      <c r="E68" s="115">
        <v>146</v>
      </c>
      <c r="F68" s="114">
        <v>147</v>
      </c>
      <c r="G68" s="114">
        <v>145</v>
      </c>
      <c r="H68" s="114">
        <v>139</v>
      </c>
      <c r="I68" s="140">
        <v>141</v>
      </c>
      <c r="J68" s="115">
        <v>5</v>
      </c>
      <c r="K68" s="116">
        <v>3.5460992907801416</v>
      </c>
    </row>
    <row r="69" spans="1:11" ht="14.1" customHeight="1" x14ac:dyDescent="0.2">
      <c r="A69" s="306">
        <v>83</v>
      </c>
      <c r="B69" s="307" t="s">
        <v>304</v>
      </c>
      <c r="C69" s="308"/>
      <c r="D69" s="113">
        <v>2.4036154215325549</v>
      </c>
      <c r="E69" s="115">
        <v>1202</v>
      </c>
      <c r="F69" s="114">
        <v>1202</v>
      </c>
      <c r="G69" s="114">
        <v>1204</v>
      </c>
      <c r="H69" s="114">
        <v>1159</v>
      </c>
      <c r="I69" s="140">
        <v>1147</v>
      </c>
      <c r="J69" s="115">
        <v>55</v>
      </c>
      <c r="K69" s="116">
        <v>4.7951176983435051</v>
      </c>
    </row>
    <row r="70" spans="1:11" ht="14.1" customHeight="1" x14ac:dyDescent="0.2">
      <c r="A70" s="306" t="s">
        <v>305</v>
      </c>
      <c r="B70" s="307" t="s">
        <v>306</v>
      </c>
      <c r="C70" s="308"/>
      <c r="D70" s="113">
        <v>1.9676851703727403</v>
      </c>
      <c r="E70" s="115">
        <v>984</v>
      </c>
      <c r="F70" s="114">
        <v>983</v>
      </c>
      <c r="G70" s="114">
        <v>981</v>
      </c>
      <c r="H70" s="114">
        <v>944</v>
      </c>
      <c r="I70" s="140">
        <v>934</v>
      </c>
      <c r="J70" s="115">
        <v>50</v>
      </c>
      <c r="K70" s="116">
        <v>5.3533190578158454</v>
      </c>
    </row>
    <row r="71" spans="1:11" ht="14.1" customHeight="1" x14ac:dyDescent="0.2">
      <c r="A71" s="306"/>
      <c r="B71" s="307" t="s">
        <v>307</v>
      </c>
      <c r="C71" s="308"/>
      <c r="D71" s="113">
        <v>1.5597504399296112</v>
      </c>
      <c r="E71" s="115">
        <v>780</v>
      </c>
      <c r="F71" s="114">
        <v>775</v>
      </c>
      <c r="G71" s="114">
        <v>776</v>
      </c>
      <c r="H71" s="114">
        <v>746</v>
      </c>
      <c r="I71" s="140">
        <v>734</v>
      </c>
      <c r="J71" s="115">
        <v>46</v>
      </c>
      <c r="K71" s="116">
        <v>6.2670299727520433</v>
      </c>
    </row>
    <row r="72" spans="1:11" ht="14.1" customHeight="1" x14ac:dyDescent="0.2">
      <c r="A72" s="306">
        <v>84</v>
      </c>
      <c r="B72" s="307" t="s">
        <v>308</v>
      </c>
      <c r="C72" s="308"/>
      <c r="D72" s="113">
        <v>0.52991521356582949</v>
      </c>
      <c r="E72" s="115">
        <v>265</v>
      </c>
      <c r="F72" s="114">
        <v>254</v>
      </c>
      <c r="G72" s="114">
        <v>251</v>
      </c>
      <c r="H72" s="114">
        <v>255</v>
      </c>
      <c r="I72" s="140">
        <v>252</v>
      </c>
      <c r="J72" s="115">
        <v>13</v>
      </c>
      <c r="K72" s="116">
        <v>5.1587301587301591</v>
      </c>
    </row>
    <row r="73" spans="1:11" ht="14.1" customHeight="1" x14ac:dyDescent="0.2">
      <c r="A73" s="306" t="s">
        <v>309</v>
      </c>
      <c r="B73" s="307" t="s">
        <v>310</v>
      </c>
      <c r="C73" s="308"/>
      <c r="D73" s="113">
        <v>0.23196288593824987</v>
      </c>
      <c r="E73" s="115">
        <v>116</v>
      </c>
      <c r="F73" s="114">
        <v>108</v>
      </c>
      <c r="G73" s="114">
        <v>106</v>
      </c>
      <c r="H73" s="114">
        <v>124</v>
      </c>
      <c r="I73" s="140">
        <v>123</v>
      </c>
      <c r="J73" s="115">
        <v>-7</v>
      </c>
      <c r="K73" s="116">
        <v>-5.691056910569106</v>
      </c>
    </row>
    <row r="74" spans="1:11" ht="14.1" customHeight="1" x14ac:dyDescent="0.2">
      <c r="A74" s="306" t="s">
        <v>311</v>
      </c>
      <c r="B74" s="307" t="s">
        <v>312</v>
      </c>
      <c r="C74" s="308"/>
      <c r="D74" s="113">
        <v>0.12398016317389218</v>
      </c>
      <c r="E74" s="115">
        <v>62</v>
      </c>
      <c r="F74" s="114">
        <v>61</v>
      </c>
      <c r="G74" s="114">
        <v>62</v>
      </c>
      <c r="H74" s="114">
        <v>50</v>
      </c>
      <c r="I74" s="140">
        <v>49</v>
      </c>
      <c r="J74" s="115">
        <v>13</v>
      </c>
      <c r="K74" s="116">
        <v>26.530612244897959</v>
      </c>
    </row>
    <row r="75" spans="1:11" ht="14.1" customHeight="1" x14ac:dyDescent="0.2">
      <c r="A75" s="306" t="s">
        <v>313</v>
      </c>
      <c r="B75" s="307" t="s">
        <v>314</v>
      </c>
      <c r="C75" s="308"/>
      <c r="D75" s="113">
        <v>1.3997760358342666E-2</v>
      </c>
      <c r="E75" s="115">
        <v>7</v>
      </c>
      <c r="F75" s="114">
        <v>7</v>
      </c>
      <c r="G75" s="114">
        <v>7</v>
      </c>
      <c r="H75" s="114">
        <v>7</v>
      </c>
      <c r="I75" s="140">
        <v>8</v>
      </c>
      <c r="J75" s="115">
        <v>-1</v>
      </c>
      <c r="K75" s="116">
        <v>-12.5</v>
      </c>
    </row>
    <row r="76" spans="1:11" ht="14.1" customHeight="1" x14ac:dyDescent="0.2">
      <c r="A76" s="306">
        <v>91</v>
      </c>
      <c r="B76" s="307" t="s">
        <v>315</v>
      </c>
      <c r="C76" s="308"/>
      <c r="D76" s="113" t="s">
        <v>513</v>
      </c>
      <c r="E76" s="115" t="s">
        <v>513</v>
      </c>
      <c r="F76" s="114">
        <v>8</v>
      </c>
      <c r="G76" s="114" t="s">
        <v>513</v>
      </c>
      <c r="H76" s="114" t="s">
        <v>513</v>
      </c>
      <c r="I76" s="140" t="s">
        <v>513</v>
      </c>
      <c r="J76" s="115" t="s">
        <v>513</v>
      </c>
      <c r="K76" s="116" t="s">
        <v>513</v>
      </c>
    </row>
    <row r="77" spans="1:11" ht="14.1" customHeight="1" x14ac:dyDescent="0.2">
      <c r="A77" s="306">
        <v>92</v>
      </c>
      <c r="B77" s="307" t="s">
        <v>316</v>
      </c>
      <c r="C77" s="308"/>
      <c r="D77" s="113">
        <v>0.25995840665493519</v>
      </c>
      <c r="E77" s="115">
        <v>130</v>
      </c>
      <c r="F77" s="114">
        <v>128</v>
      </c>
      <c r="G77" s="114">
        <v>133</v>
      </c>
      <c r="H77" s="114">
        <v>131</v>
      </c>
      <c r="I77" s="140">
        <v>135</v>
      </c>
      <c r="J77" s="115">
        <v>-5</v>
      </c>
      <c r="K77" s="116">
        <v>-3.7037037037037037</v>
      </c>
    </row>
    <row r="78" spans="1:11" ht="14.1" customHeight="1" x14ac:dyDescent="0.2">
      <c r="A78" s="306">
        <v>93</v>
      </c>
      <c r="B78" s="307" t="s">
        <v>317</v>
      </c>
      <c r="C78" s="308"/>
      <c r="D78" s="113">
        <v>0.11598144296912494</v>
      </c>
      <c r="E78" s="115">
        <v>58</v>
      </c>
      <c r="F78" s="114">
        <v>58</v>
      </c>
      <c r="G78" s="114">
        <v>60</v>
      </c>
      <c r="H78" s="114">
        <v>32</v>
      </c>
      <c r="I78" s="140">
        <v>33</v>
      </c>
      <c r="J78" s="115">
        <v>25</v>
      </c>
      <c r="K78" s="116">
        <v>75.757575757575751</v>
      </c>
    </row>
    <row r="79" spans="1:11" ht="14.1" customHeight="1" x14ac:dyDescent="0.2">
      <c r="A79" s="306">
        <v>94</v>
      </c>
      <c r="B79" s="307" t="s">
        <v>318</v>
      </c>
      <c r="C79" s="308"/>
      <c r="D79" s="113">
        <v>3.1994880819068948E-2</v>
      </c>
      <c r="E79" s="115">
        <v>16</v>
      </c>
      <c r="F79" s="114">
        <v>20</v>
      </c>
      <c r="G79" s="114">
        <v>22</v>
      </c>
      <c r="H79" s="114">
        <v>24</v>
      </c>
      <c r="I79" s="140">
        <v>16</v>
      </c>
      <c r="J79" s="115">
        <v>0</v>
      </c>
      <c r="K79" s="116">
        <v>0</v>
      </c>
    </row>
    <row r="80" spans="1:11" ht="14.1" customHeight="1" x14ac:dyDescent="0.2">
      <c r="A80" s="306" t="s">
        <v>319</v>
      </c>
      <c r="B80" s="307" t="s">
        <v>320</v>
      </c>
      <c r="C80" s="308"/>
      <c r="D80" s="113" t="s">
        <v>513</v>
      </c>
      <c r="E80" s="115" t="s">
        <v>513</v>
      </c>
      <c r="F80" s="114">
        <v>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10149</v>
      </c>
      <c r="E12" s="114">
        <v>10366</v>
      </c>
      <c r="F12" s="114">
        <v>10355</v>
      </c>
      <c r="G12" s="114">
        <v>10313</v>
      </c>
      <c r="H12" s="140">
        <v>10234</v>
      </c>
      <c r="I12" s="115">
        <v>-85</v>
      </c>
      <c r="J12" s="116">
        <v>-0.83056478405315615</v>
      </c>
      <c r="K12"/>
      <c r="L12"/>
      <c r="M12"/>
      <c r="N12"/>
      <c r="O12"/>
      <c r="P12"/>
    </row>
    <row r="13" spans="1:16" s="110" customFormat="1" ht="14.45" customHeight="1" x14ac:dyDescent="0.2">
      <c r="A13" s="120" t="s">
        <v>105</v>
      </c>
      <c r="B13" s="119" t="s">
        <v>106</v>
      </c>
      <c r="C13" s="113">
        <v>39.117154399448225</v>
      </c>
      <c r="D13" s="115">
        <v>3970</v>
      </c>
      <c r="E13" s="114">
        <v>4045</v>
      </c>
      <c r="F13" s="114">
        <v>4036</v>
      </c>
      <c r="G13" s="114">
        <v>3987</v>
      </c>
      <c r="H13" s="140">
        <v>3934</v>
      </c>
      <c r="I13" s="115">
        <v>36</v>
      </c>
      <c r="J13" s="116">
        <v>0.91509913573970514</v>
      </c>
      <c r="K13"/>
      <c r="L13"/>
      <c r="M13"/>
      <c r="N13"/>
      <c r="O13"/>
      <c r="P13"/>
    </row>
    <row r="14" spans="1:16" s="110" customFormat="1" ht="14.45" customHeight="1" x14ac:dyDescent="0.2">
      <c r="A14" s="120"/>
      <c r="B14" s="119" t="s">
        <v>107</v>
      </c>
      <c r="C14" s="113">
        <v>60.882845600551775</v>
      </c>
      <c r="D14" s="115">
        <v>6179</v>
      </c>
      <c r="E14" s="114">
        <v>6321</v>
      </c>
      <c r="F14" s="114">
        <v>6319</v>
      </c>
      <c r="G14" s="114">
        <v>6326</v>
      </c>
      <c r="H14" s="140">
        <v>6300</v>
      </c>
      <c r="I14" s="115">
        <v>-121</v>
      </c>
      <c r="J14" s="116">
        <v>-1.9206349206349207</v>
      </c>
      <c r="K14"/>
      <c r="L14"/>
      <c r="M14"/>
      <c r="N14"/>
      <c r="O14"/>
      <c r="P14"/>
    </row>
    <row r="15" spans="1:16" s="110" customFormat="1" ht="14.45" customHeight="1" x14ac:dyDescent="0.2">
      <c r="A15" s="118" t="s">
        <v>105</v>
      </c>
      <c r="B15" s="121" t="s">
        <v>108</v>
      </c>
      <c r="C15" s="113">
        <v>13.538279633461425</v>
      </c>
      <c r="D15" s="115">
        <v>1374</v>
      </c>
      <c r="E15" s="114">
        <v>1402</v>
      </c>
      <c r="F15" s="114">
        <v>1412</v>
      </c>
      <c r="G15" s="114">
        <v>1431</v>
      </c>
      <c r="H15" s="140">
        <v>1375</v>
      </c>
      <c r="I15" s="115">
        <v>-1</v>
      </c>
      <c r="J15" s="116">
        <v>-7.2727272727272724E-2</v>
      </c>
      <c r="K15"/>
      <c r="L15"/>
      <c r="M15"/>
      <c r="N15"/>
      <c r="O15"/>
      <c r="P15"/>
    </row>
    <row r="16" spans="1:16" s="110" customFormat="1" ht="14.45" customHeight="1" x14ac:dyDescent="0.2">
      <c r="A16" s="118"/>
      <c r="B16" s="121" t="s">
        <v>109</v>
      </c>
      <c r="C16" s="113">
        <v>53.000295595625182</v>
      </c>
      <c r="D16" s="115">
        <v>5379</v>
      </c>
      <c r="E16" s="114">
        <v>5501</v>
      </c>
      <c r="F16" s="114">
        <v>5493</v>
      </c>
      <c r="G16" s="114">
        <v>5461</v>
      </c>
      <c r="H16" s="140">
        <v>5449</v>
      </c>
      <c r="I16" s="115">
        <v>-70</v>
      </c>
      <c r="J16" s="116">
        <v>-1.284639383373096</v>
      </c>
      <c r="K16"/>
      <c r="L16"/>
      <c r="M16"/>
      <c r="N16"/>
      <c r="O16"/>
      <c r="P16"/>
    </row>
    <row r="17" spans="1:16" s="110" customFormat="1" ht="14.45" customHeight="1" x14ac:dyDescent="0.2">
      <c r="A17" s="118"/>
      <c r="B17" s="121" t="s">
        <v>110</v>
      </c>
      <c r="C17" s="113">
        <v>19.174302886983938</v>
      </c>
      <c r="D17" s="115">
        <v>1946</v>
      </c>
      <c r="E17" s="114">
        <v>1991</v>
      </c>
      <c r="F17" s="114">
        <v>1977</v>
      </c>
      <c r="G17" s="114">
        <v>1961</v>
      </c>
      <c r="H17" s="140">
        <v>1945</v>
      </c>
      <c r="I17" s="115">
        <v>1</v>
      </c>
      <c r="J17" s="116">
        <v>5.1413881748071981E-2</v>
      </c>
      <c r="K17"/>
      <c r="L17"/>
      <c r="M17"/>
      <c r="N17"/>
      <c r="O17"/>
      <c r="P17"/>
    </row>
    <row r="18" spans="1:16" s="110" customFormat="1" ht="14.45" customHeight="1" x14ac:dyDescent="0.2">
      <c r="A18" s="120"/>
      <c r="B18" s="121" t="s">
        <v>111</v>
      </c>
      <c r="C18" s="113">
        <v>14.287121883929451</v>
      </c>
      <c r="D18" s="115">
        <v>1450</v>
      </c>
      <c r="E18" s="114">
        <v>1472</v>
      </c>
      <c r="F18" s="114">
        <v>1473</v>
      </c>
      <c r="G18" s="114">
        <v>1460</v>
      </c>
      <c r="H18" s="140">
        <v>1465</v>
      </c>
      <c r="I18" s="115">
        <v>-15</v>
      </c>
      <c r="J18" s="116">
        <v>-1.0238907849829351</v>
      </c>
      <c r="K18"/>
      <c r="L18"/>
      <c r="M18"/>
      <c r="N18"/>
      <c r="O18"/>
      <c r="P18"/>
    </row>
    <row r="19" spans="1:16" s="110" customFormat="1" ht="14.45" customHeight="1" x14ac:dyDescent="0.2">
      <c r="A19" s="120"/>
      <c r="B19" s="121" t="s">
        <v>112</v>
      </c>
      <c r="C19" s="113">
        <v>1.1626761257266727</v>
      </c>
      <c r="D19" s="115">
        <v>118</v>
      </c>
      <c r="E19" s="114">
        <v>120</v>
      </c>
      <c r="F19" s="114">
        <v>139</v>
      </c>
      <c r="G19" s="114">
        <v>125</v>
      </c>
      <c r="H19" s="140">
        <v>124</v>
      </c>
      <c r="I19" s="115">
        <v>-6</v>
      </c>
      <c r="J19" s="116">
        <v>-4.838709677419355</v>
      </c>
      <c r="K19"/>
      <c r="L19"/>
      <c r="M19"/>
      <c r="N19"/>
      <c r="O19"/>
      <c r="P19"/>
    </row>
    <row r="20" spans="1:16" s="110" customFormat="1" ht="14.45" customHeight="1" x14ac:dyDescent="0.2">
      <c r="A20" s="120" t="s">
        <v>113</v>
      </c>
      <c r="B20" s="119" t="s">
        <v>116</v>
      </c>
      <c r="C20" s="113">
        <v>89.279731993299833</v>
      </c>
      <c r="D20" s="115">
        <v>9061</v>
      </c>
      <c r="E20" s="114">
        <v>9281</v>
      </c>
      <c r="F20" s="114">
        <v>9304</v>
      </c>
      <c r="G20" s="114">
        <v>9280</v>
      </c>
      <c r="H20" s="140">
        <v>9239</v>
      </c>
      <c r="I20" s="115">
        <v>-178</v>
      </c>
      <c r="J20" s="116">
        <v>-1.9266154345708411</v>
      </c>
      <c r="K20"/>
      <c r="L20"/>
      <c r="M20"/>
      <c r="N20"/>
      <c r="O20"/>
      <c r="P20"/>
    </row>
    <row r="21" spans="1:16" s="110" customFormat="1" ht="14.45" customHeight="1" x14ac:dyDescent="0.2">
      <c r="A21" s="123"/>
      <c r="B21" s="124" t="s">
        <v>117</v>
      </c>
      <c r="C21" s="125">
        <v>10.562617006601636</v>
      </c>
      <c r="D21" s="143">
        <v>1072</v>
      </c>
      <c r="E21" s="144">
        <v>1072</v>
      </c>
      <c r="F21" s="144">
        <v>1039</v>
      </c>
      <c r="G21" s="144">
        <v>1021</v>
      </c>
      <c r="H21" s="145">
        <v>982</v>
      </c>
      <c r="I21" s="143">
        <v>90</v>
      </c>
      <c r="J21" s="146">
        <v>9.1649694501018324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9727</v>
      </c>
      <c r="E56" s="114">
        <v>9874</v>
      </c>
      <c r="F56" s="114">
        <v>9833</v>
      </c>
      <c r="G56" s="114">
        <v>9814</v>
      </c>
      <c r="H56" s="140">
        <v>9708</v>
      </c>
      <c r="I56" s="115">
        <v>19</v>
      </c>
      <c r="J56" s="116">
        <v>0.19571487433044912</v>
      </c>
      <c r="K56"/>
      <c r="L56"/>
      <c r="M56"/>
      <c r="N56"/>
      <c r="O56"/>
      <c r="P56"/>
    </row>
    <row r="57" spans="1:16" s="110" customFormat="1" ht="14.45" customHeight="1" x14ac:dyDescent="0.2">
      <c r="A57" s="120" t="s">
        <v>105</v>
      </c>
      <c r="B57" s="119" t="s">
        <v>106</v>
      </c>
      <c r="C57" s="113">
        <v>38.079572324457693</v>
      </c>
      <c r="D57" s="115">
        <v>3704</v>
      </c>
      <c r="E57" s="114">
        <v>3719</v>
      </c>
      <c r="F57" s="114">
        <v>3713</v>
      </c>
      <c r="G57" s="114">
        <v>3684</v>
      </c>
      <c r="H57" s="140">
        <v>3640</v>
      </c>
      <c r="I57" s="115">
        <v>64</v>
      </c>
      <c r="J57" s="116">
        <v>1.7582417582417582</v>
      </c>
    </row>
    <row r="58" spans="1:16" s="110" customFormat="1" ht="14.45" customHeight="1" x14ac:dyDescent="0.2">
      <c r="A58" s="120"/>
      <c r="B58" s="119" t="s">
        <v>107</v>
      </c>
      <c r="C58" s="113">
        <v>61.920427675542307</v>
      </c>
      <c r="D58" s="115">
        <v>6023</v>
      </c>
      <c r="E58" s="114">
        <v>6155</v>
      </c>
      <c r="F58" s="114">
        <v>6120</v>
      </c>
      <c r="G58" s="114">
        <v>6130</v>
      </c>
      <c r="H58" s="140">
        <v>6068</v>
      </c>
      <c r="I58" s="115">
        <v>-45</v>
      </c>
      <c r="J58" s="116">
        <v>-0.74159525379037572</v>
      </c>
    </row>
    <row r="59" spans="1:16" s="110" customFormat="1" ht="14.45" customHeight="1" x14ac:dyDescent="0.2">
      <c r="A59" s="118" t="s">
        <v>105</v>
      </c>
      <c r="B59" s="121" t="s">
        <v>108</v>
      </c>
      <c r="C59" s="113">
        <v>11.483499537370207</v>
      </c>
      <c r="D59" s="115">
        <v>1117</v>
      </c>
      <c r="E59" s="114">
        <v>1160</v>
      </c>
      <c r="F59" s="114">
        <v>1159</v>
      </c>
      <c r="G59" s="114">
        <v>1176</v>
      </c>
      <c r="H59" s="140">
        <v>1119</v>
      </c>
      <c r="I59" s="115">
        <v>-2</v>
      </c>
      <c r="J59" s="116">
        <v>-0.17873100983020554</v>
      </c>
    </row>
    <row r="60" spans="1:16" s="110" customFormat="1" ht="14.45" customHeight="1" x14ac:dyDescent="0.2">
      <c r="A60" s="118"/>
      <c r="B60" s="121" t="s">
        <v>109</v>
      </c>
      <c r="C60" s="113">
        <v>55.96792433432713</v>
      </c>
      <c r="D60" s="115">
        <v>5444</v>
      </c>
      <c r="E60" s="114">
        <v>5511</v>
      </c>
      <c r="F60" s="114">
        <v>5493</v>
      </c>
      <c r="G60" s="114">
        <v>5497</v>
      </c>
      <c r="H60" s="140">
        <v>5476</v>
      </c>
      <c r="I60" s="115">
        <v>-32</v>
      </c>
      <c r="J60" s="116">
        <v>-0.58436815193571945</v>
      </c>
    </row>
    <row r="61" spans="1:16" s="110" customFormat="1" ht="14.45" customHeight="1" x14ac:dyDescent="0.2">
      <c r="A61" s="118"/>
      <c r="B61" s="121" t="s">
        <v>110</v>
      </c>
      <c r="C61" s="113">
        <v>19.019224838079573</v>
      </c>
      <c r="D61" s="115">
        <v>1850</v>
      </c>
      <c r="E61" s="114">
        <v>1870</v>
      </c>
      <c r="F61" s="114">
        <v>1850</v>
      </c>
      <c r="G61" s="114">
        <v>1827</v>
      </c>
      <c r="H61" s="140">
        <v>1813</v>
      </c>
      <c r="I61" s="115">
        <v>37</v>
      </c>
      <c r="J61" s="116">
        <v>2.0408163265306123</v>
      </c>
    </row>
    <row r="62" spans="1:16" s="110" customFormat="1" ht="14.45" customHeight="1" x14ac:dyDescent="0.2">
      <c r="A62" s="120"/>
      <c r="B62" s="121" t="s">
        <v>111</v>
      </c>
      <c r="C62" s="113">
        <v>13.52935129022309</v>
      </c>
      <c r="D62" s="115">
        <v>1316</v>
      </c>
      <c r="E62" s="114">
        <v>1333</v>
      </c>
      <c r="F62" s="114">
        <v>1331</v>
      </c>
      <c r="G62" s="114">
        <v>1314</v>
      </c>
      <c r="H62" s="140">
        <v>1300</v>
      </c>
      <c r="I62" s="115">
        <v>16</v>
      </c>
      <c r="J62" s="116">
        <v>1.2307692307692308</v>
      </c>
    </row>
    <row r="63" spans="1:16" s="110" customFormat="1" ht="14.45" customHeight="1" x14ac:dyDescent="0.2">
      <c r="A63" s="120"/>
      <c r="B63" s="121" t="s">
        <v>112</v>
      </c>
      <c r="C63" s="113">
        <v>1.1925568006579623</v>
      </c>
      <c r="D63" s="115">
        <v>116</v>
      </c>
      <c r="E63" s="114">
        <v>116</v>
      </c>
      <c r="F63" s="114">
        <v>125</v>
      </c>
      <c r="G63" s="114">
        <v>112</v>
      </c>
      <c r="H63" s="140">
        <v>102</v>
      </c>
      <c r="I63" s="115">
        <v>14</v>
      </c>
      <c r="J63" s="116">
        <v>13.725490196078431</v>
      </c>
    </row>
    <row r="64" spans="1:16" s="110" customFormat="1" ht="14.45" customHeight="1" x14ac:dyDescent="0.2">
      <c r="A64" s="120" t="s">
        <v>113</v>
      </c>
      <c r="B64" s="119" t="s">
        <v>116</v>
      </c>
      <c r="C64" s="113">
        <v>86.563174668448653</v>
      </c>
      <c r="D64" s="115">
        <v>8420</v>
      </c>
      <c r="E64" s="114">
        <v>8586</v>
      </c>
      <c r="F64" s="114">
        <v>8585</v>
      </c>
      <c r="G64" s="114">
        <v>8581</v>
      </c>
      <c r="H64" s="140">
        <v>8484</v>
      </c>
      <c r="I64" s="115">
        <v>-64</v>
      </c>
      <c r="J64" s="116">
        <v>-0.75436115040075435</v>
      </c>
    </row>
    <row r="65" spans="1:10" s="110" customFormat="1" ht="14.45" customHeight="1" x14ac:dyDescent="0.2">
      <c r="A65" s="123"/>
      <c r="B65" s="124" t="s">
        <v>117</v>
      </c>
      <c r="C65" s="125">
        <v>13.282615400431787</v>
      </c>
      <c r="D65" s="143">
        <v>1292</v>
      </c>
      <c r="E65" s="144">
        <v>1277</v>
      </c>
      <c r="F65" s="144">
        <v>1236</v>
      </c>
      <c r="G65" s="144">
        <v>1221</v>
      </c>
      <c r="H65" s="145">
        <v>1211</v>
      </c>
      <c r="I65" s="143">
        <v>81</v>
      </c>
      <c r="J65" s="146">
        <v>6.6886870355078445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10149</v>
      </c>
      <c r="G11" s="114">
        <v>10366</v>
      </c>
      <c r="H11" s="114">
        <v>10355</v>
      </c>
      <c r="I11" s="114">
        <v>10313</v>
      </c>
      <c r="J11" s="140">
        <v>10234</v>
      </c>
      <c r="K11" s="114">
        <v>-85</v>
      </c>
      <c r="L11" s="116">
        <v>-0.83056478405315615</v>
      </c>
    </row>
    <row r="12" spans="1:17" s="110" customFormat="1" ht="24" customHeight="1" x14ac:dyDescent="0.2">
      <c r="A12" s="604" t="s">
        <v>185</v>
      </c>
      <c r="B12" s="605"/>
      <c r="C12" s="605"/>
      <c r="D12" s="606"/>
      <c r="E12" s="113">
        <v>39.117154399448225</v>
      </c>
      <c r="F12" s="115">
        <v>3970</v>
      </c>
      <c r="G12" s="114">
        <v>4045</v>
      </c>
      <c r="H12" s="114">
        <v>4036</v>
      </c>
      <c r="I12" s="114">
        <v>3987</v>
      </c>
      <c r="J12" s="140">
        <v>3934</v>
      </c>
      <c r="K12" s="114">
        <v>36</v>
      </c>
      <c r="L12" s="116">
        <v>0.91509913573970514</v>
      </c>
    </row>
    <row r="13" spans="1:17" s="110" customFormat="1" ht="15" customHeight="1" x14ac:dyDescent="0.2">
      <c r="A13" s="120"/>
      <c r="B13" s="612" t="s">
        <v>107</v>
      </c>
      <c r="C13" s="612"/>
      <c r="E13" s="113">
        <v>60.882845600551775</v>
      </c>
      <c r="F13" s="115">
        <v>6179</v>
      </c>
      <c r="G13" s="114">
        <v>6321</v>
      </c>
      <c r="H13" s="114">
        <v>6319</v>
      </c>
      <c r="I13" s="114">
        <v>6326</v>
      </c>
      <c r="J13" s="140">
        <v>6300</v>
      </c>
      <c r="K13" s="114">
        <v>-121</v>
      </c>
      <c r="L13" s="116">
        <v>-1.9206349206349207</v>
      </c>
    </row>
    <row r="14" spans="1:17" s="110" customFormat="1" ht="22.5" customHeight="1" x14ac:dyDescent="0.2">
      <c r="A14" s="604" t="s">
        <v>186</v>
      </c>
      <c r="B14" s="605"/>
      <c r="C14" s="605"/>
      <c r="D14" s="606"/>
      <c r="E14" s="113">
        <v>13.538279633461425</v>
      </c>
      <c r="F14" s="115">
        <v>1374</v>
      </c>
      <c r="G14" s="114">
        <v>1402</v>
      </c>
      <c r="H14" s="114">
        <v>1412</v>
      </c>
      <c r="I14" s="114">
        <v>1431</v>
      </c>
      <c r="J14" s="140">
        <v>1375</v>
      </c>
      <c r="K14" s="114">
        <v>-1</v>
      </c>
      <c r="L14" s="116">
        <v>-7.2727272727272724E-2</v>
      </c>
    </row>
    <row r="15" spans="1:17" s="110" customFormat="1" ht="15" customHeight="1" x14ac:dyDescent="0.2">
      <c r="A15" s="120"/>
      <c r="B15" s="119"/>
      <c r="C15" s="258" t="s">
        <v>106</v>
      </c>
      <c r="E15" s="113">
        <v>48.398835516739446</v>
      </c>
      <c r="F15" s="115">
        <v>665</v>
      </c>
      <c r="G15" s="114">
        <v>676</v>
      </c>
      <c r="H15" s="114">
        <v>685</v>
      </c>
      <c r="I15" s="114">
        <v>698</v>
      </c>
      <c r="J15" s="140">
        <v>669</v>
      </c>
      <c r="K15" s="114">
        <v>-4</v>
      </c>
      <c r="L15" s="116">
        <v>-0.59790732436472349</v>
      </c>
    </row>
    <row r="16" spans="1:17" s="110" customFormat="1" ht="15" customHeight="1" x14ac:dyDescent="0.2">
      <c r="A16" s="120"/>
      <c r="B16" s="119"/>
      <c r="C16" s="258" t="s">
        <v>107</v>
      </c>
      <c r="E16" s="113">
        <v>51.601164483260554</v>
      </c>
      <c r="F16" s="115">
        <v>709</v>
      </c>
      <c r="G16" s="114">
        <v>726</v>
      </c>
      <c r="H16" s="114">
        <v>727</v>
      </c>
      <c r="I16" s="114">
        <v>733</v>
      </c>
      <c r="J16" s="140">
        <v>706</v>
      </c>
      <c r="K16" s="114">
        <v>3</v>
      </c>
      <c r="L16" s="116">
        <v>0.42492917847025496</v>
      </c>
    </row>
    <row r="17" spans="1:12" s="110" customFormat="1" ht="15" customHeight="1" x14ac:dyDescent="0.2">
      <c r="A17" s="120"/>
      <c r="B17" s="121" t="s">
        <v>109</v>
      </c>
      <c r="C17" s="258"/>
      <c r="E17" s="113">
        <v>53.000295595625182</v>
      </c>
      <c r="F17" s="115">
        <v>5379</v>
      </c>
      <c r="G17" s="114">
        <v>5501</v>
      </c>
      <c r="H17" s="114">
        <v>5493</v>
      </c>
      <c r="I17" s="114">
        <v>5461</v>
      </c>
      <c r="J17" s="140">
        <v>5449</v>
      </c>
      <c r="K17" s="114">
        <v>-70</v>
      </c>
      <c r="L17" s="116">
        <v>-1.284639383373096</v>
      </c>
    </row>
    <row r="18" spans="1:12" s="110" customFormat="1" ht="15" customHeight="1" x14ac:dyDescent="0.2">
      <c r="A18" s="120"/>
      <c r="B18" s="119"/>
      <c r="C18" s="258" t="s">
        <v>106</v>
      </c>
      <c r="E18" s="113">
        <v>36.196319018404907</v>
      </c>
      <c r="F18" s="115">
        <v>1947</v>
      </c>
      <c r="G18" s="114">
        <v>1963</v>
      </c>
      <c r="H18" s="114">
        <v>1932</v>
      </c>
      <c r="I18" s="114">
        <v>1884</v>
      </c>
      <c r="J18" s="140">
        <v>1863</v>
      </c>
      <c r="K18" s="114">
        <v>84</v>
      </c>
      <c r="L18" s="116">
        <v>4.5088566827697258</v>
      </c>
    </row>
    <row r="19" spans="1:12" s="110" customFormat="1" ht="15" customHeight="1" x14ac:dyDescent="0.2">
      <c r="A19" s="120"/>
      <c r="B19" s="119"/>
      <c r="C19" s="258" t="s">
        <v>107</v>
      </c>
      <c r="E19" s="113">
        <v>63.803680981595093</v>
      </c>
      <c r="F19" s="115">
        <v>3432</v>
      </c>
      <c r="G19" s="114">
        <v>3538</v>
      </c>
      <c r="H19" s="114">
        <v>3561</v>
      </c>
      <c r="I19" s="114">
        <v>3577</v>
      </c>
      <c r="J19" s="140">
        <v>3586</v>
      </c>
      <c r="K19" s="114">
        <v>-154</v>
      </c>
      <c r="L19" s="116">
        <v>-4.294478527607362</v>
      </c>
    </row>
    <row r="20" spans="1:12" s="110" customFormat="1" ht="15" customHeight="1" x14ac:dyDescent="0.2">
      <c r="A20" s="120"/>
      <c r="B20" s="121" t="s">
        <v>110</v>
      </c>
      <c r="C20" s="258"/>
      <c r="E20" s="113">
        <v>19.174302886983938</v>
      </c>
      <c r="F20" s="115">
        <v>1946</v>
      </c>
      <c r="G20" s="114">
        <v>1991</v>
      </c>
      <c r="H20" s="114">
        <v>1977</v>
      </c>
      <c r="I20" s="114">
        <v>1961</v>
      </c>
      <c r="J20" s="140">
        <v>1945</v>
      </c>
      <c r="K20" s="114">
        <v>1</v>
      </c>
      <c r="L20" s="116">
        <v>5.1413881748071981E-2</v>
      </c>
    </row>
    <row r="21" spans="1:12" s="110" customFormat="1" ht="15" customHeight="1" x14ac:dyDescent="0.2">
      <c r="A21" s="120"/>
      <c r="B21" s="119"/>
      <c r="C21" s="258" t="s">
        <v>106</v>
      </c>
      <c r="E21" s="113">
        <v>30.01027749229188</v>
      </c>
      <c r="F21" s="115">
        <v>584</v>
      </c>
      <c r="G21" s="114">
        <v>615</v>
      </c>
      <c r="H21" s="114">
        <v>615</v>
      </c>
      <c r="I21" s="114">
        <v>603</v>
      </c>
      <c r="J21" s="140">
        <v>593</v>
      </c>
      <c r="K21" s="114">
        <v>-9</v>
      </c>
      <c r="L21" s="116">
        <v>-1.5177065767284992</v>
      </c>
    </row>
    <row r="22" spans="1:12" s="110" customFormat="1" ht="15" customHeight="1" x14ac:dyDescent="0.2">
      <c r="A22" s="120"/>
      <c r="B22" s="119"/>
      <c r="C22" s="258" t="s">
        <v>107</v>
      </c>
      <c r="E22" s="113">
        <v>69.989722507708123</v>
      </c>
      <c r="F22" s="115">
        <v>1362</v>
      </c>
      <c r="G22" s="114">
        <v>1376</v>
      </c>
      <c r="H22" s="114">
        <v>1362</v>
      </c>
      <c r="I22" s="114">
        <v>1358</v>
      </c>
      <c r="J22" s="140">
        <v>1352</v>
      </c>
      <c r="K22" s="114">
        <v>10</v>
      </c>
      <c r="L22" s="116">
        <v>0.73964497041420119</v>
      </c>
    </row>
    <row r="23" spans="1:12" s="110" customFormat="1" ht="15" customHeight="1" x14ac:dyDescent="0.2">
      <c r="A23" s="120"/>
      <c r="B23" s="121" t="s">
        <v>111</v>
      </c>
      <c r="C23" s="258"/>
      <c r="E23" s="113">
        <v>14.287121883929451</v>
      </c>
      <c r="F23" s="115">
        <v>1450</v>
      </c>
      <c r="G23" s="114">
        <v>1472</v>
      </c>
      <c r="H23" s="114">
        <v>1473</v>
      </c>
      <c r="I23" s="114">
        <v>1460</v>
      </c>
      <c r="J23" s="140">
        <v>1465</v>
      </c>
      <c r="K23" s="114">
        <v>-15</v>
      </c>
      <c r="L23" s="116">
        <v>-1.0238907849829351</v>
      </c>
    </row>
    <row r="24" spans="1:12" s="110" customFormat="1" ht="15" customHeight="1" x14ac:dyDescent="0.2">
      <c r="A24" s="120"/>
      <c r="B24" s="119"/>
      <c r="C24" s="258" t="s">
        <v>106</v>
      </c>
      <c r="E24" s="113">
        <v>53.379310344827587</v>
      </c>
      <c r="F24" s="115">
        <v>774</v>
      </c>
      <c r="G24" s="114">
        <v>791</v>
      </c>
      <c r="H24" s="114">
        <v>804</v>
      </c>
      <c r="I24" s="114">
        <v>802</v>
      </c>
      <c r="J24" s="140">
        <v>809</v>
      </c>
      <c r="K24" s="114">
        <v>-35</v>
      </c>
      <c r="L24" s="116">
        <v>-4.3263288009888754</v>
      </c>
    </row>
    <row r="25" spans="1:12" s="110" customFormat="1" ht="15" customHeight="1" x14ac:dyDescent="0.2">
      <c r="A25" s="120"/>
      <c r="B25" s="119"/>
      <c r="C25" s="258" t="s">
        <v>107</v>
      </c>
      <c r="E25" s="113">
        <v>46.620689655172413</v>
      </c>
      <c r="F25" s="115">
        <v>676</v>
      </c>
      <c r="G25" s="114">
        <v>681</v>
      </c>
      <c r="H25" s="114">
        <v>669</v>
      </c>
      <c r="I25" s="114">
        <v>658</v>
      </c>
      <c r="J25" s="140">
        <v>656</v>
      </c>
      <c r="K25" s="114">
        <v>20</v>
      </c>
      <c r="L25" s="116">
        <v>3.0487804878048781</v>
      </c>
    </row>
    <row r="26" spans="1:12" s="110" customFormat="1" ht="15" customHeight="1" x14ac:dyDescent="0.2">
      <c r="A26" s="120"/>
      <c r="C26" s="121" t="s">
        <v>187</v>
      </c>
      <c r="D26" s="110" t="s">
        <v>188</v>
      </c>
      <c r="E26" s="113">
        <v>1.1626761257266727</v>
      </c>
      <c r="F26" s="115">
        <v>118</v>
      </c>
      <c r="G26" s="114">
        <v>120</v>
      </c>
      <c r="H26" s="114">
        <v>139</v>
      </c>
      <c r="I26" s="114">
        <v>125</v>
      </c>
      <c r="J26" s="140">
        <v>124</v>
      </c>
      <c r="K26" s="114">
        <v>-6</v>
      </c>
      <c r="L26" s="116">
        <v>-4.838709677419355</v>
      </c>
    </row>
    <row r="27" spans="1:12" s="110" customFormat="1" ht="15" customHeight="1" x14ac:dyDescent="0.2">
      <c r="A27" s="120"/>
      <c r="B27" s="119"/>
      <c r="D27" s="259" t="s">
        <v>106</v>
      </c>
      <c r="E27" s="113">
        <v>44.915254237288138</v>
      </c>
      <c r="F27" s="115">
        <v>53</v>
      </c>
      <c r="G27" s="114">
        <v>53</v>
      </c>
      <c r="H27" s="114">
        <v>71</v>
      </c>
      <c r="I27" s="114">
        <v>65</v>
      </c>
      <c r="J27" s="140">
        <v>67</v>
      </c>
      <c r="K27" s="114">
        <v>-14</v>
      </c>
      <c r="L27" s="116">
        <v>-20.895522388059703</v>
      </c>
    </row>
    <row r="28" spans="1:12" s="110" customFormat="1" ht="15" customHeight="1" x14ac:dyDescent="0.2">
      <c r="A28" s="120"/>
      <c r="B28" s="119"/>
      <c r="D28" s="259" t="s">
        <v>107</v>
      </c>
      <c r="E28" s="113">
        <v>55.084745762711862</v>
      </c>
      <c r="F28" s="115">
        <v>65</v>
      </c>
      <c r="G28" s="114">
        <v>67</v>
      </c>
      <c r="H28" s="114">
        <v>68</v>
      </c>
      <c r="I28" s="114">
        <v>60</v>
      </c>
      <c r="J28" s="140">
        <v>57</v>
      </c>
      <c r="K28" s="114">
        <v>8</v>
      </c>
      <c r="L28" s="116">
        <v>14.035087719298245</v>
      </c>
    </row>
    <row r="29" spans="1:12" s="110" customFormat="1" ht="24" customHeight="1" x14ac:dyDescent="0.2">
      <c r="A29" s="604" t="s">
        <v>189</v>
      </c>
      <c r="B29" s="605"/>
      <c r="C29" s="605"/>
      <c r="D29" s="606"/>
      <c r="E29" s="113">
        <v>89.279731993299833</v>
      </c>
      <c r="F29" s="115">
        <v>9061</v>
      </c>
      <c r="G29" s="114">
        <v>9281</v>
      </c>
      <c r="H29" s="114">
        <v>9304</v>
      </c>
      <c r="I29" s="114">
        <v>9280</v>
      </c>
      <c r="J29" s="140">
        <v>9239</v>
      </c>
      <c r="K29" s="114">
        <v>-178</v>
      </c>
      <c r="L29" s="116">
        <v>-1.9266154345708411</v>
      </c>
    </row>
    <row r="30" spans="1:12" s="110" customFormat="1" ht="15" customHeight="1" x14ac:dyDescent="0.2">
      <c r="A30" s="120"/>
      <c r="B30" s="119"/>
      <c r="C30" s="258" t="s">
        <v>106</v>
      </c>
      <c r="E30" s="113">
        <v>38.373247985873526</v>
      </c>
      <c r="F30" s="115">
        <v>3477</v>
      </c>
      <c r="G30" s="114">
        <v>3559</v>
      </c>
      <c r="H30" s="114">
        <v>3578</v>
      </c>
      <c r="I30" s="114">
        <v>3553</v>
      </c>
      <c r="J30" s="140">
        <v>3520</v>
      </c>
      <c r="K30" s="114">
        <v>-43</v>
      </c>
      <c r="L30" s="116">
        <v>-1.2215909090909092</v>
      </c>
    </row>
    <row r="31" spans="1:12" s="110" customFormat="1" ht="15" customHeight="1" x14ac:dyDescent="0.2">
      <c r="A31" s="120"/>
      <c r="B31" s="119"/>
      <c r="C31" s="258" t="s">
        <v>107</v>
      </c>
      <c r="E31" s="113">
        <v>61.626752014126474</v>
      </c>
      <c r="F31" s="115">
        <v>5584</v>
      </c>
      <c r="G31" s="114">
        <v>5722</v>
      </c>
      <c r="H31" s="114">
        <v>5726</v>
      </c>
      <c r="I31" s="114">
        <v>5727</v>
      </c>
      <c r="J31" s="140">
        <v>5719</v>
      </c>
      <c r="K31" s="114">
        <v>-135</v>
      </c>
      <c r="L31" s="116">
        <v>-2.3605525441510755</v>
      </c>
    </row>
    <row r="32" spans="1:12" s="110" customFormat="1" ht="15" customHeight="1" x14ac:dyDescent="0.2">
      <c r="A32" s="120"/>
      <c r="B32" s="119" t="s">
        <v>117</v>
      </c>
      <c r="C32" s="258"/>
      <c r="E32" s="113">
        <v>10.562617006601636</v>
      </c>
      <c r="F32" s="114">
        <v>1072</v>
      </c>
      <c r="G32" s="114">
        <v>1072</v>
      </c>
      <c r="H32" s="114">
        <v>1039</v>
      </c>
      <c r="I32" s="114">
        <v>1021</v>
      </c>
      <c r="J32" s="140">
        <v>982</v>
      </c>
      <c r="K32" s="114">
        <v>90</v>
      </c>
      <c r="L32" s="116">
        <v>9.1649694501018324</v>
      </c>
    </row>
    <row r="33" spans="1:12" s="110" customFormat="1" ht="15" customHeight="1" x14ac:dyDescent="0.2">
      <c r="A33" s="120"/>
      <c r="B33" s="119"/>
      <c r="C33" s="258" t="s">
        <v>106</v>
      </c>
      <c r="E33" s="113">
        <v>45.522388059701491</v>
      </c>
      <c r="F33" s="114">
        <v>488</v>
      </c>
      <c r="G33" s="114">
        <v>484</v>
      </c>
      <c r="H33" s="114">
        <v>455</v>
      </c>
      <c r="I33" s="114">
        <v>431</v>
      </c>
      <c r="J33" s="140">
        <v>411</v>
      </c>
      <c r="K33" s="114">
        <v>77</v>
      </c>
      <c r="L33" s="116">
        <v>18.734793187347933</v>
      </c>
    </row>
    <row r="34" spans="1:12" s="110" customFormat="1" ht="15" customHeight="1" x14ac:dyDescent="0.2">
      <c r="A34" s="120"/>
      <c r="B34" s="119"/>
      <c r="C34" s="258" t="s">
        <v>107</v>
      </c>
      <c r="E34" s="113">
        <v>54.477611940298509</v>
      </c>
      <c r="F34" s="114">
        <v>584</v>
      </c>
      <c r="G34" s="114">
        <v>588</v>
      </c>
      <c r="H34" s="114">
        <v>584</v>
      </c>
      <c r="I34" s="114">
        <v>590</v>
      </c>
      <c r="J34" s="140">
        <v>571</v>
      </c>
      <c r="K34" s="114">
        <v>13</v>
      </c>
      <c r="L34" s="116">
        <v>2.276707530647986</v>
      </c>
    </row>
    <row r="35" spans="1:12" s="110" customFormat="1" ht="24" customHeight="1" x14ac:dyDescent="0.2">
      <c r="A35" s="604" t="s">
        <v>192</v>
      </c>
      <c r="B35" s="605"/>
      <c r="C35" s="605"/>
      <c r="D35" s="606"/>
      <c r="E35" s="113">
        <v>15.824219134890138</v>
      </c>
      <c r="F35" s="114">
        <v>1606</v>
      </c>
      <c r="G35" s="114">
        <v>1603</v>
      </c>
      <c r="H35" s="114">
        <v>1613</v>
      </c>
      <c r="I35" s="114">
        <v>1634</v>
      </c>
      <c r="J35" s="114">
        <v>1588</v>
      </c>
      <c r="K35" s="318">
        <v>18</v>
      </c>
      <c r="L35" s="319">
        <v>1.1335012594458438</v>
      </c>
    </row>
    <row r="36" spans="1:12" s="110" customFormat="1" ht="15" customHeight="1" x14ac:dyDescent="0.2">
      <c r="A36" s="120"/>
      <c r="B36" s="119"/>
      <c r="C36" s="258" t="s">
        <v>106</v>
      </c>
      <c r="E36" s="113">
        <v>43.773349937733499</v>
      </c>
      <c r="F36" s="114">
        <v>703</v>
      </c>
      <c r="G36" s="114">
        <v>700</v>
      </c>
      <c r="H36" s="114">
        <v>700</v>
      </c>
      <c r="I36" s="114">
        <v>700</v>
      </c>
      <c r="J36" s="114">
        <v>655</v>
      </c>
      <c r="K36" s="318">
        <v>48</v>
      </c>
      <c r="L36" s="116">
        <v>7.3282442748091601</v>
      </c>
    </row>
    <row r="37" spans="1:12" s="110" customFormat="1" ht="15" customHeight="1" x14ac:dyDescent="0.2">
      <c r="A37" s="120"/>
      <c r="B37" s="119"/>
      <c r="C37" s="258" t="s">
        <v>107</v>
      </c>
      <c r="E37" s="113">
        <v>56.226650062266501</v>
      </c>
      <c r="F37" s="114">
        <v>903</v>
      </c>
      <c r="G37" s="114">
        <v>903</v>
      </c>
      <c r="H37" s="114">
        <v>913</v>
      </c>
      <c r="I37" s="114">
        <v>934</v>
      </c>
      <c r="J37" s="140">
        <v>933</v>
      </c>
      <c r="K37" s="114">
        <v>-30</v>
      </c>
      <c r="L37" s="116">
        <v>-3.215434083601286</v>
      </c>
    </row>
    <row r="38" spans="1:12" s="110" customFormat="1" ht="15" customHeight="1" x14ac:dyDescent="0.2">
      <c r="A38" s="120"/>
      <c r="B38" s="119" t="s">
        <v>328</v>
      </c>
      <c r="C38" s="258"/>
      <c r="E38" s="113">
        <v>66.282392353926497</v>
      </c>
      <c r="F38" s="114">
        <v>6727</v>
      </c>
      <c r="G38" s="114">
        <v>6890</v>
      </c>
      <c r="H38" s="114">
        <v>6878</v>
      </c>
      <c r="I38" s="114">
        <v>6851</v>
      </c>
      <c r="J38" s="140">
        <v>6806</v>
      </c>
      <c r="K38" s="114">
        <v>-79</v>
      </c>
      <c r="L38" s="116">
        <v>-1.1607405230678813</v>
      </c>
    </row>
    <row r="39" spans="1:12" s="110" customFormat="1" ht="15" customHeight="1" x14ac:dyDescent="0.2">
      <c r="A39" s="120"/>
      <c r="B39" s="119"/>
      <c r="C39" s="258" t="s">
        <v>106</v>
      </c>
      <c r="E39" s="113">
        <v>39.378623457707747</v>
      </c>
      <c r="F39" s="115">
        <v>2649</v>
      </c>
      <c r="G39" s="114">
        <v>2717</v>
      </c>
      <c r="H39" s="114">
        <v>2707</v>
      </c>
      <c r="I39" s="114">
        <v>2681</v>
      </c>
      <c r="J39" s="140">
        <v>2660</v>
      </c>
      <c r="K39" s="114">
        <v>-11</v>
      </c>
      <c r="L39" s="116">
        <v>-0.41353383458646614</v>
      </c>
    </row>
    <row r="40" spans="1:12" s="110" customFormat="1" ht="15" customHeight="1" x14ac:dyDescent="0.2">
      <c r="A40" s="120"/>
      <c r="B40" s="119"/>
      <c r="C40" s="258" t="s">
        <v>107</v>
      </c>
      <c r="E40" s="113">
        <v>60.621376542292253</v>
      </c>
      <c r="F40" s="115">
        <v>4078</v>
      </c>
      <c r="G40" s="114">
        <v>4173</v>
      </c>
      <c r="H40" s="114">
        <v>4171</v>
      </c>
      <c r="I40" s="114">
        <v>4170</v>
      </c>
      <c r="J40" s="140">
        <v>4146</v>
      </c>
      <c r="K40" s="114">
        <v>-68</v>
      </c>
      <c r="L40" s="116">
        <v>-1.6401350699469368</v>
      </c>
    </row>
    <row r="41" spans="1:12" s="110" customFormat="1" ht="15" customHeight="1" x14ac:dyDescent="0.2">
      <c r="A41" s="120"/>
      <c r="B41" s="320" t="s">
        <v>515</v>
      </c>
      <c r="C41" s="258"/>
      <c r="E41" s="113">
        <v>4.7590895654744312</v>
      </c>
      <c r="F41" s="115">
        <v>483</v>
      </c>
      <c r="G41" s="114">
        <v>506</v>
      </c>
      <c r="H41" s="114">
        <v>488</v>
      </c>
      <c r="I41" s="114">
        <v>477</v>
      </c>
      <c r="J41" s="140">
        <v>462</v>
      </c>
      <c r="K41" s="114">
        <v>21</v>
      </c>
      <c r="L41" s="116">
        <v>4.5454545454545459</v>
      </c>
    </row>
    <row r="42" spans="1:12" s="110" customFormat="1" ht="15" customHeight="1" x14ac:dyDescent="0.2">
      <c r="A42" s="120"/>
      <c r="B42" s="119"/>
      <c r="C42" s="268" t="s">
        <v>106</v>
      </c>
      <c r="D42" s="182"/>
      <c r="E42" s="113">
        <v>44.099378881987576</v>
      </c>
      <c r="F42" s="115">
        <v>213</v>
      </c>
      <c r="G42" s="114">
        <v>225</v>
      </c>
      <c r="H42" s="114">
        <v>219</v>
      </c>
      <c r="I42" s="114">
        <v>212</v>
      </c>
      <c r="J42" s="140">
        <v>211</v>
      </c>
      <c r="K42" s="114">
        <v>2</v>
      </c>
      <c r="L42" s="116">
        <v>0.94786729857819907</v>
      </c>
    </row>
    <row r="43" spans="1:12" s="110" customFormat="1" ht="15" customHeight="1" x14ac:dyDescent="0.2">
      <c r="A43" s="120"/>
      <c r="B43" s="119"/>
      <c r="C43" s="268" t="s">
        <v>107</v>
      </c>
      <c r="D43" s="182"/>
      <c r="E43" s="113">
        <v>55.900621118012424</v>
      </c>
      <c r="F43" s="115">
        <v>270</v>
      </c>
      <c r="G43" s="114">
        <v>281</v>
      </c>
      <c r="H43" s="114">
        <v>269</v>
      </c>
      <c r="I43" s="114">
        <v>265</v>
      </c>
      <c r="J43" s="140">
        <v>251</v>
      </c>
      <c r="K43" s="114">
        <v>19</v>
      </c>
      <c r="L43" s="116">
        <v>7.569721115537849</v>
      </c>
    </row>
    <row r="44" spans="1:12" s="110" customFormat="1" ht="15" customHeight="1" x14ac:dyDescent="0.2">
      <c r="A44" s="120"/>
      <c r="B44" s="119" t="s">
        <v>205</v>
      </c>
      <c r="C44" s="268"/>
      <c r="D44" s="182"/>
      <c r="E44" s="113">
        <v>13.134298945708936</v>
      </c>
      <c r="F44" s="115">
        <v>1333</v>
      </c>
      <c r="G44" s="114">
        <v>1367</v>
      </c>
      <c r="H44" s="114">
        <v>1376</v>
      </c>
      <c r="I44" s="114">
        <v>1351</v>
      </c>
      <c r="J44" s="140">
        <v>1378</v>
      </c>
      <c r="K44" s="114">
        <v>-45</v>
      </c>
      <c r="L44" s="116">
        <v>-3.2656023222060959</v>
      </c>
    </row>
    <row r="45" spans="1:12" s="110" customFormat="1" ht="15" customHeight="1" x14ac:dyDescent="0.2">
      <c r="A45" s="120"/>
      <c r="B45" s="119"/>
      <c r="C45" s="268" t="s">
        <v>106</v>
      </c>
      <c r="D45" s="182"/>
      <c r="E45" s="113">
        <v>30.382595648912229</v>
      </c>
      <c r="F45" s="115">
        <v>405</v>
      </c>
      <c r="G45" s="114">
        <v>403</v>
      </c>
      <c r="H45" s="114">
        <v>410</v>
      </c>
      <c r="I45" s="114">
        <v>394</v>
      </c>
      <c r="J45" s="140">
        <v>408</v>
      </c>
      <c r="K45" s="114">
        <v>-3</v>
      </c>
      <c r="L45" s="116">
        <v>-0.73529411764705888</v>
      </c>
    </row>
    <row r="46" spans="1:12" s="110" customFormat="1" ht="15" customHeight="1" x14ac:dyDescent="0.2">
      <c r="A46" s="123"/>
      <c r="B46" s="124"/>
      <c r="C46" s="260" t="s">
        <v>107</v>
      </c>
      <c r="D46" s="261"/>
      <c r="E46" s="125">
        <v>69.617404351087771</v>
      </c>
      <c r="F46" s="143">
        <v>928</v>
      </c>
      <c r="G46" s="144">
        <v>964</v>
      </c>
      <c r="H46" s="144">
        <v>966</v>
      </c>
      <c r="I46" s="144">
        <v>957</v>
      </c>
      <c r="J46" s="145">
        <v>970</v>
      </c>
      <c r="K46" s="144">
        <v>-42</v>
      </c>
      <c r="L46" s="146">
        <v>-4.3298969072164946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10149</v>
      </c>
      <c r="E11" s="114">
        <v>10366</v>
      </c>
      <c r="F11" s="114">
        <v>10355</v>
      </c>
      <c r="G11" s="114">
        <v>10313</v>
      </c>
      <c r="H11" s="140">
        <v>10234</v>
      </c>
      <c r="I11" s="115">
        <v>-85</v>
      </c>
      <c r="J11" s="116">
        <v>-0.83056478405315615</v>
      </c>
    </row>
    <row r="12" spans="1:15" s="110" customFormat="1" ht="24.95" customHeight="1" x14ac:dyDescent="0.2">
      <c r="A12" s="193" t="s">
        <v>132</v>
      </c>
      <c r="B12" s="194" t="s">
        <v>133</v>
      </c>
      <c r="C12" s="113">
        <v>3.1234604394521628</v>
      </c>
      <c r="D12" s="115">
        <v>317</v>
      </c>
      <c r="E12" s="114">
        <v>308</v>
      </c>
      <c r="F12" s="114">
        <v>333</v>
      </c>
      <c r="G12" s="114">
        <v>336</v>
      </c>
      <c r="H12" s="140">
        <v>301</v>
      </c>
      <c r="I12" s="115">
        <v>16</v>
      </c>
      <c r="J12" s="116">
        <v>5.3156146179401995</v>
      </c>
    </row>
    <row r="13" spans="1:15" s="110" customFormat="1" ht="24.95" customHeight="1" x14ac:dyDescent="0.2">
      <c r="A13" s="193" t="s">
        <v>134</v>
      </c>
      <c r="B13" s="199" t="s">
        <v>214</v>
      </c>
      <c r="C13" s="113">
        <v>1.0050251256281406</v>
      </c>
      <c r="D13" s="115">
        <v>102</v>
      </c>
      <c r="E13" s="114">
        <v>101</v>
      </c>
      <c r="F13" s="114">
        <v>104</v>
      </c>
      <c r="G13" s="114">
        <v>105</v>
      </c>
      <c r="H13" s="140">
        <v>96</v>
      </c>
      <c r="I13" s="115">
        <v>6</v>
      </c>
      <c r="J13" s="116">
        <v>6.25</v>
      </c>
    </row>
    <row r="14" spans="1:15" s="287" customFormat="1" ht="24.95" customHeight="1" x14ac:dyDescent="0.2">
      <c r="A14" s="193" t="s">
        <v>215</v>
      </c>
      <c r="B14" s="199" t="s">
        <v>137</v>
      </c>
      <c r="C14" s="113">
        <v>7.557394817223372</v>
      </c>
      <c r="D14" s="115">
        <v>767</v>
      </c>
      <c r="E14" s="114">
        <v>773</v>
      </c>
      <c r="F14" s="114">
        <v>756</v>
      </c>
      <c r="G14" s="114">
        <v>764</v>
      </c>
      <c r="H14" s="140">
        <v>764</v>
      </c>
      <c r="I14" s="115">
        <v>3</v>
      </c>
      <c r="J14" s="116">
        <v>0.39267015706806285</v>
      </c>
      <c r="K14" s="110"/>
      <c r="L14" s="110"/>
      <c r="M14" s="110"/>
      <c r="N14" s="110"/>
      <c r="O14" s="110"/>
    </row>
    <row r="15" spans="1:15" s="110" customFormat="1" ht="24.95" customHeight="1" x14ac:dyDescent="0.2">
      <c r="A15" s="193" t="s">
        <v>216</v>
      </c>
      <c r="B15" s="199" t="s">
        <v>217</v>
      </c>
      <c r="C15" s="113">
        <v>3.5175879396984926</v>
      </c>
      <c r="D15" s="115">
        <v>357</v>
      </c>
      <c r="E15" s="114">
        <v>370</v>
      </c>
      <c r="F15" s="114">
        <v>368</v>
      </c>
      <c r="G15" s="114">
        <v>370</v>
      </c>
      <c r="H15" s="140">
        <v>379</v>
      </c>
      <c r="I15" s="115">
        <v>-22</v>
      </c>
      <c r="J15" s="116">
        <v>-5.8047493403693933</v>
      </c>
    </row>
    <row r="16" spans="1:15" s="287" customFormat="1" ht="24.95" customHeight="1" x14ac:dyDescent="0.2">
      <c r="A16" s="193" t="s">
        <v>218</v>
      </c>
      <c r="B16" s="199" t="s">
        <v>141</v>
      </c>
      <c r="C16" s="113">
        <v>3.3993496896245934</v>
      </c>
      <c r="D16" s="115">
        <v>345</v>
      </c>
      <c r="E16" s="114">
        <v>340</v>
      </c>
      <c r="F16" s="114">
        <v>329</v>
      </c>
      <c r="G16" s="114">
        <v>337</v>
      </c>
      <c r="H16" s="140">
        <v>329</v>
      </c>
      <c r="I16" s="115">
        <v>16</v>
      </c>
      <c r="J16" s="116">
        <v>4.86322188449848</v>
      </c>
      <c r="K16" s="110"/>
      <c r="L16" s="110"/>
      <c r="M16" s="110"/>
      <c r="N16" s="110"/>
      <c r="O16" s="110"/>
    </row>
    <row r="17" spans="1:15" s="110" customFormat="1" ht="24.95" customHeight="1" x14ac:dyDescent="0.2">
      <c r="A17" s="193" t="s">
        <v>142</v>
      </c>
      <c r="B17" s="199" t="s">
        <v>220</v>
      </c>
      <c r="C17" s="113">
        <v>0.64045718790028572</v>
      </c>
      <c r="D17" s="115">
        <v>65</v>
      </c>
      <c r="E17" s="114">
        <v>63</v>
      </c>
      <c r="F17" s="114">
        <v>59</v>
      </c>
      <c r="G17" s="114">
        <v>57</v>
      </c>
      <c r="H17" s="140">
        <v>56</v>
      </c>
      <c r="I17" s="115">
        <v>9</v>
      </c>
      <c r="J17" s="116">
        <v>16.071428571428573</v>
      </c>
    </row>
    <row r="18" spans="1:15" s="287" customFormat="1" ht="24.95" customHeight="1" x14ac:dyDescent="0.2">
      <c r="A18" s="201" t="s">
        <v>144</v>
      </c>
      <c r="B18" s="202" t="s">
        <v>145</v>
      </c>
      <c r="C18" s="113">
        <v>5.369987190856242</v>
      </c>
      <c r="D18" s="115">
        <v>545</v>
      </c>
      <c r="E18" s="114">
        <v>547</v>
      </c>
      <c r="F18" s="114">
        <v>557</v>
      </c>
      <c r="G18" s="114">
        <v>552</v>
      </c>
      <c r="H18" s="140">
        <v>551</v>
      </c>
      <c r="I18" s="115">
        <v>-6</v>
      </c>
      <c r="J18" s="116">
        <v>-1.0889292196007259</v>
      </c>
      <c r="K18" s="110"/>
      <c r="L18" s="110"/>
      <c r="M18" s="110"/>
      <c r="N18" s="110"/>
      <c r="O18" s="110"/>
    </row>
    <row r="19" spans="1:15" s="110" customFormat="1" ht="24.95" customHeight="1" x14ac:dyDescent="0.2">
      <c r="A19" s="193" t="s">
        <v>146</v>
      </c>
      <c r="B19" s="199" t="s">
        <v>147</v>
      </c>
      <c r="C19" s="113">
        <v>16.494235885308896</v>
      </c>
      <c r="D19" s="115">
        <v>1674</v>
      </c>
      <c r="E19" s="114">
        <v>1703</v>
      </c>
      <c r="F19" s="114">
        <v>1720</v>
      </c>
      <c r="G19" s="114">
        <v>1694</v>
      </c>
      <c r="H19" s="140">
        <v>1656</v>
      </c>
      <c r="I19" s="115">
        <v>18</v>
      </c>
      <c r="J19" s="116">
        <v>1.0869565217391304</v>
      </c>
    </row>
    <row r="20" spans="1:15" s="287" customFormat="1" ht="24.95" customHeight="1" x14ac:dyDescent="0.2">
      <c r="A20" s="193" t="s">
        <v>148</v>
      </c>
      <c r="B20" s="199" t="s">
        <v>149</v>
      </c>
      <c r="C20" s="113">
        <v>16.375997635234999</v>
      </c>
      <c r="D20" s="115">
        <v>1662</v>
      </c>
      <c r="E20" s="114">
        <v>1713</v>
      </c>
      <c r="F20" s="114">
        <v>1751</v>
      </c>
      <c r="G20" s="114">
        <v>1721</v>
      </c>
      <c r="H20" s="140">
        <v>1741</v>
      </c>
      <c r="I20" s="115">
        <v>-79</v>
      </c>
      <c r="J20" s="116">
        <v>-4.5376220562894884</v>
      </c>
      <c r="K20" s="110"/>
      <c r="L20" s="110"/>
      <c r="M20" s="110"/>
      <c r="N20" s="110"/>
      <c r="O20" s="110"/>
    </row>
    <row r="21" spans="1:15" s="110" customFormat="1" ht="24.95" customHeight="1" x14ac:dyDescent="0.2">
      <c r="A21" s="201" t="s">
        <v>150</v>
      </c>
      <c r="B21" s="202" t="s">
        <v>151</v>
      </c>
      <c r="C21" s="113">
        <v>10.966597694354123</v>
      </c>
      <c r="D21" s="115">
        <v>1113</v>
      </c>
      <c r="E21" s="114">
        <v>1165</v>
      </c>
      <c r="F21" s="114">
        <v>1106</v>
      </c>
      <c r="G21" s="114">
        <v>1100</v>
      </c>
      <c r="H21" s="140">
        <v>1105</v>
      </c>
      <c r="I21" s="115">
        <v>8</v>
      </c>
      <c r="J21" s="116">
        <v>0.72398190045248867</v>
      </c>
    </row>
    <row r="22" spans="1:15" s="110" customFormat="1" ht="24.95" customHeight="1" x14ac:dyDescent="0.2">
      <c r="A22" s="201" t="s">
        <v>152</v>
      </c>
      <c r="B22" s="199" t="s">
        <v>153</v>
      </c>
      <c r="C22" s="113">
        <v>3.8821558774263476</v>
      </c>
      <c r="D22" s="115">
        <v>394</v>
      </c>
      <c r="E22" s="114">
        <v>403</v>
      </c>
      <c r="F22" s="114">
        <v>401</v>
      </c>
      <c r="G22" s="114">
        <v>417</v>
      </c>
      <c r="H22" s="140">
        <v>425</v>
      </c>
      <c r="I22" s="115">
        <v>-31</v>
      </c>
      <c r="J22" s="116">
        <v>-7.2941176470588234</v>
      </c>
    </row>
    <row r="23" spans="1:15" s="110" customFormat="1" ht="24.95" customHeight="1" x14ac:dyDescent="0.2">
      <c r="A23" s="193" t="s">
        <v>154</v>
      </c>
      <c r="B23" s="199" t="s">
        <v>155</v>
      </c>
      <c r="C23" s="113">
        <v>0.75869543797418459</v>
      </c>
      <c r="D23" s="115">
        <v>77</v>
      </c>
      <c r="E23" s="114">
        <v>71</v>
      </c>
      <c r="F23" s="114">
        <v>73</v>
      </c>
      <c r="G23" s="114">
        <v>75</v>
      </c>
      <c r="H23" s="140">
        <v>75</v>
      </c>
      <c r="I23" s="115">
        <v>2</v>
      </c>
      <c r="J23" s="116">
        <v>2.6666666666666665</v>
      </c>
    </row>
    <row r="24" spans="1:15" s="110" customFormat="1" ht="24.95" customHeight="1" x14ac:dyDescent="0.2">
      <c r="A24" s="193" t="s">
        <v>156</v>
      </c>
      <c r="B24" s="199" t="s">
        <v>221</v>
      </c>
      <c r="C24" s="113">
        <v>5.4192531283870329</v>
      </c>
      <c r="D24" s="115">
        <v>550</v>
      </c>
      <c r="E24" s="114">
        <v>558</v>
      </c>
      <c r="F24" s="114">
        <v>557</v>
      </c>
      <c r="G24" s="114">
        <v>557</v>
      </c>
      <c r="H24" s="140">
        <v>569</v>
      </c>
      <c r="I24" s="115">
        <v>-19</v>
      </c>
      <c r="J24" s="116">
        <v>-3.3391915641476273</v>
      </c>
    </row>
    <row r="25" spans="1:15" s="110" customFormat="1" ht="24.95" customHeight="1" x14ac:dyDescent="0.2">
      <c r="A25" s="193" t="s">
        <v>222</v>
      </c>
      <c r="B25" s="204" t="s">
        <v>159</v>
      </c>
      <c r="C25" s="113">
        <v>7.9219627549512266</v>
      </c>
      <c r="D25" s="115">
        <v>804</v>
      </c>
      <c r="E25" s="114">
        <v>819</v>
      </c>
      <c r="F25" s="114">
        <v>806</v>
      </c>
      <c r="G25" s="114">
        <v>788</v>
      </c>
      <c r="H25" s="140">
        <v>795</v>
      </c>
      <c r="I25" s="115">
        <v>9</v>
      </c>
      <c r="J25" s="116">
        <v>1.1320754716981132</v>
      </c>
    </row>
    <row r="26" spans="1:15" s="110" customFormat="1" ht="24.95" customHeight="1" x14ac:dyDescent="0.2">
      <c r="A26" s="201">
        <v>782.78300000000002</v>
      </c>
      <c r="B26" s="203" t="s">
        <v>160</v>
      </c>
      <c r="C26" s="113">
        <v>0.50251256281407031</v>
      </c>
      <c r="D26" s="115">
        <v>51</v>
      </c>
      <c r="E26" s="114">
        <v>54</v>
      </c>
      <c r="F26" s="114">
        <v>25</v>
      </c>
      <c r="G26" s="114">
        <v>28</v>
      </c>
      <c r="H26" s="140">
        <v>34</v>
      </c>
      <c r="I26" s="115">
        <v>17</v>
      </c>
      <c r="J26" s="116">
        <v>50</v>
      </c>
    </row>
    <row r="27" spans="1:15" s="110" customFormat="1" ht="24.95" customHeight="1" x14ac:dyDescent="0.2">
      <c r="A27" s="193" t="s">
        <v>161</v>
      </c>
      <c r="B27" s="199" t="s">
        <v>162</v>
      </c>
      <c r="C27" s="113">
        <v>1.546950438466844</v>
      </c>
      <c r="D27" s="115">
        <v>157</v>
      </c>
      <c r="E27" s="114">
        <v>158</v>
      </c>
      <c r="F27" s="114">
        <v>159</v>
      </c>
      <c r="G27" s="114">
        <v>179</v>
      </c>
      <c r="H27" s="140">
        <v>156</v>
      </c>
      <c r="I27" s="115">
        <v>1</v>
      </c>
      <c r="J27" s="116">
        <v>0.64102564102564108</v>
      </c>
    </row>
    <row r="28" spans="1:15" s="110" customFormat="1" ht="24.95" customHeight="1" x14ac:dyDescent="0.2">
      <c r="A28" s="193" t="s">
        <v>163</v>
      </c>
      <c r="B28" s="199" t="s">
        <v>164</v>
      </c>
      <c r="C28" s="113">
        <v>1.340033500837521</v>
      </c>
      <c r="D28" s="115">
        <v>136</v>
      </c>
      <c r="E28" s="114">
        <v>128</v>
      </c>
      <c r="F28" s="114">
        <v>132</v>
      </c>
      <c r="G28" s="114">
        <v>129</v>
      </c>
      <c r="H28" s="140">
        <v>124</v>
      </c>
      <c r="I28" s="115">
        <v>12</v>
      </c>
      <c r="J28" s="116">
        <v>9.67741935483871</v>
      </c>
    </row>
    <row r="29" spans="1:15" s="110" customFormat="1" ht="24.95" customHeight="1" x14ac:dyDescent="0.2">
      <c r="A29" s="193">
        <v>86</v>
      </c>
      <c r="B29" s="199" t="s">
        <v>165</v>
      </c>
      <c r="C29" s="113">
        <v>5.6655828160409891</v>
      </c>
      <c r="D29" s="115">
        <v>575</v>
      </c>
      <c r="E29" s="114">
        <v>577</v>
      </c>
      <c r="F29" s="114">
        <v>590</v>
      </c>
      <c r="G29" s="114">
        <v>591</v>
      </c>
      <c r="H29" s="140">
        <v>581</v>
      </c>
      <c r="I29" s="115">
        <v>-6</v>
      </c>
      <c r="J29" s="116">
        <v>-1.0327022375215147</v>
      </c>
    </row>
    <row r="30" spans="1:15" s="110" customFormat="1" ht="24.95" customHeight="1" x14ac:dyDescent="0.2">
      <c r="A30" s="193">
        <v>87.88</v>
      </c>
      <c r="B30" s="204" t="s">
        <v>166</v>
      </c>
      <c r="C30" s="113">
        <v>3.5668538772292835</v>
      </c>
      <c r="D30" s="115">
        <v>362</v>
      </c>
      <c r="E30" s="114">
        <v>383</v>
      </c>
      <c r="F30" s="114">
        <v>380</v>
      </c>
      <c r="G30" s="114">
        <v>365</v>
      </c>
      <c r="H30" s="140">
        <v>385</v>
      </c>
      <c r="I30" s="115">
        <v>-23</v>
      </c>
      <c r="J30" s="116">
        <v>-5.9740259740259738</v>
      </c>
    </row>
    <row r="31" spans="1:15" s="110" customFormat="1" ht="24.95" customHeight="1" x14ac:dyDescent="0.2">
      <c r="A31" s="193" t="s">
        <v>167</v>
      </c>
      <c r="B31" s="199" t="s">
        <v>168</v>
      </c>
      <c r="C31" s="113">
        <v>8.5033008178145622</v>
      </c>
      <c r="D31" s="115">
        <v>863</v>
      </c>
      <c r="E31" s="114">
        <v>905</v>
      </c>
      <c r="F31" s="114">
        <v>905</v>
      </c>
      <c r="G31" s="114">
        <v>912</v>
      </c>
      <c r="H31" s="140">
        <v>876</v>
      </c>
      <c r="I31" s="115">
        <v>-13</v>
      </c>
      <c r="J31" s="116">
        <v>-1.4840182648401827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3.1234604394521628</v>
      </c>
      <c r="D34" s="115">
        <v>317</v>
      </c>
      <c r="E34" s="114">
        <v>308</v>
      </c>
      <c r="F34" s="114">
        <v>333</v>
      </c>
      <c r="G34" s="114">
        <v>336</v>
      </c>
      <c r="H34" s="140">
        <v>301</v>
      </c>
      <c r="I34" s="115">
        <v>16</v>
      </c>
      <c r="J34" s="116">
        <v>5.3156146179401995</v>
      </c>
    </row>
    <row r="35" spans="1:10" s="110" customFormat="1" ht="24.95" customHeight="1" x14ac:dyDescent="0.2">
      <c r="A35" s="292" t="s">
        <v>171</v>
      </c>
      <c r="B35" s="293" t="s">
        <v>172</v>
      </c>
      <c r="C35" s="113">
        <v>13.932407133707754</v>
      </c>
      <c r="D35" s="115">
        <v>1414</v>
      </c>
      <c r="E35" s="114">
        <v>1421</v>
      </c>
      <c r="F35" s="114">
        <v>1417</v>
      </c>
      <c r="G35" s="114">
        <v>1421</v>
      </c>
      <c r="H35" s="140">
        <v>1411</v>
      </c>
      <c r="I35" s="115">
        <v>3</v>
      </c>
      <c r="J35" s="116">
        <v>0.21261516654854712</v>
      </c>
    </row>
    <row r="36" spans="1:10" s="110" customFormat="1" ht="24.95" customHeight="1" x14ac:dyDescent="0.2">
      <c r="A36" s="294" t="s">
        <v>173</v>
      </c>
      <c r="B36" s="295" t="s">
        <v>174</v>
      </c>
      <c r="C36" s="125">
        <v>82.944132426840085</v>
      </c>
      <c r="D36" s="143">
        <v>8418</v>
      </c>
      <c r="E36" s="144">
        <v>8637</v>
      </c>
      <c r="F36" s="144">
        <v>8605</v>
      </c>
      <c r="G36" s="144">
        <v>8556</v>
      </c>
      <c r="H36" s="145">
        <v>8522</v>
      </c>
      <c r="I36" s="143">
        <v>-104</v>
      </c>
      <c r="J36" s="146">
        <v>-1.2203708049753579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10149</v>
      </c>
      <c r="F11" s="264">
        <v>10366</v>
      </c>
      <c r="G11" s="264">
        <v>10355</v>
      </c>
      <c r="H11" s="264">
        <v>10313</v>
      </c>
      <c r="I11" s="265">
        <v>10234</v>
      </c>
      <c r="J11" s="263">
        <v>-85</v>
      </c>
      <c r="K11" s="266">
        <v>-0.83056478405315615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51.916444969947776</v>
      </c>
      <c r="E13" s="115">
        <v>5269</v>
      </c>
      <c r="F13" s="114">
        <v>5342</v>
      </c>
      <c r="G13" s="114">
        <v>5400</v>
      </c>
      <c r="H13" s="114">
        <v>5393</v>
      </c>
      <c r="I13" s="140">
        <v>5345</v>
      </c>
      <c r="J13" s="115">
        <v>-76</v>
      </c>
      <c r="K13" s="116">
        <v>-1.4218896164639849</v>
      </c>
    </row>
    <row r="14" spans="1:15" ht="15.95" customHeight="1" x14ac:dyDescent="0.2">
      <c r="A14" s="306" t="s">
        <v>230</v>
      </c>
      <c r="B14" s="307"/>
      <c r="C14" s="308"/>
      <c r="D14" s="113">
        <v>39.777317962360826</v>
      </c>
      <c r="E14" s="115">
        <v>4037</v>
      </c>
      <c r="F14" s="114">
        <v>4168</v>
      </c>
      <c r="G14" s="114">
        <v>4066</v>
      </c>
      <c r="H14" s="114">
        <v>4020</v>
      </c>
      <c r="I14" s="140">
        <v>4011</v>
      </c>
      <c r="J14" s="115">
        <v>26</v>
      </c>
      <c r="K14" s="116">
        <v>0.64821740214410373</v>
      </c>
    </row>
    <row r="15" spans="1:15" ht="15.95" customHeight="1" x14ac:dyDescent="0.2">
      <c r="A15" s="306" t="s">
        <v>231</v>
      </c>
      <c r="B15" s="307"/>
      <c r="C15" s="308"/>
      <c r="D15" s="113">
        <v>3.5668538772292835</v>
      </c>
      <c r="E15" s="115">
        <v>362</v>
      </c>
      <c r="F15" s="114">
        <v>371</v>
      </c>
      <c r="G15" s="114">
        <v>418</v>
      </c>
      <c r="H15" s="114">
        <v>413</v>
      </c>
      <c r="I15" s="140">
        <v>414</v>
      </c>
      <c r="J15" s="115">
        <v>-52</v>
      </c>
      <c r="K15" s="116">
        <v>-12.560386473429952</v>
      </c>
    </row>
    <row r="16" spans="1:15" ht="15.95" customHeight="1" x14ac:dyDescent="0.2">
      <c r="A16" s="306" t="s">
        <v>232</v>
      </c>
      <c r="B16" s="307"/>
      <c r="C16" s="308"/>
      <c r="D16" s="113">
        <v>1.5370972509606857</v>
      </c>
      <c r="E16" s="115">
        <v>156</v>
      </c>
      <c r="F16" s="114">
        <v>155</v>
      </c>
      <c r="G16" s="114">
        <v>152</v>
      </c>
      <c r="H16" s="114">
        <v>153</v>
      </c>
      <c r="I16" s="140">
        <v>154</v>
      </c>
      <c r="J16" s="115">
        <v>2</v>
      </c>
      <c r="K16" s="116">
        <v>1.2987012987012987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2.5224160015765098</v>
      </c>
      <c r="E18" s="115">
        <v>256</v>
      </c>
      <c r="F18" s="114">
        <v>242</v>
      </c>
      <c r="G18" s="114">
        <v>260</v>
      </c>
      <c r="H18" s="114">
        <v>256</v>
      </c>
      <c r="I18" s="140">
        <v>232</v>
      </c>
      <c r="J18" s="115">
        <v>24</v>
      </c>
      <c r="K18" s="116">
        <v>10.344827586206897</v>
      </c>
    </row>
    <row r="19" spans="1:11" ht="14.1" customHeight="1" x14ac:dyDescent="0.2">
      <c r="A19" s="306" t="s">
        <v>235</v>
      </c>
      <c r="B19" s="307" t="s">
        <v>236</v>
      </c>
      <c r="C19" s="308"/>
      <c r="D19" s="113">
        <v>2.1578480638486552</v>
      </c>
      <c r="E19" s="115">
        <v>219</v>
      </c>
      <c r="F19" s="114">
        <v>212</v>
      </c>
      <c r="G19" s="114">
        <v>230</v>
      </c>
      <c r="H19" s="114">
        <v>226</v>
      </c>
      <c r="I19" s="140">
        <v>204</v>
      </c>
      <c r="J19" s="115">
        <v>15</v>
      </c>
      <c r="K19" s="116">
        <v>7.3529411764705879</v>
      </c>
    </row>
    <row r="20" spans="1:11" ht="14.1" customHeight="1" x14ac:dyDescent="0.2">
      <c r="A20" s="306">
        <v>12</v>
      </c>
      <c r="B20" s="307" t="s">
        <v>237</v>
      </c>
      <c r="C20" s="308"/>
      <c r="D20" s="113">
        <v>1.1626761257266727</v>
      </c>
      <c r="E20" s="115">
        <v>118</v>
      </c>
      <c r="F20" s="114">
        <v>122</v>
      </c>
      <c r="G20" s="114">
        <v>134</v>
      </c>
      <c r="H20" s="114">
        <v>141</v>
      </c>
      <c r="I20" s="140">
        <v>114</v>
      </c>
      <c r="J20" s="115">
        <v>4</v>
      </c>
      <c r="K20" s="116">
        <v>3.5087719298245612</v>
      </c>
    </row>
    <row r="21" spans="1:11" ht="14.1" customHeight="1" x14ac:dyDescent="0.2">
      <c r="A21" s="306">
        <v>21</v>
      </c>
      <c r="B21" s="307" t="s">
        <v>238</v>
      </c>
      <c r="C21" s="308"/>
      <c r="D21" s="113">
        <v>0.15765100009853186</v>
      </c>
      <c r="E21" s="115">
        <v>16</v>
      </c>
      <c r="F21" s="114">
        <v>16</v>
      </c>
      <c r="G21" s="114">
        <v>15</v>
      </c>
      <c r="H21" s="114">
        <v>16</v>
      </c>
      <c r="I21" s="140">
        <v>13</v>
      </c>
      <c r="J21" s="115">
        <v>3</v>
      </c>
      <c r="K21" s="116">
        <v>23.076923076923077</v>
      </c>
    </row>
    <row r="22" spans="1:11" ht="14.1" customHeight="1" x14ac:dyDescent="0.2">
      <c r="A22" s="306">
        <v>22</v>
      </c>
      <c r="B22" s="307" t="s">
        <v>239</v>
      </c>
      <c r="C22" s="308"/>
      <c r="D22" s="113">
        <v>0.84737412552960878</v>
      </c>
      <c r="E22" s="115">
        <v>86</v>
      </c>
      <c r="F22" s="114">
        <v>84</v>
      </c>
      <c r="G22" s="114">
        <v>84</v>
      </c>
      <c r="H22" s="114">
        <v>78</v>
      </c>
      <c r="I22" s="140">
        <v>79</v>
      </c>
      <c r="J22" s="115">
        <v>7</v>
      </c>
      <c r="K22" s="116">
        <v>8.8607594936708853</v>
      </c>
    </row>
    <row r="23" spans="1:11" ht="14.1" customHeight="1" x14ac:dyDescent="0.2">
      <c r="A23" s="306">
        <v>23</v>
      </c>
      <c r="B23" s="307" t="s">
        <v>240</v>
      </c>
      <c r="C23" s="308"/>
      <c r="D23" s="113">
        <v>0.22662331264163957</v>
      </c>
      <c r="E23" s="115">
        <v>23</v>
      </c>
      <c r="F23" s="114">
        <v>26</v>
      </c>
      <c r="G23" s="114">
        <v>28</v>
      </c>
      <c r="H23" s="114">
        <v>30</v>
      </c>
      <c r="I23" s="140">
        <v>33</v>
      </c>
      <c r="J23" s="115">
        <v>-10</v>
      </c>
      <c r="K23" s="116">
        <v>-30.303030303030305</v>
      </c>
    </row>
    <row r="24" spans="1:11" ht="14.1" customHeight="1" x14ac:dyDescent="0.2">
      <c r="A24" s="306">
        <v>24</v>
      </c>
      <c r="B24" s="307" t="s">
        <v>241</v>
      </c>
      <c r="C24" s="308"/>
      <c r="D24" s="113">
        <v>1.3301803133313628</v>
      </c>
      <c r="E24" s="115">
        <v>135</v>
      </c>
      <c r="F24" s="114">
        <v>141</v>
      </c>
      <c r="G24" s="114">
        <v>139</v>
      </c>
      <c r="H24" s="114">
        <v>139</v>
      </c>
      <c r="I24" s="140">
        <v>136</v>
      </c>
      <c r="J24" s="115">
        <v>-1</v>
      </c>
      <c r="K24" s="116">
        <v>-0.73529411764705888</v>
      </c>
    </row>
    <row r="25" spans="1:11" ht="14.1" customHeight="1" x14ac:dyDescent="0.2">
      <c r="A25" s="306">
        <v>25</v>
      </c>
      <c r="B25" s="307" t="s">
        <v>242</v>
      </c>
      <c r="C25" s="308"/>
      <c r="D25" s="113">
        <v>1.8819588136762242</v>
      </c>
      <c r="E25" s="115">
        <v>191</v>
      </c>
      <c r="F25" s="114">
        <v>200</v>
      </c>
      <c r="G25" s="114">
        <v>181</v>
      </c>
      <c r="H25" s="114">
        <v>177</v>
      </c>
      <c r="I25" s="140">
        <v>174</v>
      </c>
      <c r="J25" s="115">
        <v>17</v>
      </c>
      <c r="K25" s="116">
        <v>9.7701149425287355</v>
      </c>
    </row>
    <row r="26" spans="1:11" ht="14.1" customHeight="1" x14ac:dyDescent="0.2">
      <c r="A26" s="306">
        <v>26</v>
      </c>
      <c r="B26" s="307" t="s">
        <v>243</v>
      </c>
      <c r="C26" s="308"/>
      <c r="D26" s="113">
        <v>0.87693368804808358</v>
      </c>
      <c r="E26" s="115">
        <v>89</v>
      </c>
      <c r="F26" s="114">
        <v>101</v>
      </c>
      <c r="G26" s="114">
        <v>103</v>
      </c>
      <c r="H26" s="114">
        <v>101</v>
      </c>
      <c r="I26" s="140">
        <v>98</v>
      </c>
      <c r="J26" s="115">
        <v>-9</v>
      </c>
      <c r="K26" s="116">
        <v>-9.183673469387756</v>
      </c>
    </row>
    <row r="27" spans="1:11" ht="14.1" customHeight="1" x14ac:dyDescent="0.2">
      <c r="A27" s="306">
        <v>27</v>
      </c>
      <c r="B27" s="307" t="s">
        <v>244</v>
      </c>
      <c r="C27" s="308"/>
      <c r="D27" s="113">
        <v>0.43354025027096266</v>
      </c>
      <c r="E27" s="115">
        <v>44</v>
      </c>
      <c r="F27" s="114">
        <v>45</v>
      </c>
      <c r="G27" s="114">
        <v>47</v>
      </c>
      <c r="H27" s="114">
        <v>48</v>
      </c>
      <c r="I27" s="140">
        <v>50</v>
      </c>
      <c r="J27" s="115">
        <v>-6</v>
      </c>
      <c r="K27" s="116">
        <v>-12</v>
      </c>
    </row>
    <row r="28" spans="1:11" ht="14.1" customHeight="1" x14ac:dyDescent="0.2">
      <c r="A28" s="306">
        <v>28</v>
      </c>
      <c r="B28" s="307" t="s">
        <v>245</v>
      </c>
      <c r="C28" s="308"/>
      <c r="D28" s="113">
        <v>0.47295300029559562</v>
      </c>
      <c r="E28" s="115">
        <v>48</v>
      </c>
      <c r="F28" s="114">
        <v>45</v>
      </c>
      <c r="G28" s="114">
        <v>48</v>
      </c>
      <c r="H28" s="114">
        <v>53</v>
      </c>
      <c r="I28" s="140">
        <v>54</v>
      </c>
      <c r="J28" s="115">
        <v>-6</v>
      </c>
      <c r="K28" s="116">
        <v>-11.111111111111111</v>
      </c>
    </row>
    <row r="29" spans="1:11" ht="14.1" customHeight="1" x14ac:dyDescent="0.2">
      <c r="A29" s="306">
        <v>29</v>
      </c>
      <c r="B29" s="307" t="s">
        <v>246</v>
      </c>
      <c r="C29" s="308"/>
      <c r="D29" s="113">
        <v>3.1333136269583211</v>
      </c>
      <c r="E29" s="115">
        <v>318</v>
      </c>
      <c r="F29" s="114">
        <v>344</v>
      </c>
      <c r="G29" s="114">
        <v>343</v>
      </c>
      <c r="H29" s="114">
        <v>334</v>
      </c>
      <c r="I29" s="140">
        <v>326</v>
      </c>
      <c r="J29" s="115">
        <v>-8</v>
      </c>
      <c r="K29" s="116">
        <v>-2.4539877300613497</v>
      </c>
    </row>
    <row r="30" spans="1:11" ht="14.1" customHeight="1" x14ac:dyDescent="0.2">
      <c r="A30" s="306" t="s">
        <v>247</v>
      </c>
      <c r="B30" s="307" t="s">
        <v>248</v>
      </c>
      <c r="C30" s="308"/>
      <c r="D30" s="113" t="s">
        <v>513</v>
      </c>
      <c r="E30" s="115" t="s">
        <v>513</v>
      </c>
      <c r="F30" s="114" t="s">
        <v>513</v>
      </c>
      <c r="G30" s="114">
        <v>52</v>
      </c>
      <c r="H30" s="114">
        <v>52</v>
      </c>
      <c r="I30" s="140" t="s">
        <v>513</v>
      </c>
      <c r="J30" s="115" t="s">
        <v>513</v>
      </c>
      <c r="K30" s="116" t="s">
        <v>513</v>
      </c>
    </row>
    <row r="31" spans="1:11" ht="14.1" customHeight="1" x14ac:dyDescent="0.2">
      <c r="A31" s="306" t="s">
        <v>249</v>
      </c>
      <c r="B31" s="307" t="s">
        <v>250</v>
      </c>
      <c r="C31" s="308"/>
      <c r="D31" s="113">
        <v>2.6899201891811999</v>
      </c>
      <c r="E31" s="115">
        <v>273</v>
      </c>
      <c r="F31" s="114">
        <v>296</v>
      </c>
      <c r="G31" s="114">
        <v>291</v>
      </c>
      <c r="H31" s="114">
        <v>282</v>
      </c>
      <c r="I31" s="140">
        <v>278</v>
      </c>
      <c r="J31" s="115">
        <v>-5</v>
      </c>
      <c r="K31" s="116">
        <v>-1.7985611510791366</v>
      </c>
    </row>
    <row r="32" spans="1:11" ht="14.1" customHeight="1" x14ac:dyDescent="0.2">
      <c r="A32" s="306">
        <v>31</v>
      </c>
      <c r="B32" s="307" t="s">
        <v>251</v>
      </c>
      <c r="C32" s="308"/>
      <c r="D32" s="113">
        <v>6.8972312543107692E-2</v>
      </c>
      <c r="E32" s="115">
        <v>7</v>
      </c>
      <c r="F32" s="114">
        <v>5</v>
      </c>
      <c r="G32" s="114">
        <v>6</v>
      </c>
      <c r="H32" s="114">
        <v>7</v>
      </c>
      <c r="I32" s="140">
        <v>9</v>
      </c>
      <c r="J32" s="115">
        <v>-2</v>
      </c>
      <c r="K32" s="116">
        <v>-22.222222222222221</v>
      </c>
    </row>
    <row r="33" spans="1:11" ht="14.1" customHeight="1" x14ac:dyDescent="0.2">
      <c r="A33" s="306">
        <v>32</v>
      </c>
      <c r="B33" s="307" t="s">
        <v>252</v>
      </c>
      <c r="C33" s="308"/>
      <c r="D33" s="113">
        <v>1.0641442506650902</v>
      </c>
      <c r="E33" s="115">
        <v>108</v>
      </c>
      <c r="F33" s="114">
        <v>102</v>
      </c>
      <c r="G33" s="114">
        <v>108</v>
      </c>
      <c r="H33" s="114">
        <v>111</v>
      </c>
      <c r="I33" s="140">
        <v>103</v>
      </c>
      <c r="J33" s="115">
        <v>5</v>
      </c>
      <c r="K33" s="116">
        <v>4.8543689320388346</v>
      </c>
    </row>
    <row r="34" spans="1:11" ht="14.1" customHeight="1" x14ac:dyDescent="0.2">
      <c r="A34" s="306">
        <v>33</v>
      </c>
      <c r="B34" s="307" t="s">
        <v>253</v>
      </c>
      <c r="C34" s="308"/>
      <c r="D34" s="113">
        <v>0.67986993792491868</v>
      </c>
      <c r="E34" s="115">
        <v>69</v>
      </c>
      <c r="F34" s="114">
        <v>63</v>
      </c>
      <c r="G34" s="114">
        <v>59</v>
      </c>
      <c r="H34" s="114">
        <v>63</v>
      </c>
      <c r="I34" s="140">
        <v>73</v>
      </c>
      <c r="J34" s="115">
        <v>-4</v>
      </c>
      <c r="K34" s="116">
        <v>-5.4794520547945202</v>
      </c>
    </row>
    <row r="35" spans="1:11" ht="14.1" customHeight="1" x14ac:dyDescent="0.2">
      <c r="A35" s="306">
        <v>34</v>
      </c>
      <c r="B35" s="307" t="s">
        <v>254</v>
      </c>
      <c r="C35" s="308"/>
      <c r="D35" s="113">
        <v>3.0150753768844223</v>
      </c>
      <c r="E35" s="115">
        <v>306</v>
      </c>
      <c r="F35" s="114">
        <v>306</v>
      </c>
      <c r="G35" s="114">
        <v>307</v>
      </c>
      <c r="H35" s="114">
        <v>299</v>
      </c>
      <c r="I35" s="140">
        <v>296</v>
      </c>
      <c r="J35" s="115">
        <v>10</v>
      </c>
      <c r="K35" s="116">
        <v>3.3783783783783785</v>
      </c>
    </row>
    <row r="36" spans="1:11" ht="14.1" customHeight="1" x14ac:dyDescent="0.2">
      <c r="A36" s="306">
        <v>41</v>
      </c>
      <c r="B36" s="307" t="s">
        <v>255</v>
      </c>
      <c r="C36" s="308"/>
      <c r="D36" s="113">
        <v>4.9265937530791212E-2</v>
      </c>
      <c r="E36" s="115">
        <v>5</v>
      </c>
      <c r="F36" s="114">
        <v>6</v>
      </c>
      <c r="G36" s="114">
        <v>5</v>
      </c>
      <c r="H36" s="114">
        <v>4</v>
      </c>
      <c r="I36" s="140" t="s">
        <v>513</v>
      </c>
      <c r="J36" s="115" t="s">
        <v>513</v>
      </c>
      <c r="K36" s="116" t="s">
        <v>513</v>
      </c>
    </row>
    <row r="37" spans="1:11" ht="14.1" customHeight="1" x14ac:dyDescent="0.2">
      <c r="A37" s="306">
        <v>42</v>
      </c>
      <c r="B37" s="307" t="s">
        <v>256</v>
      </c>
      <c r="C37" s="308"/>
      <c r="D37" s="113">
        <v>6.8972312543107692E-2</v>
      </c>
      <c r="E37" s="115">
        <v>7</v>
      </c>
      <c r="F37" s="114" t="s">
        <v>513</v>
      </c>
      <c r="G37" s="114">
        <v>4</v>
      </c>
      <c r="H37" s="114">
        <v>4</v>
      </c>
      <c r="I37" s="140">
        <v>4</v>
      </c>
      <c r="J37" s="115">
        <v>3</v>
      </c>
      <c r="K37" s="116">
        <v>75</v>
      </c>
    </row>
    <row r="38" spans="1:11" ht="14.1" customHeight="1" x14ac:dyDescent="0.2">
      <c r="A38" s="306">
        <v>43</v>
      </c>
      <c r="B38" s="307" t="s">
        <v>257</v>
      </c>
      <c r="C38" s="308"/>
      <c r="D38" s="113">
        <v>0.29559562518474725</v>
      </c>
      <c r="E38" s="115">
        <v>30</v>
      </c>
      <c r="F38" s="114">
        <v>32</v>
      </c>
      <c r="G38" s="114">
        <v>32</v>
      </c>
      <c r="H38" s="114">
        <v>34</v>
      </c>
      <c r="I38" s="140">
        <v>31</v>
      </c>
      <c r="J38" s="115">
        <v>-1</v>
      </c>
      <c r="K38" s="116">
        <v>-3.225806451612903</v>
      </c>
    </row>
    <row r="39" spans="1:11" ht="14.1" customHeight="1" x14ac:dyDescent="0.2">
      <c r="A39" s="306">
        <v>51</v>
      </c>
      <c r="B39" s="307" t="s">
        <v>258</v>
      </c>
      <c r="C39" s="308"/>
      <c r="D39" s="113">
        <v>17.617499261010938</v>
      </c>
      <c r="E39" s="115">
        <v>1788</v>
      </c>
      <c r="F39" s="114">
        <v>1802</v>
      </c>
      <c r="G39" s="114">
        <v>1822</v>
      </c>
      <c r="H39" s="114">
        <v>1841</v>
      </c>
      <c r="I39" s="140">
        <v>1884</v>
      </c>
      <c r="J39" s="115">
        <v>-96</v>
      </c>
      <c r="K39" s="116">
        <v>-5.0955414012738851</v>
      </c>
    </row>
    <row r="40" spans="1:11" ht="14.1" customHeight="1" x14ac:dyDescent="0.2">
      <c r="A40" s="306" t="s">
        <v>259</v>
      </c>
      <c r="B40" s="307" t="s">
        <v>260</v>
      </c>
      <c r="C40" s="308"/>
      <c r="D40" s="113">
        <v>17.479554635924721</v>
      </c>
      <c r="E40" s="115">
        <v>1774</v>
      </c>
      <c r="F40" s="114">
        <v>1789</v>
      </c>
      <c r="G40" s="114">
        <v>1811</v>
      </c>
      <c r="H40" s="114">
        <v>1830</v>
      </c>
      <c r="I40" s="140">
        <v>1875</v>
      </c>
      <c r="J40" s="115">
        <v>-101</v>
      </c>
      <c r="K40" s="116">
        <v>-5.3866666666666667</v>
      </c>
    </row>
    <row r="41" spans="1:11" ht="14.1" customHeight="1" x14ac:dyDescent="0.2">
      <c r="A41" s="306"/>
      <c r="B41" s="307" t="s">
        <v>261</v>
      </c>
      <c r="C41" s="308"/>
      <c r="D41" s="113">
        <v>2.4140309390087693</v>
      </c>
      <c r="E41" s="115">
        <v>245</v>
      </c>
      <c r="F41" s="114">
        <v>253</v>
      </c>
      <c r="G41" s="114">
        <v>251</v>
      </c>
      <c r="H41" s="114">
        <v>262</v>
      </c>
      <c r="I41" s="140">
        <v>270</v>
      </c>
      <c r="J41" s="115">
        <v>-25</v>
      </c>
      <c r="K41" s="116">
        <v>-9.2592592592592595</v>
      </c>
    </row>
    <row r="42" spans="1:11" ht="14.1" customHeight="1" x14ac:dyDescent="0.2">
      <c r="A42" s="306">
        <v>52</v>
      </c>
      <c r="B42" s="307" t="s">
        <v>262</v>
      </c>
      <c r="C42" s="308"/>
      <c r="D42" s="113">
        <v>5.5473445659670899</v>
      </c>
      <c r="E42" s="115">
        <v>563</v>
      </c>
      <c r="F42" s="114">
        <v>608</v>
      </c>
      <c r="G42" s="114">
        <v>605</v>
      </c>
      <c r="H42" s="114">
        <v>569</v>
      </c>
      <c r="I42" s="140">
        <v>562</v>
      </c>
      <c r="J42" s="115">
        <v>1</v>
      </c>
      <c r="K42" s="116">
        <v>0.17793594306049823</v>
      </c>
    </row>
    <row r="43" spans="1:11" ht="14.1" customHeight="1" x14ac:dyDescent="0.2">
      <c r="A43" s="306" t="s">
        <v>263</v>
      </c>
      <c r="B43" s="307" t="s">
        <v>264</v>
      </c>
      <c r="C43" s="308"/>
      <c r="D43" s="113">
        <v>5.241895753276185</v>
      </c>
      <c r="E43" s="115">
        <v>532</v>
      </c>
      <c r="F43" s="114">
        <v>575</v>
      </c>
      <c r="G43" s="114">
        <v>566</v>
      </c>
      <c r="H43" s="114">
        <v>537</v>
      </c>
      <c r="I43" s="140">
        <v>530</v>
      </c>
      <c r="J43" s="115">
        <v>2</v>
      </c>
      <c r="K43" s="116">
        <v>0.37735849056603776</v>
      </c>
    </row>
    <row r="44" spans="1:11" ht="14.1" customHeight="1" x14ac:dyDescent="0.2">
      <c r="A44" s="306">
        <v>53</v>
      </c>
      <c r="B44" s="307" t="s">
        <v>265</v>
      </c>
      <c r="C44" s="308"/>
      <c r="D44" s="113">
        <v>1.5765100009853188</v>
      </c>
      <c r="E44" s="115">
        <v>160</v>
      </c>
      <c r="F44" s="114">
        <v>172</v>
      </c>
      <c r="G44" s="114">
        <v>181</v>
      </c>
      <c r="H44" s="114">
        <v>183</v>
      </c>
      <c r="I44" s="140">
        <v>159</v>
      </c>
      <c r="J44" s="115">
        <v>1</v>
      </c>
      <c r="K44" s="116">
        <v>0.62893081761006286</v>
      </c>
    </row>
    <row r="45" spans="1:11" ht="14.1" customHeight="1" x14ac:dyDescent="0.2">
      <c r="A45" s="306" t="s">
        <v>266</v>
      </c>
      <c r="B45" s="307" t="s">
        <v>267</v>
      </c>
      <c r="C45" s="308"/>
      <c r="D45" s="113">
        <v>1.546950438466844</v>
      </c>
      <c r="E45" s="115">
        <v>157</v>
      </c>
      <c r="F45" s="114">
        <v>169</v>
      </c>
      <c r="G45" s="114">
        <v>179</v>
      </c>
      <c r="H45" s="114">
        <v>181</v>
      </c>
      <c r="I45" s="140">
        <v>157</v>
      </c>
      <c r="J45" s="115">
        <v>0</v>
      </c>
      <c r="K45" s="116">
        <v>0</v>
      </c>
    </row>
    <row r="46" spans="1:11" ht="14.1" customHeight="1" x14ac:dyDescent="0.2">
      <c r="A46" s="306">
        <v>54</v>
      </c>
      <c r="B46" s="307" t="s">
        <v>268</v>
      </c>
      <c r="C46" s="308"/>
      <c r="D46" s="113">
        <v>13.991526258744704</v>
      </c>
      <c r="E46" s="115">
        <v>1420</v>
      </c>
      <c r="F46" s="114">
        <v>1425</v>
      </c>
      <c r="G46" s="114">
        <v>1430</v>
      </c>
      <c r="H46" s="114">
        <v>1421</v>
      </c>
      <c r="I46" s="140">
        <v>1432</v>
      </c>
      <c r="J46" s="115">
        <v>-12</v>
      </c>
      <c r="K46" s="116">
        <v>-0.83798882681564246</v>
      </c>
    </row>
    <row r="47" spans="1:11" ht="14.1" customHeight="1" x14ac:dyDescent="0.2">
      <c r="A47" s="306">
        <v>61</v>
      </c>
      <c r="B47" s="307" t="s">
        <v>269</v>
      </c>
      <c r="C47" s="308"/>
      <c r="D47" s="113">
        <v>0.40398068775248791</v>
      </c>
      <c r="E47" s="115">
        <v>41</v>
      </c>
      <c r="F47" s="114">
        <v>41</v>
      </c>
      <c r="G47" s="114">
        <v>38</v>
      </c>
      <c r="H47" s="114">
        <v>34</v>
      </c>
      <c r="I47" s="140">
        <v>38</v>
      </c>
      <c r="J47" s="115">
        <v>3</v>
      </c>
      <c r="K47" s="116">
        <v>7.8947368421052628</v>
      </c>
    </row>
    <row r="48" spans="1:11" ht="14.1" customHeight="1" x14ac:dyDescent="0.2">
      <c r="A48" s="306">
        <v>62</v>
      </c>
      <c r="B48" s="307" t="s">
        <v>270</v>
      </c>
      <c r="C48" s="308"/>
      <c r="D48" s="113">
        <v>9.8334811311459251</v>
      </c>
      <c r="E48" s="115">
        <v>998</v>
      </c>
      <c r="F48" s="114">
        <v>1019</v>
      </c>
      <c r="G48" s="114">
        <v>1023</v>
      </c>
      <c r="H48" s="114">
        <v>1011</v>
      </c>
      <c r="I48" s="140">
        <v>978</v>
      </c>
      <c r="J48" s="115">
        <v>20</v>
      </c>
      <c r="K48" s="116">
        <v>2.0449897750511248</v>
      </c>
    </row>
    <row r="49" spans="1:11" ht="14.1" customHeight="1" x14ac:dyDescent="0.2">
      <c r="A49" s="306">
        <v>63</v>
      </c>
      <c r="B49" s="307" t="s">
        <v>271</v>
      </c>
      <c r="C49" s="308"/>
      <c r="D49" s="113">
        <v>8.8580155680362598</v>
      </c>
      <c r="E49" s="115">
        <v>899</v>
      </c>
      <c r="F49" s="114">
        <v>941</v>
      </c>
      <c r="G49" s="114">
        <v>896</v>
      </c>
      <c r="H49" s="114">
        <v>890</v>
      </c>
      <c r="I49" s="140">
        <v>903</v>
      </c>
      <c r="J49" s="115">
        <v>-4</v>
      </c>
      <c r="K49" s="116">
        <v>-0.44296788482834992</v>
      </c>
    </row>
    <row r="50" spans="1:11" ht="14.1" customHeight="1" x14ac:dyDescent="0.2">
      <c r="A50" s="306" t="s">
        <v>272</v>
      </c>
      <c r="B50" s="307" t="s">
        <v>273</v>
      </c>
      <c r="C50" s="308"/>
      <c r="D50" s="113">
        <v>0.51236575032022857</v>
      </c>
      <c r="E50" s="115">
        <v>52</v>
      </c>
      <c r="F50" s="114">
        <v>51</v>
      </c>
      <c r="G50" s="114">
        <v>63</v>
      </c>
      <c r="H50" s="114">
        <v>65</v>
      </c>
      <c r="I50" s="140">
        <v>68</v>
      </c>
      <c r="J50" s="115">
        <v>-16</v>
      </c>
      <c r="K50" s="116">
        <v>-23.529411764705884</v>
      </c>
    </row>
    <row r="51" spans="1:11" ht="14.1" customHeight="1" x14ac:dyDescent="0.2">
      <c r="A51" s="306" t="s">
        <v>274</v>
      </c>
      <c r="B51" s="307" t="s">
        <v>275</v>
      </c>
      <c r="C51" s="308"/>
      <c r="D51" s="113">
        <v>7.9121095674450688</v>
      </c>
      <c r="E51" s="115">
        <v>803</v>
      </c>
      <c r="F51" s="114">
        <v>836</v>
      </c>
      <c r="G51" s="114">
        <v>776</v>
      </c>
      <c r="H51" s="114">
        <v>769</v>
      </c>
      <c r="I51" s="140">
        <v>781</v>
      </c>
      <c r="J51" s="115">
        <v>22</v>
      </c>
      <c r="K51" s="116">
        <v>2.816901408450704</v>
      </c>
    </row>
    <row r="52" spans="1:11" ht="14.1" customHeight="1" x14ac:dyDescent="0.2">
      <c r="A52" s="306">
        <v>71</v>
      </c>
      <c r="B52" s="307" t="s">
        <v>276</v>
      </c>
      <c r="C52" s="308"/>
      <c r="D52" s="113">
        <v>9.7645088186028186</v>
      </c>
      <c r="E52" s="115">
        <v>991</v>
      </c>
      <c r="F52" s="114">
        <v>1010</v>
      </c>
      <c r="G52" s="114">
        <v>993</v>
      </c>
      <c r="H52" s="114">
        <v>994</v>
      </c>
      <c r="I52" s="140">
        <v>983</v>
      </c>
      <c r="J52" s="115">
        <v>8</v>
      </c>
      <c r="K52" s="116">
        <v>0.81383519837232965</v>
      </c>
    </row>
    <row r="53" spans="1:11" ht="14.1" customHeight="1" x14ac:dyDescent="0.2">
      <c r="A53" s="306" t="s">
        <v>277</v>
      </c>
      <c r="B53" s="307" t="s">
        <v>278</v>
      </c>
      <c r="C53" s="308"/>
      <c r="D53" s="113">
        <v>0.47295300029559562</v>
      </c>
      <c r="E53" s="115">
        <v>48</v>
      </c>
      <c r="F53" s="114">
        <v>48</v>
      </c>
      <c r="G53" s="114">
        <v>49</v>
      </c>
      <c r="H53" s="114">
        <v>55</v>
      </c>
      <c r="I53" s="140">
        <v>58</v>
      </c>
      <c r="J53" s="115">
        <v>-10</v>
      </c>
      <c r="K53" s="116">
        <v>-17.241379310344829</v>
      </c>
    </row>
    <row r="54" spans="1:11" ht="14.1" customHeight="1" x14ac:dyDescent="0.2">
      <c r="A54" s="306" t="s">
        <v>279</v>
      </c>
      <c r="B54" s="307" t="s">
        <v>280</v>
      </c>
      <c r="C54" s="308"/>
      <c r="D54" s="113">
        <v>8.7988964429993111</v>
      </c>
      <c r="E54" s="115">
        <v>893</v>
      </c>
      <c r="F54" s="114">
        <v>912</v>
      </c>
      <c r="G54" s="114">
        <v>895</v>
      </c>
      <c r="H54" s="114">
        <v>890</v>
      </c>
      <c r="I54" s="140">
        <v>877</v>
      </c>
      <c r="J54" s="115">
        <v>16</v>
      </c>
      <c r="K54" s="116">
        <v>1.8244013683010263</v>
      </c>
    </row>
    <row r="55" spans="1:11" ht="14.1" customHeight="1" x14ac:dyDescent="0.2">
      <c r="A55" s="306">
        <v>72</v>
      </c>
      <c r="B55" s="307" t="s">
        <v>281</v>
      </c>
      <c r="C55" s="308"/>
      <c r="D55" s="113">
        <v>1.1134101881958813</v>
      </c>
      <c r="E55" s="115">
        <v>113</v>
      </c>
      <c r="F55" s="114">
        <v>109</v>
      </c>
      <c r="G55" s="114">
        <v>113</v>
      </c>
      <c r="H55" s="114">
        <v>117</v>
      </c>
      <c r="I55" s="140">
        <v>115</v>
      </c>
      <c r="J55" s="115">
        <v>-2</v>
      </c>
      <c r="K55" s="116">
        <v>-1.7391304347826086</v>
      </c>
    </row>
    <row r="56" spans="1:11" ht="14.1" customHeight="1" x14ac:dyDescent="0.2">
      <c r="A56" s="306" t="s">
        <v>282</v>
      </c>
      <c r="B56" s="307" t="s">
        <v>283</v>
      </c>
      <c r="C56" s="308"/>
      <c r="D56" s="113">
        <v>0.23647650014779781</v>
      </c>
      <c r="E56" s="115">
        <v>24</v>
      </c>
      <c r="F56" s="114">
        <v>19</v>
      </c>
      <c r="G56" s="114">
        <v>20</v>
      </c>
      <c r="H56" s="114">
        <v>25</v>
      </c>
      <c r="I56" s="140">
        <v>25</v>
      </c>
      <c r="J56" s="115">
        <v>-1</v>
      </c>
      <c r="K56" s="116">
        <v>-4</v>
      </c>
    </row>
    <row r="57" spans="1:11" ht="14.1" customHeight="1" x14ac:dyDescent="0.2">
      <c r="A57" s="306" t="s">
        <v>284</v>
      </c>
      <c r="B57" s="307" t="s">
        <v>285</v>
      </c>
      <c r="C57" s="308"/>
      <c r="D57" s="113">
        <v>0.52221893782638684</v>
      </c>
      <c r="E57" s="115">
        <v>53</v>
      </c>
      <c r="F57" s="114">
        <v>53</v>
      </c>
      <c r="G57" s="114">
        <v>53</v>
      </c>
      <c r="H57" s="114">
        <v>54</v>
      </c>
      <c r="I57" s="140">
        <v>53</v>
      </c>
      <c r="J57" s="115">
        <v>0</v>
      </c>
      <c r="K57" s="116">
        <v>0</v>
      </c>
    </row>
    <row r="58" spans="1:11" ht="14.1" customHeight="1" x14ac:dyDescent="0.2">
      <c r="A58" s="306">
        <v>73</v>
      </c>
      <c r="B58" s="307" t="s">
        <v>286</v>
      </c>
      <c r="C58" s="308"/>
      <c r="D58" s="113">
        <v>0.52221893782638684</v>
      </c>
      <c r="E58" s="115">
        <v>53</v>
      </c>
      <c r="F58" s="114">
        <v>54</v>
      </c>
      <c r="G58" s="114">
        <v>55</v>
      </c>
      <c r="H58" s="114">
        <v>56</v>
      </c>
      <c r="I58" s="140">
        <v>58</v>
      </c>
      <c r="J58" s="115">
        <v>-5</v>
      </c>
      <c r="K58" s="116">
        <v>-8.6206896551724146</v>
      </c>
    </row>
    <row r="59" spans="1:11" ht="14.1" customHeight="1" x14ac:dyDescent="0.2">
      <c r="A59" s="306" t="s">
        <v>287</v>
      </c>
      <c r="B59" s="307" t="s">
        <v>288</v>
      </c>
      <c r="C59" s="308"/>
      <c r="D59" s="113">
        <v>0.36456793772785495</v>
      </c>
      <c r="E59" s="115">
        <v>37</v>
      </c>
      <c r="F59" s="114">
        <v>35</v>
      </c>
      <c r="G59" s="114">
        <v>36</v>
      </c>
      <c r="H59" s="114">
        <v>36</v>
      </c>
      <c r="I59" s="140">
        <v>36</v>
      </c>
      <c r="J59" s="115">
        <v>1</v>
      </c>
      <c r="K59" s="116">
        <v>2.7777777777777777</v>
      </c>
    </row>
    <row r="60" spans="1:11" ht="14.1" customHeight="1" x14ac:dyDescent="0.2">
      <c r="A60" s="306">
        <v>81</v>
      </c>
      <c r="B60" s="307" t="s">
        <v>289</v>
      </c>
      <c r="C60" s="308"/>
      <c r="D60" s="113">
        <v>4.4536407527835253</v>
      </c>
      <c r="E60" s="115">
        <v>452</v>
      </c>
      <c r="F60" s="114">
        <v>465</v>
      </c>
      <c r="G60" s="114">
        <v>471</v>
      </c>
      <c r="H60" s="114">
        <v>468</v>
      </c>
      <c r="I60" s="140">
        <v>474</v>
      </c>
      <c r="J60" s="115">
        <v>-22</v>
      </c>
      <c r="K60" s="116">
        <v>-4.6413502109704643</v>
      </c>
    </row>
    <row r="61" spans="1:11" ht="14.1" customHeight="1" x14ac:dyDescent="0.2">
      <c r="A61" s="306" t="s">
        <v>290</v>
      </c>
      <c r="B61" s="307" t="s">
        <v>291</v>
      </c>
      <c r="C61" s="308"/>
      <c r="D61" s="113">
        <v>1.5370972509606857</v>
      </c>
      <c r="E61" s="115">
        <v>156</v>
      </c>
      <c r="F61" s="114">
        <v>161</v>
      </c>
      <c r="G61" s="114">
        <v>160</v>
      </c>
      <c r="H61" s="114">
        <v>161</v>
      </c>
      <c r="I61" s="140">
        <v>163</v>
      </c>
      <c r="J61" s="115">
        <v>-7</v>
      </c>
      <c r="K61" s="116">
        <v>-4.294478527607362</v>
      </c>
    </row>
    <row r="62" spans="1:11" ht="14.1" customHeight="1" x14ac:dyDescent="0.2">
      <c r="A62" s="306" t="s">
        <v>292</v>
      </c>
      <c r="B62" s="307" t="s">
        <v>293</v>
      </c>
      <c r="C62" s="308"/>
      <c r="D62" s="113">
        <v>2.2662331264163957</v>
      </c>
      <c r="E62" s="115">
        <v>230</v>
      </c>
      <c r="F62" s="114">
        <v>238</v>
      </c>
      <c r="G62" s="114">
        <v>249</v>
      </c>
      <c r="H62" s="114">
        <v>245</v>
      </c>
      <c r="I62" s="140">
        <v>250</v>
      </c>
      <c r="J62" s="115">
        <v>-20</v>
      </c>
      <c r="K62" s="116">
        <v>-8</v>
      </c>
    </row>
    <row r="63" spans="1:11" ht="14.1" customHeight="1" x14ac:dyDescent="0.2">
      <c r="A63" s="306"/>
      <c r="B63" s="307" t="s">
        <v>294</v>
      </c>
      <c r="C63" s="308"/>
      <c r="D63" s="113">
        <v>2.2169671888856044</v>
      </c>
      <c r="E63" s="115">
        <v>225</v>
      </c>
      <c r="F63" s="114">
        <v>233</v>
      </c>
      <c r="G63" s="114">
        <v>244</v>
      </c>
      <c r="H63" s="114">
        <v>240</v>
      </c>
      <c r="I63" s="140">
        <v>245</v>
      </c>
      <c r="J63" s="115">
        <v>-20</v>
      </c>
      <c r="K63" s="116">
        <v>-8.1632653061224492</v>
      </c>
    </row>
    <row r="64" spans="1:11" ht="14.1" customHeight="1" x14ac:dyDescent="0.2">
      <c r="A64" s="306" t="s">
        <v>295</v>
      </c>
      <c r="B64" s="307" t="s">
        <v>296</v>
      </c>
      <c r="C64" s="308"/>
      <c r="D64" s="113">
        <v>7.8825500049265931E-2</v>
      </c>
      <c r="E64" s="115">
        <v>8</v>
      </c>
      <c r="F64" s="114">
        <v>6</v>
      </c>
      <c r="G64" s="114">
        <v>7</v>
      </c>
      <c r="H64" s="114">
        <v>4</v>
      </c>
      <c r="I64" s="140">
        <v>3</v>
      </c>
      <c r="J64" s="115">
        <v>5</v>
      </c>
      <c r="K64" s="116">
        <v>166.66666666666666</v>
      </c>
    </row>
    <row r="65" spans="1:11" ht="14.1" customHeight="1" x14ac:dyDescent="0.2">
      <c r="A65" s="306" t="s">
        <v>297</v>
      </c>
      <c r="B65" s="307" t="s">
        <v>298</v>
      </c>
      <c r="C65" s="308"/>
      <c r="D65" s="113">
        <v>0.35471475022169674</v>
      </c>
      <c r="E65" s="115">
        <v>36</v>
      </c>
      <c r="F65" s="114">
        <v>37</v>
      </c>
      <c r="G65" s="114">
        <v>35</v>
      </c>
      <c r="H65" s="114">
        <v>34</v>
      </c>
      <c r="I65" s="140">
        <v>34</v>
      </c>
      <c r="J65" s="115">
        <v>2</v>
      </c>
      <c r="K65" s="116">
        <v>5.882352941176471</v>
      </c>
    </row>
    <row r="66" spans="1:11" ht="14.1" customHeight="1" x14ac:dyDescent="0.2">
      <c r="A66" s="306">
        <v>82</v>
      </c>
      <c r="B66" s="307" t="s">
        <v>299</v>
      </c>
      <c r="C66" s="308"/>
      <c r="D66" s="113">
        <v>1.6356291260222682</v>
      </c>
      <c r="E66" s="115">
        <v>166</v>
      </c>
      <c r="F66" s="114">
        <v>174</v>
      </c>
      <c r="G66" s="114">
        <v>164</v>
      </c>
      <c r="H66" s="114">
        <v>166</v>
      </c>
      <c r="I66" s="140">
        <v>174</v>
      </c>
      <c r="J66" s="115">
        <v>-8</v>
      </c>
      <c r="K66" s="116">
        <v>-4.5977011494252871</v>
      </c>
    </row>
    <row r="67" spans="1:11" ht="14.1" customHeight="1" x14ac:dyDescent="0.2">
      <c r="A67" s="306" t="s">
        <v>300</v>
      </c>
      <c r="B67" s="307" t="s">
        <v>301</v>
      </c>
      <c r="C67" s="308"/>
      <c r="D67" s="113">
        <v>0.87693368804808358</v>
      </c>
      <c r="E67" s="115">
        <v>89</v>
      </c>
      <c r="F67" s="114">
        <v>93</v>
      </c>
      <c r="G67" s="114">
        <v>86</v>
      </c>
      <c r="H67" s="114">
        <v>84</v>
      </c>
      <c r="I67" s="140">
        <v>90</v>
      </c>
      <c r="J67" s="115">
        <v>-1</v>
      </c>
      <c r="K67" s="116">
        <v>-1.1111111111111112</v>
      </c>
    </row>
    <row r="68" spans="1:11" ht="14.1" customHeight="1" x14ac:dyDescent="0.2">
      <c r="A68" s="306" t="s">
        <v>302</v>
      </c>
      <c r="B68" s="307" t="s">
        <v>303</v>
      </c>
      <c r="C68" s="308"/>
      <c r="D68" s="113">
        <v>0.54192531283870327</v>
      </c>
      <c r="E68" s="115">
        <v>55</v>
      </c>
      <c r="F68" s="114">
        <v>59</v>
      </c>
      <c r="G68" s="114">
        <v>59</v>
      </c>
      <c r="H68" s="114">
        <v>64</v>
      </c>
      <c r="I68" s="140">
        <v>66</v>
      </c>
      <c r="J68" s="115">
        <v>-11</v>
      </c>
      <c r="K68" s="116">
        <v>-16.666666666666668</v>
      </c>
    </row>
    <row r="69" spans="1:11" ht="14.1" customHeight="1" x14ac:dyDescent="0.2">
      <c r="A69" s="306">
        <v>83</v>
      </c>
      <c r="B69" s="307" t="s">
        <v>304</v>
      </c>
      <c r="C69" s="308"/>
      <c r="D69" s="113">
        <v>2.0494630012809143</v>
      </c>
      <c r="E69" s="115">
        <v>208</v>
      </c>
      <c r="F69" s="114">
        <v>204</v>
      </c>
      <c r="G69" s="114">
        <v>204</v>
      </c>
      <c r="H69" s="114">
        <v>199</v>
      </c>
      <c r="I69" s="140">
        <v>199</v>
      </c>
      <c r="J69" s="115">
        <v>9</v>
      </c>
      <c r="K69" s="116">
        <v>4.5226130653266328</v>
      </c>
    </row>
    <row r="70" spans="1:11" ht="14.1" customHeight="1" x14ac:dyDescent="0.2">
      <c r="A70" s="306" t="s">
        <v>305</v>
      </c>
      <c r="B70" s="307" t="s">
        <v>306</v>
      </c>
      <c r="C70" s="308"/>
      <c r="D70" s="113">
        <v>0.60104443787565276</v>
      </c>
      <c r="E70" s="115">
        <v>61</v>
      </c>
      <c r="F70" s="114">
        <v>54</v>
      </c>
      <c r="G70" s="114">
        <v>52</v>
      </c>
      <c r="H70" s="114">
        <v>58</v>
      </c>
      <c r="I70" s="140">
        <v>53</v>
      </c>
      <c r="J70" s="115">
        <v>8</v>
      </c>
      <c r="K70" s="116">
        <v>15.09433962264151</v>
      </c>
    </row>
    <row r="71" spans="1:11" ht="14.1" customHeight="1" x14ac:dyDescent="0.2">
      <c r="A71" s="306"/>
      <c r="B71" s="307" t="s">
        <v>307</v>
      </c>
      <c r="C71" s="308"/>
      <c r="D71" s="113">
        <v>0.42368706276480439</v>
      </c>
      <c r="E71" s="115">
        <v>43</v>
      </c>
      <c r="F71" s="114">
        <v>40</v>
      </c>
      <c r="G71" s="114">
        <v>39</v>
      </c>
      <c r="H71" s="114">
        <v>41</v>
      </c>
      <c r="I71" s="140">
        <v>38</v>
      </c>
      <c r="J71" s="115">
        <v>5</v>
      </c>
      <c r="K71" s="116">
        <v>13.157894736842104</v>
      </c>
    </row>
    <row r="72" spans="1:11" ht="14.1" customHeight="1" x14ac:dyDescent="0.2">
      <c r="A72" s="306">
        <v>84</v>
      </c>
      <c r="B72" s="307" t="s">
        <v>308</v>
      </c>
      <c r="C72" s="308"/>
      <c r="D72" s="113">
        <v>0.75869543797418459</v>
      </c>
      <c r="E72" s="115">
        <v>77</v>
      </c>
      <c r="F72" s="114">
        <v>78</v>
      </c>
      <c r="G72" s="114">
        <v>84</v>
      </c>
      <c r="H72" s="114">
        <v>91</v>
      </c>
      <c r="I72" s="140">
        <v>94</v>
      </c>
      <c r="J72" s="115">
        <v>-17</v>
      </c>
      <c r="K72" s="116">
        <v>-18.085106382978722</v>
      </c>
    </row>
    <row r="73" spans="1:11" ht="14.1" customHeight="1" x14ac:dyDescent="0.2">
      <c r="A73" s="306" t="s">
        <v>309</v>
      </c>
      <c r="B73" s="307" t="s">
        <v>310</v>
      </c>
      <c r="C73" s="308"/>
      <c r="D73" s="113">
        <v>6.8972312543107692E-2</v>
      </c>
      <c r="E73" s="115">
        <v>7</v>
      </c>
      <c r="F73" s="114">
        <v>8</v>
      </c>
      <c r="G73" s="114">
        <v>7</v>
      </c>
      <c r="H73" s="114">
        <v>6</v>
      </c>
      <c r="I73" s="140">
        <v>6</v>
      </c>
      <c r="J73" s="115">
        <v>1</v>
      </c>
      <c r="K73" s="116">
        <v>16.666666666666668</v>
      </c>
    </row>
    <row r="74" spans="1:11" ht="14.1" customHeight="1" x14ac:dyDescent="0.2">
      <c r="A74" s="306" t="s">
        <v>311</v>
      </c>
      <c r="B74" s="307" t="s">
        <v>312</v>
      </c>
      <c r="C74" s="308"/>
      <c r="D74" s="113" t="s">
        <v>513</v>
      </c>
      <c r="E74" s="115" t="s">
        <v>513</v>
      </c>
      <c r="F74" s="114" t="s">
        <v>513</v>
      </c>
      <c r="G74" s="114" t="s">
        <v>513</v>
      </c>
      <c r="H74" s="114">
        <v>4</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t="s">
        <v>513</v>
      </c>
      <c r="H76" s="114" t="s">
        <v>513</v>
      </c>
      <c r="I76" s="140">
        <v>3</v>
      </c>
      <c r="J76" s="115" t="s">
        <v>513</v>
      </c>
      <c r="K76" s="116" t="s">
        <v>513</v>
      </c>
    </row>
    <row r="77" spans="1:11" ht="14.1" customHeight="1" x14ac:dyDescent="0.2">
      <c r="A77" s="306">
        <v>92</v>
      </c>
      <c r="B77" s="307" t="s">
        <v>316</v>
      </c>
      <c r="C77" s="308"/>
      <c r="D77" s="113">
        <v>0.13794462508621538</v>
      </c>
      <c r="E77" s="115">
        <v>14</v>
      </c>
      <c r="F77" s="114">
        <v>14</v>
      </c>
      <c r="G77" s="114">
        <v>13</v>
      </c>
      <c r="H77" s="114">
        <v>12</v>
      </c>
      <c r="I77" s="140">
        <v>11</v>
      </c>
      <c r="J77" s="115">
        <v>3</v>
      </c>
      <c r="K77" s="116">
        <v>27.272727272727273</v>
      </c>
    </row>
    <row r="78" spans="1:11" ht="14.1" customHeight="1" x14ac:dyDescent="0.2">
      <c r="A78" s="306">
        <v>93</v>
      </c>
      <c r="B78" s="307" t="s">
        <v>317</v>
      </c>
      <c r="C78" s="308"/>
      <c r="D78" s="113" t="s">
        <v>513</v>
      </c>
      <c r="E78" s="115" t="s">
        <v>513</v>
      </c>
      <c r="F78" s="114">
        <v>5</v>
      </c>
      <c r="G78" s="114">
        <v>7</v>
      </c>
      <c r="H78" s="114">
        <v>7</v>
      </c>
      <c r="I78" s="140">
        <v>6</v>
      </c>
      <c r="J78" s="115" t="s">
        <v>513</v>
      </c>
      <c r="K78" s="116" t="s">
        <v>513</v>
      </c>
    </row>
    <row r="79" spans="1:11" ht="14.1" customHeight="1" x14ac:dyDescent="0.2">
      <c r="A79" s="306">
        <v>94</v>
      </c>
      <c r="B79" s="307" t="s">
        <v>318</v>
      </c>
      <c r="C79" s="308"/>
      <c r="D79" s="113">
        <v>0.18721056261700661</v>
      </c>
      <c r="E79" s="115">
        <v>19</v>
      </c>
      <c r="F79" s="114">
        <v>28</v>
      </c>
      <c r="G79" s="114">
        <v>30</v>
      </c>
      <c r="H79" s="114">
        <v>20</v>
      </c>
      <c r="I79" s="140">
        <v>21</v>
      </c>
      <c r="J79" s="115">
        <v>-2</v>
      </c>
      <c r="K79" s="116">
        <v>-9.5238095238095237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3.2022859395014289</v>
      </c>
      <c r="E81" s="143">
        <v>325</v>
      </c>
      <c r="F81" s="144">
        <v>330</v>
      </c>
      <c r="G81" s="144">
        <v>319</v>
      </c>
      <c r="H81" s="144">
        <v>334</v>
      </c>
      <c r="I81" s="145">
        <v>310</v>
      </c>
      <c r="J81" s="143">
        <v>15</v>
      </c>
      <c r="K81" s="146">
        <v>4.838709677419355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2909</v>
      </c>
      <c r="G12" s="536">
        <v>2340</v>
      </c>
      <c r="H12" s="536">
        <v>4464</v>
      </c>
      <c r="I12" s="536">
        <v>3343</v>
      </c>
      <c r="J12" s="537">
        <v>2971</v>
      </c>
      <c r="K12" s="538">
        <v>-62</v>
      </c>
      <c r="L12" s="349">
        <v>-2.0868394479973071</v>
      </c>
    </row>
    <row r="13" spans="1:17" s="110" customFormat="1" ht="15" customHeight="1" x14ac:dyDescent="0.2">
      <c r="A13" s="350" t="s">
        <v>344</v>
      </c>
      <c r="B13" s="351" t="s">
        <v>345</v>
      </c>
      <c r="C13" s="347"/>
      <c r="D13" s="347"/>
      <c r="E13" s="348"/>
      <c r="F13" s="536">
        <v>1836</v>
      </c>
      <c r="G13" s="536">
        <v>1431</v>
      </c>
      <c r="H13" s="536">
        <v>2617</v>
      </c>
      <c r="I13" s="536">
        <v>1989</v>
      </c>
      <c r="J13" s="537">
        <v>1948</v>
      </c>
      <c r="K13" s="538">
        <v>-112</v>
      </c>
      <c r="L13" s="349">
        <v>-5.7494866529774127</v>
      </c>
    </row>
    <row r="14" spans="1:17" s="110" customFormat="1" ht="22.5" customHeight="1" x14ac:dyDescent="0.2">
      <c r="A14" s="350"/>
      <c r="B14" s="351" t="s">
        <v>346</v>
      </c>
      <c r="C14" s="347"/>
      <c r="D14" s="347"/>
      <c r="E14" s="348"/>
      <c r="F14" s="536">
        <v>1073</v>
      </c>
      <c r="G14" s="536">
        <v>909</v>
      </c>
      <c r="H14" s="536">
        <v>1847</v>
      </c>
      <c r="I14" s="536">
        <v>1354</v>
      </c>
      <c r="J14" s="537">
        <v>1023</v>
      </c>
      <c r="K14" s="538">
        <v>50</v>
      </c>
      <c r="L14" s="349">
        <v>4.8875855327468232</v>
      </c>
    </row>
    <row r="15" spans="1:17" s="110" customFormat="1" ht="15" customHeight="1" x14ac:dyDescent="0.2">
      <c r="A15" s="350" t="s">
        <v>347</v>
      </c>
      <c r="B15" s="351" t="s">
        <v>108</v>
      </c>
      <c r="C15" s="347"/>
      <c r="D15" s="347"/>
      <c r="E15" s="348"/>
      <c r="F15" s="536">
        <v>822</v>
      </c>
      <c r="G15" s="536">
        <v>621</v>
      </c>
      <c r="H15" s="536">
        <v>1963</v>
      </c>
      <c r="I15" s="536">
        <v>882</v>
      </c>
      <c r="J15" s="537">
        <v>797</v>
      </c>
      <c r="K15" s="538">
        <v>25</v>
      </c>
      <c r="L15" s="349">
        <v>3.1367628607277291</v>
      </c>
    </row>
    <row r="16" spans="1:17" s="110" customFormat="1" ht="15" customHeight="1" x14ac:dyDescent="0.2">
      <c r="A16" s="350"/>
      <c r="B16" s="351" t="s">
        <v>109</v>
      </c>
      <c r="C16" s="347"/>
      <c r="D16" s="347"/>
      <c r="E16" s="348"/>
      <c r="F16" s="536">
        <v>1872</v>
      </c>
      <c r="G16" s="536">
        <v>1582</v>
      </c>
      <c r="H16" s="536">
        <v>2299</v>
      </c>
      <c r="I16" s="536">
        <v>2206</v>
      </c>
      <c r="J16" s="537">
        <v>1918</v>
      </c>
      <c r="K16" s="538">
        <v>-46</v>
      </c>
      <c r="L16" s="349">
        <v>-2.3983315954118876</v>
      </c>
    </row>
    <row r="17" spans="1:12" s="110" customFormat="1" ht="15" customHeight="1" x14ac:dyDescent="0.2">
      <c r="A17" s="350"/>
      <c r="B17" s="351" t="s">
        <v>110</v>
      </c>
      <c r="C17" s="347"/>
      <c r="D17" s="347"/>
      <c r="E17" s="348"/>
      <c r="F17" s="536">
        <v>202</v>
      </c>
      <c r="G17" s="536">
        <v>120</v>
      </c>
      <c r="H17" s="536">
        <v>177</v>
      </c>
      <c r="I17" s="536">
        <v>231</v>
      </c>
      <c r="J17" s="537">
        <v>235</v>
      </c>
      <c r="K17" s="538">
        <v>-33</v>
      </c>
      <c r="L17" s="349">
        <v>-14.042553191489361</v>
      </c>
    </row>
    <row r="18" spans="1:12" s="110" customFormat="1" ht="15" customHeight="1" x14ac:dyDescent="0.2">
      <c r="A18" s="350"/>
      <c r="B18" s="351" t="s">
        <v>111</v>
      </c>
      <c r="C18" s="347"/>
      <c r="D18" s="347"/>
      <c r="E18" s="348"/>
      <c r="F18" s="536">
        <v>13</v>
      </c>
      <c r="G18" s="536">
        <v>17</v>
      </c>
      <c r="H18" s="536">
        <v>25</v>
      </c>
      <c r="I18" s="536">
        <v>24</v>
      </c>
      <c r="J18" s="537">
        <v>21</v>
      </c>
      <c r="K18" s="538">
        <v>-8</v>
      </c>
      <c r="L18" s="349">
        <v>-38.095238095238095</v>
      </c>
    </row>
    <row r="19" spans="1:12" s="110" customFormat="1" ht="15" customHeight="1" x14ac:dyDescent="0.2">
      <c r="A19" s="118" t="s">
        <v>113</v>
      </c>
      <c r="B19" s="119" t="s">
        <v>181</v>
      </c>
      <c r="C19" s="347"/>
      <c r="D19" s="347"/>
      <c r="E19" s="348"/>
      <c r="F19" s="536">
        <v>2219</v>
      </c>
      <c r="G19" s="536">
        <v>1668</v>
      </c>
      <c r="H19" s="536">
        <v>3699</v>
      </c>
      <c r="I19" s="536">
        <v>2664</v>
      </c>
      <c r="J19" s="537">
        <v>2313</v>
      </c>
      <c r="K19" s="538">
        <v>-94</v>
      </c>
      <c r="L19" s="349">
        <v>-4.0639861651534801</v>
      </c>
    </row>
    <row r="20" spans="1:12" s="110" customFormat="1" ht="15" customHeight="1" x14ac:dyDescent="0.2">
      <c r="A20" s="118"/>
      <c r="B20" s="119" t="s">
        <v>182</v>
      </c>
      <c r="C20" s="347"/>
      <c r="D20" s="347"/>
      <c r="E20" s="348"/>
      <c r="F20" s="536">
        <v>690</v>
      </c>
      <c r="G20" s="536">
        <v>672</v>
      </c>
      <c r="H20" s="536">
        <v>765</v>
      </c>
      <c r="I20" s="536">
        <v>679</v>
      </c>
      <c r="J20" s="537">
        <v>658</v>
      </c>
      <c r="K20" s="538">
        <v>32</v>
      </c>
      <c r="L20" s="349">
        <v>4.86322188449848</v>
      </c>
    </row>
    <row r="21" spans="1:12" s="110" customFormat="1" ht="15" customHeight="1" x14ac:dyDescent="0.2">
      <c r="A21" s="118" t="s">
        <v>113</v>
      </c>
      <c r="B21" s="119" t="s">
        <v>116</v>
      </c>
      <c r="C21" s="347"/>
      <c r="D21" s="347"/>
      <c r="E21" s="348"/>
      <c r="F21" s="536">
        <v>1690</v>
      </c>
      <c r="G21" s="536">
        <v>1192</v>
      </c>
      <c r="H21" s="536">
        <v>2404</v>
      </c>
      <c r="I21" s="536">
        <v>1486</v>
      </c>
      <c r="J21" s="537">
        <v>1831</v>
      </c>
      <c r="K21" s="538">
        <v>-141</v>
      </c>
      <c r="L21" s="349">
        <v>-7.7007099945385038</v>
      </c>
    </row>
    <row r="22" spans="1:12" s="110" customFormat="1" ht="15" customHeight="1" x14ac:dyDescent="0.2">
      <c r="A22" s="118"/>
      <c r="B22" s="119" t="s">
        <v>117</v>
      </c>
      <c r="C22" s="347"/>
      <c r="D22" s="347"/>
      <c r="E22" s="348"/>
      <c r="F22" s="536">
        <v>1216</v>
      </c>
      <c r="G22" s="536">
        <v>1147</v>
      </c>
      <c r="H22" s="536">
        <v>2057</v>
      </c>
      <c r="I22" s="536">
        <v>1855</v>
      </c>
      <c r="J22" s="537">
        <v>1138</v>
      </c>
      <c r="K22" s="538">
        <v>78</v>
      </c>
      <c r="L22" s="349">
        <v>6.8541300527240772</v>
      </c>
    </row>
    <row r="23" spans="1:12" s="110" customFormat="1" ht="15" customHeight="1" x14ac:dyDescent="0.2">
      <c r="A23" s="352" t="s">
        <v>347</v>
      </c>
      <c r="B23" s="353" t="s">
        <v>193</v>
      </c>
      <c r="C23" s="354"/>
      <c r="D23" s="354"/>
      <c r="E23" s="355"/>
      <c r="F23" s="539">
        <v>45</v>
      </c>
      <c r="G23" s="539">
        <v>68</v>
      </c>
      <c r="H23" s="539">
        <v>793</v>
      </c>
      <c r="I23" s="539">
        <v>20</v>
      </c>
      <c r="J23" s="540">
        <v>54</v>
      </c>
      <c r="K23" s="541">
        <v>-9</v>
      </c>
      <c r="L23" s="356">
        <v>-16.666666666666668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33.9</v>
      </c>
      <c r="G25" s="542">
        <v>39.6</v>
      </c>
      <c r="H25" s="542">
        <v>51.5</v>
      </c>
      <c r="I25" s="542">
        <v>50.6</v>
      </c>
      <c r="J25" s="542">
        <v>29.9</v>
      </c>
      <c r="K25" s="543" t="s">
        <v>349</v>
      </c>
      <c r="L25" s="364">
        <v>4</v>
      </c>
    </row>
    <row r="26" spans="1:12" s="110" customFormat="1" ht="15" customHeight="1" x14ac:dyDescent="0.2">
      <c r="A26" s="365" t="s">
        <v>105</v>
      </c>
      <c r="B26" s="366" t="s">
        <v>345</v>
      </c>
      <c r="C26" s="362"/>
      <c r="D26" s="362"/>
      <c r="E26" s="363"/>
      <c r="F26" s="542">
        <v>32.700000000000003</v>
      </c>
      <c r="G26" s="542">
        <v>38.6</v>
      </c>
      <c r="H26" s="542">
        <v>51.5</v>
      </c>
      <c r="I26" s="542">
        <v>47.1</v>
      </c>
      <c r="J26" s="544">
        <v>28.8</v>
      </c>
      <c r="K26" s="543" t="s">
        <v>349</v>
      </c>
      <c r="L26" s="364">
        <v>3.9000000000000021</v>
      </c>
    </row>
    <row r="27" spans="1:12" s="110" customFormat="1" ht="15" customHeight="1" x14ac:dyDescent="0.2">
      <c r="A27" s="365"/>
      <c r="B27" s="366" t="s">
        <v>346</v>
      </c>
      <c r="C27" s="362"/>
      <c r="D27" s="362"/>
      <c r="E27" s="363"/>
      <c r="F27" s="542">
        <v>36</v>
      </c>
      <c r="G27" s="542">
        <v>41.3</v>
      </c>
      <c r="H27" s="542">
        <v>51.4</v>
      </c>
      <c r="I27" s="542">
        <v>55.8</v>
      </c>
      <c r="J27" s="542">
        <v>32</v>
      </c>
      <c r="K27" s="543" t="s">
        <v>349</v>
      </c>
      <c r="L27" s="364">
        <v>4</v>
      </c>
    </row>
    <row r="28" spans="1:12" s="110" customFormat="1" ht="15" customHeight="1" x14ac:dyDescent="0.2">
      <c r="A28" s="365" t="s">
        <v>113</v>
      </c>
      <c r="B28" s="366" t="s">
        <v>108</v>
      </c>
      <c r="C28" s="362"/>
      <c r="D28" s="362"/>
      <c r="E28" s="363"/>
      <c r="F28" s="542">
        <v>35.9</v>
      </c>
      <c r="G28" s="542">
        <v>47.2</v>
      </c>
      <c r="H28" s="542">
        <v>56.6</v>
      </c>
      <c r="I28" s="542">
        <v>56</v>
      </c>
      <c r="J28" s="542">
        <v>34.299999999999997</v>
      </c>
      <c r="K28" s="543" t="s">
        <v>349</v>
      </c>
      <c r="L28" s="364">
        <v>1.6000000000000014</v>
      </c>
    </row>
    <row r="29" spans="1:12" s="110" customFormat="1" ht="11.25" x14ac:dyDescent="0.2">
      <c r="A29" s="365"/>
      <c r="B29" s="366" t="s">
        <v>109</v>
      </c>
      <c r="C29" s="362"/>
      <c r="D29" s="362"/>
      <c r="E29" s="363"/>
      <c r="F29" s="542">
        <v>34.299999999999997</v>
      </c>
      <c r="G29" s="542">
        <v>37.299999999999997</v>
      </c>
      <c r="H29" s="542">
        <v>50.2</v>
      </c>
      <c r="I29" s="542">
        <v>50.3</v>
      </c>
      <c r="J29" s="544">
        <v>29.5</v>
      </c>
      <c r="K29" s="543" t="s">
        <v>349</v>
      </c>
      <c r="L29" s="364">
        <v>4.7999999999999972</v>
      </c>
    </row>
    <row r="30" spans="1:12" s="110" customFormat="1" ht="15" customHeight="1" x14ac:dyDescent="0.2">
      <c r="A30" s="365"/>
      <c r="B30" s="366" t="s">
        <v>110</v>
      </c>
      <c r="C30" s="362"/>
      <c r="D30" s="362"/>
      <c r="E30" s="363"/>
      <c r="F30" s="542">
        <v>21.8</v>
      </c>
      <c r="G30" s="542">
        <v>38.299999999999997</v>
      </c>
      <c r="H30" s="542">
        <v>37.5</v>
      </c>
      <c r="I30" s="542">
        <v>35.9</v>
      </c>
      <c r="J30" s="542">
        <v>20</v>
      </c>
      <c r="K30" s="543" t="s">
        <v>349</v>
      </c>
      <c r="L30" s="364">
        <v>1.8000000000000007</v>
      </c>
    </row>
    <row r="31" spans="1:12" s="110" customFormat="1" ht="15" customHeight="1" x14ac:dyDescent="0.2">
      <c r="A31" s="365"/>
      <c r="B31" s="366" t="s">
        <v>111</v>
      </c>
      <c r="C31" s="362"/>
      <c r="D31" s="362"/>
      <c r="E31" s="363"/>
      <c r="F31" s="542">
        <v>38.5</v>
      </c>
      <c r="G31" s="542">
        <v>23.5</v>
      </c>
      <c r="H31" s="542">
        <v>32</v>
      </c>
      <c r="I31" s="542">
        <v>29.2</v>
      </c>
      <c r="J31" s="542">
        <v>23.8</v>
      </c>
      <c r="K31" s="543" t="s">
        <v>349</v>
      </c>
      <c r="L31" s="364">
        <v>14.7</v>
      </c>
    </row>
    <row r="32" spans="1:12" s="110" customFormat="1" ht="15" customHeight="1" x14ac:dyDescent="0.2">
      <c r="A32" s="367" t="s">
        <v>113</v>
      </c>
      <c r="B32" s="368" t="s">
        <v>181</v>
      </c>
      <c r="C32" s="362"/>
      <c r="D32" s="362"/>
      <c r="E32" s="363"/>
      <c r="F32" s="542">
        <v>34.700000000000003</v>
      </c>
      <c r="G32" s="542">
        <v>39.9</v>
      </c>
      <c r="H32" s="542">
        <v>56.1</v>
      </c>
      <c r="I32" s="542">
        <v>53.5</v>
      </c>
      <c r="J32" s="544">
        <v>29.2</v>
      </c>
      <c r="K32" s="543" t="s">
        <v>349</v>
      </c>
      <c r="L32" s="364">
        <v>5.5000000000000036</v>
      </c>
    </row>
    <row r="33" spans="1:12" s="110" customFormat="1" ht="15" customHeight="1" x14ac:dyDescent="0.2">
      <c r="A33" s="367"/>
      <c r="B33" s="368" t="s">
        <v>182</v>
      </c>
      <c r="C33" s="362"/>
      <c r="D33" s="362"/>
      <c r="E33" s="363"/>
      <c r="F33" s="542">
        <v>31.3</v>
      </c>
      <c r="G33" s="542">
        <v>39.1</v>
      </c>
      <c r="H33" s="542">
        <v>33.6</v>
      </c>
      <c r="I33" s="542">
        <v>39.299999999999997</v>
      </c>
      <c r="J33" s="542">
        <v>32.299999999999997</v>
      </c>
      <c r="K33" s="543" t="s">
        <v>349</v>
      </c>
      <c r="L33" s="364">
        <v>-0.99999999999999645</v>
      </c>
    </row>
    <row r="34" spans="1:12" s="369" customFormat="1" ht="15" customHeight="1" x14ac:dyDescent="0.2">
      <c r="A34" s="367" t="s">
        <v>113</v>
      </c>
      <c r="B34" s="368" t="s">
        <v>116</v>
      </c>
      <c r="C34" s="362"/>
      <c r="D34" s="362"/>
      <c r="E34" s="363"/>
      <c r="F34" s="542">
        <v>22.5</v>
      </c>
      <c r="G34" s="542">
        <v>24.2</v>
      </c>
      <c r="H34" s="542">
        <v>29.7</v>
      </c>
      <c r="I34" s="542">
        <v>29.4</v>
      </c>
      <c r="J34" s="542">
        <v>21.5</v>
      </c>
      <c r="K34" s="543" t="s">
        <v>349</v>
      </c>
      <c r="L34" s="364">
        <v>1</v>
      </c>
    </row>
    <row r="35" spans="1:12" s="369" customFormat="1" ht="11.25" x14ac:dyDescent="0.2">
      <c r="A35" s="370"/>
      <c r="B35" s="371" t="s">
        <v>117</v>
      </c>
      <c r="C35" s="372"/>
      <c r="D35" s="372"/>
      <c r="E35" s="373"/>
      <c r="F35" s="545">
        <v>49.3</v>
      </c>
      <c r="G35" s="545">
        <v>54.9</v>
      </c>
      <c r="H35" s="545">
        <v>69</v>
      </c>
      <c r="I35" s="545">
        <v>67.400000000000006</v>
      </c>
      <c r="J35" s="546">
        <v>43</v>
      </c>
      <c r="K35" s="547" t="s">
        <v>349</v>
      </c>
      <c r="L35" s="374">
        <v>6.2999999999999972</v>
      </c>
    </row>
    <row r="36" spans="1:12" s="369" customFormat="1" ht="15.95" customHeight="1" x14ac:dyDescent="0.2">
      <c r="A36" s="375" t="s">
        <v>350</v>
      </c>
      <c r="B36" s="376"/>
      <c r="C36" s="377"/>
      <c r="D36" s="376"/>
      <c r="E36" s="378"/>
      <c r="F36" s="548">
        <v>2861</v>
      </c>
      <c r="G36" s="548">
        <v>2266</v>
      </c>
      <c r="H36" s="548">
        <v>3612</v>
      </c>
      <c r="I36" s="548">
        <v>3318</v>
      </c>
      <c r="J36" s="548">
        <v>2909</v>
      </c>
      <c r="K36" s="549">
        <v>-48</v>
      </c>
      <c r="L36" s="380">
        <v>-1.6500515641113784</v>
      </c>
    </row>
    <row r="37" spans="1:12" s="369" customFormat="1" ht="15.95" customHeight="1" x14ac:dyDescent="0.2">
      <c r="A37" s="381"/>
      <c r="B37" s="382" t="s">
        <v>113</v>
      </c>
      <c r="C37" s="382" t="s">
        <v>351</v>
      </c>
      <c r="D37" s="382"/>
      <c r="E37" s="383"/>
      <c r="F37" s="548">
        <v>970</v>
      </c>
      <c r="G37" s="548">
        <v>898</v>
      </c>
      <c r="H37" s="548">
        <v>1859</v>
      </c>
      <c r="I37" s="548">
        <v>1680</v>
      </c>
      <c r="J37" s="548">
        <v>870</v>
      </c>
      <c r="K37" s="549">
        <v>100</v>
      </c>
      <c r="L37" s="380">
        <v>11.494252873563218</v>
      </c>
    </row>
    <row r="38" spans="1:12" s="369" customFormat="1" ht="15.95" customHeight="1" x14ac:dyDescent="0.2">
      <c r="A38" s="381"/>
      <c r="B38" s="384" t="s">
        <v>105</v>
      </c>
      <c r="C38" s="384" t="s">
        <v>106</v>
      </c>
      <c r="D38" s="385"/>
      <c r="E38" s="383"/>
      <c r="F38" s="548">
        <v>1814</v>
      </c>
      <c r="G38" s="548">
        <v>1385</v>
      </c>
      <c r="H38" s="548">
        <v>2113</v>
      </c>
      <c r="I38" s="548">
        <v>1974</v>
      </c>
      <c r="J38" s="550">
        <v>1915</v>
      </c>
      <c r="K38" s="549">
        <v>-101</v>
      </c>
      <c r="L38" s="380">
        <v>-5.2741514360313317</v>
      </c>
    </row>
    <row r="39" spans="1:12" s="369" customFormat="1" ht="15.95" customHeight="1" x14ac:dyDescent="0.2">
      <c r="A39" s="381"/>
      <c r="B39" s="385"/>
      <c r="C39" s="382" t="s">
        <v>352</v>
      </c>
      <c r="D39" s="385"/>
      <c r="E39" s="383"/>
      <c r="F39" s="548">
        <v>593</v>
      </c>
      <c r="G39" s="548">
        <v>534</v>
      </c>
      <c r="H39" s="548">
        <v>1089</v>
      </c>
      <c r="I39" s="548">
        <v>930</v>
      </c>
      <c r="J39" s="548">
        <v>552</v>
      </c>
      <c r="K39" s="549">
        <v>41</v>
      </c>
      <c r="L39" s="380">
        <v>7.4275362318840576</v>
      </c>
    </row>
    <row r="40" spans="1:12" s="369" customFormat="1" ht="15.95" customHeight="1" x14ac:dyDescent="0.2">
      <c r="A40" s="381"/>
      <c r="B40" s="384"/>
      <c r="C40" s="384" t="s">
        <v>107</v>
      </c>
      <c r="D40" s="385"/>
      <c r="E40" s="383"/>
      <c r="F40" s="548">
        <v>1047</v>
      </c>
      <c r="G40" s="548">
        <v>881</v>
      </c>
      <c r="H40" s="548">
        <v>1499</v>
      </c>
      <c r="I40" s="548">
        <v>1344</v>
      </c>
      <c r="J40" s="548">
        <v>994</v>
      </c>
      <c r="K40" s="549">
        <v>53</v>
      </c>
      <c r="L40" s="380">
        <v>5.3319919517102612</v>
      </c>
    </row>
    <row r="41" spans="1:12" s="369" customFormat="1" ht="24" customHeight="1" x14ac:dyDescent="0.2">
      <c r="A41" s="381"/>
      <c r="B41" s="385"/>
      <c r="C41" s="382" t="s">
        <v>352</v>
      </c>
      <c r="D41" s="385"/>
      <c r="E41" s="383"/>
      <c r="F41" s="548">
        <v>377</v>
      </c>
      <c r="G41" s="548">
        <v>364</v>
      </c>
      <c r="H41" s="548">
        <v>770</v>
      </c>
      <c r="I41" s="548">
        <v>750</v>
      </c>
      <c r="J41" s="550">
        <v>318</v>
      </c>
      <c r="K41" s="549">
        <v>59</v>
      </c>
      <c r="L41" s="380">
        <v>18.553459119496857</v>
      </c>
    </row>
    <row r="42" spans="1:12" s="110" customFormat="1" ht="15" customHeight="1" x14ac:dyDescent="0.2">
      <c r="A42" s="381"/>
      <c r="B42" s="384" t="s">
        <v>113</v>
      </c>
      <c r="C42" s="384" t="s">
        <v>353</v>
      </c>
      <c r="D42" s="385"/>
      <c r="E42" s="383"/>
      <c r="F42" s="548">
        <v>779</v>
      </c>
      <c r="G42" s="548">
        <v>549</v>
      </c>
      <c r="H42" s="548">
        <v>1137</v>
      </c>
      <c r="I42" s="548">
        <v>862</v>
      </c>
      <c r="J42" s="548">
        <v>740</v>
      </c>
      <c r="K42" s="549">
        <v>39</v>
      </c>
      <c r="L42" s="380">
        <v>5.2702702702702702</v>
      </c>
    </row>
    <row r="43" spans="1:12" s="110" customFormat="1" ht="15" customHeight="1" x14ac:dyDescent="0.2">
      <c r="A43" s="381"/>
      <c r="B43" s="385"/>
      <c r="C43" s="382" t="s">
        <v>352</v>
      </c>
      <c r="D43" s="385"/>
      <c r="E43" s="383"/>
      <c r="F43" s="548">
        <v>280</v>
      </c>
      <c r="G43" s="548">
        <v>259</v>
      </c>
      <c r="H43" s="548">
        <v>643</v>
      </c>
      <c r="I43" s="548">
        <v>483</v>
      </c>
      <c r="J43" s="548">
        <v>254</v>
      </c>
      <c r="K43" s="549">
        <v>26</v>
      </c>
      <c r="L43" s="380">
        <v>10.236220472440944</v>
      </c>
    </row>
    <row r="44" spans="1:12" s="110" customFormat="1" ht="15" customHeight="1" x14ac:dyDescent="0.2">
      <c r="A44" s="381"/>
      <c r="B44" s="384"/>
      <c r="C44" s="366" t="s">
        <v>109</v>
      </c>
      <c r="D44" s="385"/>
      <c r="E44" s="383"/>
      <c r="F44" s="548">
        <v>1867</v>
      </c>
      <c r="G44" s="548">
        <v>1580</v>
      </c>
      <c r="H44" s="548">
        <v>2274</v>
      </c>
      <c r="I44" s="548">
        <v>2201</v>
      </c>
      <c r="J44" s="550">
        <v>1913</v>
      </c>
      <c r="K44" s="549">
        <v>-46</v>
      </c>
      <c r="L44" s="380">
        <v>-2.4046001045478307</v>
      </c>
    </row>
    <row r="45" spans="1:12" s="110" customFormat="1" ht="15" customHeight="1" x14ac:dyDescent="0.2">
      <c r="A45" s="381"/>
      <c r="B45" s="385"/>
      <c r="C45" s="382" t="s">
        <v>352</v>
      </c>
      <c r="D45" s="385"/>
      <c r="E45" s="383"/>
      <c r="F45" s="548">
        <v>641</v>
      </c>
      <c r="G45" s="548">
        <v>589</v>
      </c>
      <c r="H45" s="548">
        <v>1142</v>
      </c>
      <c r="I45" s="548">
        <v>1107</v>
      </c>
      <c r="J45" s="548">
        <v>564</v>
      </c>
      <c r="K45" s="549">
        <v>77</v>
      </c>
      <c r="L45" s="380">
        <v>13.652482269503546</v>
      </c>
    </row>
    <row r="46" spans="1:12" s="110" customFormat="1" ht="15" customHeight="1" x14ac:dyDescent="0.2">
      <c r="A46" s="381"/>
      <c r="B46" s="384"/>
      <c r="C46" s="366" t="s">
        <v>110</v>
      </c>
      <c r="D46" s="385"/>
      <c r="E46" s="383"/>
      <c r="F46" s="548">
        <v>202</v>
      </c>
      <c r="G46" s="548">
        <v>120</v>
      </c>
      <c r="H46" s="548">
        <v>176</v>
      </c>
      <c r="I46" s="548">
        <v>231</v>
      </c>
      <c r="J46" s="548">
        <v>235</v>
      </c>
      <c r="K46" s="549">
        <v>-33</v>
      </c>
      <c r="L46" s="380">
        <v>-14.042553191489361</v>
      </c>
    </row>
    <row r="47" spans="1:12" s="110" customFormat="1" ht="15" customHeight="1" x14ac:dyDescent="0.2">
      <c r="A47" s="381"/>
      <c r="B47" s="385"/>
      <c r="C47" s="382" t="s">
        <v>352</v>
      </c>
      <c r="D47" s="385"/>
      <c r="E47" s="383"/>
      <c r="F47" s="548">
        <v>44</v>
      </c>
      <c r="G47" s="548">
        <v>46</v>
      </c>
      <c r="H47" s="548">
        <v>66</v>
      </c>
      <c r="I47" s="548">
        <v>83</v>
      </c>
      <c r="J47" s="550">
        <v>47</v>
      </c>
      <c r="K47" s="549">
        <v>-3</v>
      </c>
      <c r="L47" s="380">
        <v>-6.3829787234042552</v>
      </c>
    </row>
    <row r="48" spans="1:12" s="110" customFormat="1" ht="15" customHeight="1" x14ac:dyDescent="0.2">
      <c r="A48" s="381"/>
      <c r="B48" s="385"/>
      <c r="C48" s="366" t="s">
        <v>111</v>
      </c>
      <c r="D48" s="386"/>
      <c r="E48" s="387"/>
      <c r="F48" s="548">
        <v>13</v>
      </c>
      <c r="G48" s="548">
        <v>17</v>
      </c>
      <c r="H48" s="548">
        <v>25</v>
      </c>
      <c r="I48" s="548">
        <v>24</v>
      </c>
      <c r="J48" s="548">
        <v>21</v>
      </c>
      <c r="K48" s="549">
        <v>-8</v>
      </c>
      <c r="L48" s="380">
        <v>-38.095238095238095</v>
      </c>
    </row>
    <row r="49" spans="1:12" s="110" customFormat="1" ht="15" customHeight="1" x14ac:dyDescent="0.2">
      <c r="A49" s="381"/>
      <c r="B49" s="385"/>
      <c r="C49" s="382" t="s">
        <v>352</v>
      </c>
      <c r="D49" s="385"/>
      <c r="E49" s="383"/>
      <c r="F49" s="548">
        <v>5</v>
      </c>
      <c r="G49" s="548">
        <v>4</v>
      </c>
      <c r="H49" s="548">
        <v>8</v>
      </c>
      <c r="I49" s="548">
        <v>7</v>
      </c>
      <c r="J49" s="548">
        <v>5</v>
      </c>
      <c r="K49" s="549">
        <v>0</v>
      </c>
      <c r="L49" s="380">
        <v>0</v>
      </c>
    </row>
    <row r="50" spans="1:12" s="110" customFormat="1" ht="15" customHeight="1" x14ac:dyDescent="0.2">
      <c r="A50" s="381"/>
      <c r="B50" s="384" t="s">
        <v>113</v>
      </c>
      <c r="C50" s="382" t="s">
        <v>181</v>
      </c>
      <c r="D50" s="385"/>
      <c r="E50" s="383"/>
      <c r="F50" s="548">
        <v>2178</v>
      </c>
      <c r="G50" s="548">
        <v>1598</v>
      </c>
      <c r="H50" s="548">
        <v>2869</v>
      </c>
      <c r="I50" s="548">
        <v>2641</v>
      </c>
      <c r="J50" s="550">
        <v>2255</v>
      </c>
      <c r="K50" s="549">
        <v>-77</v>
      </c>
      <c r="L50" s="380">
        <v>-3.4146341463414633</v>
      </c>
    </row>
    <row r="51" spans="1:12" s="110" customFormat="1" ht="15" customHeight="1" x14ac:dyDescent="0.2">
      <c r="A51" s="381"/>
      <c r="B51" s="385"/>
      <c r="C51" s="382" t="s">
        <v>352</v>
      </c>
      <c r="D51" s="385"/>
      <c r="E51" s="383"/>
      <c r="F51" s="548">
        <v>756</v>
      </c>
      <c r="G51" s="548">
        <v>637</v>
      </c>
      <c r="H51" s="548">
        <v>1609</v>
      </c>
      <c r="I51" s="548">
        <v>1414</v>
      </c>
      <c r="J51" s="548">
        <v>659</v>
      </c>
      <c r="K51" s="549">
        <v>97</v>
      </c>
      <c r="L51" s="380">
        <v>14.719271623672231</v>
      </c>
    </row>
    <row r="52" spans="1:12" s="110" customFormat="1" ht="15" customHeight="1" x14ac:dyDescent="0.2">
      <c r="A52" s="381"/>
      <c r="B52" s="384"/>
      <c r="C52" s="382" t="s">
        <v>182</v>
      </c>
      <c r="D52" s="385"/>
      <c r="E52" s="383"/>
      <c r="F52" s="548">
        <v>683</v>
      </c>
      <c r="G52" s="548">
        <v>668</v>
      </c>
      <c r="H52" s="548">
        <v>743</v>
      </c>
      <c r="I52" s="548">
        <v>677</v>
      </c>
      <c r="J52" s="548">
        <v>654</v>
      </c>
      <c r="K52" s="549">
        <v>29</v>
      </c>
      <c r="L52" s="380">
        <v>4.4342507645259941</v>
      </c>
    </row>
    <row r="53" spans="1:12" s="269" customFormat="1" ht="11.25" customHeight="1" x14ac:dyDescent="0.2">
      <c r="A53" s="381"/>
      <c r="B53" s="385"/>
      <c r="C53" s="382" t="s">
        <v>352</v>
      </c>
      <c r="D53" s="385"/>
      <c r="E53" s="383"/>
      <c r="F53" s="548">
        <v>214</v>
      </c>
      <c r="G53" s="548">
        <v>261</v>
      </c>
      <c r="H53" s="548">
        <v>250</v>
      </c>
      <c r="I53" s="548">
        <v>266</v>
      </c>
      <c r="J53" s="550">
        <v>211</v>
      </c>
      <c r="K53" s="549">
        <v>3</v>
      </c>
      <c r="L53" s="380">
        <v>1.4218009478672986</v>
      </c>
    </row>
    <row r="54" spans="1:12" s="151" customFormat="1" ht="12.75" customHeight="1" x14ac:dyDescent="0.2">
      <c r="A54" s="381"/>
      <c r="B54" s="384" t="s">
        <v>113</v>
      </c>
      <c r="C54" s="384" t="s">
        <v>116</v>
      </c>
      <c r="D54" s="385"/>
      <c r="E54" s="383"/>
      <c r="F54" s="548">
        <v>1646</v>
      </c>
      <c r="G54" s="548">
        <v>1129</v>
      </c>
      <c r="H54" s="548">
        <v>1609</v>
      </c>
      <c r="I54" s="548">
        <v>1465</v>
      </c>
      <c r="J54" s="548">
        <v>1778</v>
      </c>
      <c r="K54" s="549">
        <v>-132</v>
      </c>
      <c r="L54" s="380">
        <v>-7.4240719910011252</v>
      </c>
    </row>
    <row r="55" spans="1:12" ht="11.25" x14ac:dyDescent="0.2">
      <c r="A55" s="381"/>
      <c r="B55" s="385"/>
      <c r="C55" s="382" t="s">
        <v>352</v>
      </c>
      <c r="D55" s="385"/>
      <c r="E55" s="383"/>
      <c r="F55" s="548">
        <v>371</v>
      </c>
      <c r="G55" s="548">
        <v>273</v>
      </c>
      <c r="H55" s="548">
        <v>478</v>
      </c>
      <c r="I55" s="548">
        <v>430</v>
      </c>
      <c r="J55" s="548">
        <v>383</v>
      </c>
      <c r="K55" s="549">
        <v>-12</v>
      </c>
      <c r="L55" s="380">
        <v>-3.133159268929504</v>
      </c>
    </row>
    <row r="56" spans="1:12" ht="14.25" customHeight="1" x14ac:dyDescent="0.2">
      <c r="A56" s="381"/>
      <c r="B56" s="385"/>
      <c r="C56" s="384" t="s">
        <v>117</v>
      </c>
      <c r="D56" s="385"/>
      <c r="E56" s="383"/>
      <c r="F56" s="548">
        <v>1212</v>
      </c>
      <c r="G56" s="548">
        <v>1136</v>
      </c>
      <c r="H56" s="548">
        <v>2000</v>
      </c>
      <c r="I56" s="548">
        <v>1851</v>
      </c>
      <c r="J56" s="548">
        <v>1129</v>
      </c>
      <c r="K56" s="549">
        <v>83</v>
      </c>
      <c r="L56" s="380">
        <v>7.3516386182462359</v>
      </c>
    </row>
    <row r="57" spans="1:12" ht="18.75" customHeight="1" x14ac:dyDescent="0.2">
      <c r="A57" s="388"/>
      <c r="B57" s="389"/>
      <c r="C57" s="390" t="s">
        <v>352</v>
      </c>
      <c r="D57" s="389"/>
      <c r="E57" s="391"/>
      <c r="F57" s="551">
        <v>597</v>
      </c>
      <c r="G57" s="552">
        <v>624</v>
      </c>
      <c r="H57" s="552">
        <v>1379</v>
      </c>
      <c r="I57" s="552">
        <v>1248</v>
      </c>
      <c r="J57" s="552">
        <v>485</v>
      </c>
      <c r="K57" s="553">
        <f t="shared" ref="K57" si="0">IF(OR(F57=".",J57=".")=TRUE,".",IF(OR(F57="*",J57="*")=TRUE,"*",IF(AND(F57="-",J57="-")=TRUE,"-",IF(AND(ISNUMBER(J57),ISNUMBER(F57))=TRUE,IF(F57-J57=0,0,F57-J57),IF(ISNUMBER(F57)=TRUE,F57,-J57)))))</f>
        <v>112</v>
      </c>
      <c r="L57" s="392">
        <f t="shared" ref="L57" si="1">IF(K57 =".",".",IF(K57 ="*","*",IF(K57="-","-",IF(K57=0,0,IF(OR(J57="-",J57=".",F57="-",F57=".")=TRUE,"X",IF(J57=0,"0,0",IF(ABS(K57*100/J57)&gt;250,".X",(K57*100/J57))))))))</f>
        <v>23.092783505154639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2909</v>
      </c>
      <c r="E11" s="114">
        <v>2340</v>
      </c>
      <c r="F11" s="114">
        <v>4464</v>
      </c>
      <c r="G11" s="114">
        <v>3343</v>
      </c>
      <c r="H11" s="140">
        <v>2971</v>
      </c>
      <c r="I11" s="115">
        <v>-62</v>
      </c>
      <c r="J11" s="116">
        <v>-2.0868394479973071</v>
      </c>
    </row>
    <row r="12" spans="1:15" s="110" customFormat="1" ht="24.95" customHeight="1" x14ac:dyDescent="0.2">
      <c r="A12" s="193" t="s">
        <v>132</v>
      </c>
      <c r="B12" s="194" t="s">
        <v>133</v>
      </c>
      <c r="C12" s="113">
        <v>7.0814712959779991</v>
      </c>
      <c r="D12" s="115">
        <v>206</v>
      </c>
      <c r="E12" s="114">
        <v>187</v>
      </c>
      <c r="F12" s="114">
        <v>853</v>
      </c>
      <c r="G12" s="114">
        <v>820</v>
      </c>
      <c r="H12" s="140">
        <v>204</v>
      </c>
      <c r="I12" s="115">
        <v>2</v>
      </c>
      <c r="J12" s="116">
        <v>0.98039215686274506</v>
      </c>
    </row>
    <row r="13" spans="1:15" s="110" customFormat="1" ht="24.95" customHeight="1" x14ac:dyDescent="0.2">
      <c r="A13" s="193" t="s">
        <v>134</v>
      </c>
      <c r="B13" s="199" t="s">
        <v>214</v>
      </c>
      <c r="C13" s="113">
        <v>0.68752148504640775</v>
      </c>
      <c r="D13" s="115">
        <v>20</v>
      </c>
      <c r="E13" s="114">
        <v>10</v>
      </c>
      <c r="F13" s="114">
        <v>24</v>
      </c>
      <c r="G13" s="114">
        <v>10</v>
      </c>
      <c r="H13" s="140">
        <v>27</v>
      </c>
      <c r="I13" s="115">
        <v>-7</v>
      </c>
      <c r="J13" s="116">
        <v>-25.925925925925927</v>
      </c>
    </row>
    <row r="14" spans="1:15" s="287" customFormat="1" ht="24.95" customHeight="1" x14ac:dyDescent="0.2">
      <c r="A14" s="193" t="s">
        <v>215</v>
      </c>
      <c r="B14" s="199" t="s">
        <v>137</v>
      </c>
      <c r="C14" s="113">
        <v>17.669302165692677</v>
      </c>
      <c r="D14" s="115">
        <v>514</v>
      </c>
      <c r="E14" s="114">
        <v>382</v>
      </c>
      <c r="F14" s="114">
        <v>808</v>
      </c>
      <c r="G14" s="114">
        <v>475</v>
      </c>
      <c r="H14" s="140">
        <v>535</v>
      </c>
      <c r="I14" s="115">
        <v>-21</v>
      </c>
      <c r="J14" s="116">
        <v>-3.9252336448598131</v>
      </c>
      <c r="K14" s="110"/>
      <c r="L14" s="110"/>
      <c r="M14" s="110"/>
      <c r="N14" s="110"/>
      <c r="O14" s="110"/>
    </row>
    <row r="15" spans="1:15" s="110" customFormat="1" ht="24.95" customHeight="1" x14ac:dyDescent="0.2">
      <c r="A15" s="193" t="s">
        <v>216</v>
      </c>
      <c r="B15" s="199" t="s">
        <v>217</v>
      </c>
      <c r="C15" s="113">
        <v>4.7782743210725336</v>
      </c>
      <c r="D15" s="115">
        <v>139</v>
      </c>
      <c r="E15" s="114">
        <v>59</v>
      </c>
      <c r="F15" s="114">
        <v>186</v>
      </c>
      <c r="G15" s="114">
        <v>154</v>
      </c>
      <c r="H15" s="140">
        <v>118</v>
      </c>
      <c r="I15" s="115">
        <v>21</v>
      </c>
      <c r="J15" s="116">
        <v>17.796610169491526</v>
      </c>
    </row>
    <row r="16" spans="1:15" s="287" customFormat="1" ht="24.95" customHeight="1" x14ac:dyDescent="0.2">
      <c r="A16" s="193" t="s">
        <v>218</v>
      </c>
      <c r="B16" s="199" t="s">
        <v>141</v>
      </c>
      <c r="C16" s="113">
        <v>11.240976280508766</v>
      </c>
      <c r="D16" s="115">
        <v>327</v>
      </c>
      <c r="E16" s="114">
        <v>311</v>
      </c>
      <c r="F16" s="114">
        <v>589</v>
      </c>
      <c r="G16" s="114">
        <v>292</v>
      </c>
      <c r="H16" s="140">
        <v>344</v>
      </c>
      <c r="I16" s="115">
        <v>-17</v>
      </c>
      <c r="J16" s="116">
        <v>-4.941860465116279</v>
      </c>
      <c r="K16" s="110"/>
      <c r="L16" s="110"/>
      <c r="M16" s="110"/>
      <c r="N16" s="110"/>
      <c r="O16" s="110"/>
    </row>
    <row r="17" spans="1:15" s="110" customFormat="1" ht="24.95" customHeight="1" x14ac:dyDescent="0.2">
      <c r="A17" s="193" t="s">
        <v>142</v>
      </c>
      <c r="B17" s="199" t="s">
        <v>220</v>
      </c>
      <c r="C17" s="113">
        <v>1.6500515641113784</v>
      </c>
      <c r="D17" s="115">
        <v>48</v>
      </c>
      <c r="E17" s="114">
        <v>12</v>
      </c>
      <c r="F17" s="114">
        <v>33</v>
      </c>
      <c r="G17" s="114">
        <v>29</v>
      </c>
      <c r="H17" s="140">
        <v>73</v>
      </c>
      <c r="I17" s="115">
        <v>-25</v>
      </c>
      <c r="J17" s="116">
        <v>-34.246575342465754</v>
      </c>
    </row>
    <row r="18" spans="1:15" s="287" customFormat="1" ht="24.95" customHeight="1" x14ac:dyDescent="0.2">
      <c r="A18" s="201" t="s">
        <v>144</v>
      </c>
      <c r="B18" s="202" t="s">
        <v>145</v>
      </c>
      <c r="C18" s="113">
        <v>11.206600206256445</v>
      </c>
      <c r="D18" s="115">
        <v>326</v>
      </c>
      <c r="E18" s="114">
        <v>90</v>
      </c>
      <c r="F18" s="114">
        <v>267</v>
      </c>
      <c r="G18" s="114">
        <v>201</v>
      </c>
      <c r="H18" s="140">
        <v>349</v>
      </c>
      <c r="I18" s="115">
        <v>-23</v>
      </c>
      <c r="J18" s="116">
        <v>-6.5902578796561606</v>
      </c>
      <c r="K18" s="110"/>
      <c r="L18" s="110"/>
      <c r="M18" s="110"/>
      <c r="N18" s="110"/>
      <c r="O18" s="110"/>
    </row>
    <row r="19" spans="1:15" s="110" customFormat="1" ht="24.95" customHeight="1" x14ac:dyDescent="0.2">
      <c r="A19" s="193" t="s">
        <v>146</v>
      </c>
      <c r="B19" s="199" t="s">
        <v>147</v>
      </c>
      <c r="C19" s="113">
        <v>11.206600206256445</v>
      </c>
      <c r="D19" s="115">
        <v>326</v>
      </c>
      <c r="E19" s="114">
        <v>280</v>
      </c>
      <c r="F19" s="114">
        <v>412</v>
      </c>
      <c r="G19" s="114">
        <v>297</v>
      </c>
      <c r="H19" s="140">
        <v>316</v>
      </c>
      <c r="I19" s="115">
        <v>10</v>
      </c>
      <c r="J19" s="116">
        <v>3.1645569620253164</v>
      </c>
    </row>
    <row r="20" spans="1:15" s="287" customFormat="1" ht="24.95" customHeight="1" x14ac:dyDescent="0.2">
      <c r="A20" s="193" t="s">
        <v>148</v>
      </c>
      <c r="B20" s="199" t="s">
        <v>149</v>
      </c>
      <c r="C20" s="113">
        <v>6.9783430732210379</v>
      </c>
      <c r="D20" s="115">
        <v>203</v>
      </c>
      <c r="E20" s="114">
        <v>136</v>
      </c>
      <c r="F20" s="114">
        <v>264</v>
      </c>
      <c r="G20" s="114">
        <v>239</v>
      </c>
      <c r="H20" s="140">
        <v>251</v>
      </c>
      <c r="I20" s="115">
        <v>-48</v>
      </c>
      <c r="J20" s="116">
        <v>-19.123505976095618</v>
      </c>
      <c r="K20" s="110"/>
      <c r="L20" s="110"/>
      <c r="M20" s="110"/>
      <c r="N20" s="110"/>
      <c r="O20" s="110"/>
    </row>
    <row r="21" spans="1:15" s="110" customFormat="1" ht="24.95" customHeight="1" x14ac:dyDescent="0.2">
      <c r="A21" s="201" t="s">
        <v>150</v>
      </c>
      <c r="B21" s="202" t="s">
        <v>151</v>
      </c>
      <c r="C21" s="113">
        <v>5.0532829150910965</v>
      </c>
      <c r="D21" s="115">
        <v>147</v>
      </c>
      <c r="E21" s="114">
        <v>144</v>
      </c>
      <c r="F21" s="114">
        <v>142</v>
      </c>
      <c r="G21" s="114">
        <v>128</v>
      </c>
      <c r="H21" s="140">
        <v>121</v>
      </c>
      <c r="I21" s="115">
        <v>26</v>
      </c>
      <c r="J21" s="116">
        <v>21.487603305785125</v>
      </c>
    </row>
    <row r="22" spans="1:15" s="110" customFormat="1" ht="24.95" customHeight="1" x14ac:dyDescent="0.2">
      <c r="A22" s="201" t="s">
        <v>152</v>
      </c>
      <c r="B22" s="199" t="s">
        <v>153</v>
      </c>
      <c r="C22" s="113">
        <v>0.92815400481265042</v>
      </c>
      <c r="D22" s="115">
        <v>27</v>
      </c>
      <c r="E22" s="114">
        <v>25</v>
      </c>
      <c r="F22" s="114">
        <v>39</v>
      </c>
      <c r="G22" s="114">
        <v>24</v>
      </c>
      <c r="H22" s="140">
        <v>23</v>
      </c>
      <c r="I22" s="115">
        <v>4</v>
      </c>
      <c r="J22" s="116">
        <v>17.391304347826086</v>
      </c>
    </row>
    <row r="23" spans="1:15" s="110" customFormat="1" ht="24.95" customHeight="1" x14ac:dyDescent="0.2">
      <c r="A23" s="193" t="s">
        <v>154</v>
      </c>
      <c r="B23" s="199" t="s">
        <v>155</v>
      </c>
      <c r="C23" s="113">
        <v>1.340666895840495</v>
      </c>
      <c r="D23" s="115">
        <v>39</v>
      </c>
      <c r="E23" s="114">
        <v>16</v>
      </c>
      <c r="F23" s="114">
        <v>69</v>
      </c>
      <c r="G23" s="114">
        <v>18</v>
      </c>
      <c r="H23" s="140">
        <v>122</v>
      </c>
      <c r="I23" s="115">
        <v>-83</v>
      </c>
      <c r="J23" s="116">
        <v>-68.032786885245898</v>
      </c>
    </row>
    <row r="24" spans="1:15" s="110" customFormat="1" ht="24.95" customHeight="1" x14ac:dyDescent="0.2">
      <c r="A24" s="193" t="s">
        <v>156</v>
      </c>
      <c r="B24" s="199" t="s">
        <v>221</v>
      </c>
      <c r="C24" s="113">
        <v>2.3719491234101064</v>
      </c>
      <c r="D24" s="115">
        <v>69</v>
      </c>
      <c r="E24" s="114">
        <v>31</v>
      </c>
      <c r="F24" s="114">
        <v>90</v>
      </c>
      <c r="G24" s="114">
        <v>56</v>
      </c>
      <c r="H24" s="140">
        <v>110</v>
      </c>
      <c r="I24" s="115">
        <v>-41</v>
      </c>
      <c r="J24" s="116">
        <v>-37.272727272727273</v>
      </c>
    </row>
    <row r="25" spans="1:15" s="110" customFormat="1" ht="24.95" customHeight="1" x14ac:dyDescent="0.2">
      <c r="A25" s="193" t="s">
        <v>222</v>
      </c>
      <c r="B25" s="204" t="s">
        <v>159</v>
      </c>
      <c r="C25" s="113">
        <v>7.3221038157442422</v>
      </c>
      <c r="D25" s="115">
        <v>213</v>
      </c>
      <c r="E25" s="114">
        <v>298</v>
      </c>
      <c r="F25" s="114">
        <v>304</v>
      </c>
      <c r="G25" s="114">
        <v>154</v>
      </c>
      <c r="H25" s="140">
        <v>147</v>
      </c>
      <c r="I25" s="115">
        <v>66</v>
      </c>
      <c r="J25" s="116">
        <v>44.897959183673471</v>
      </c>
    </row>
    <row r="26" spans="1:15" s="110" customFormat="1" ht="24.95" customHeight="1" x14ac:dyDescent="0.2">
      <c r="A26" s="201">
        <v>782.78300000000002</v>
      </c>
      <c r="B26" s="203" t="s">
        <v>160</v>
      </c>
      <c r="C26" s="113">
        <v>15.984874527328978</v>
      </c>
      <c r="D26" s="115">
        <v>465</v>
      </c>
      <c r="E26" s="114">
        <v>432</v>
      </c>
      <c r="F26" s="114">
        <v>611</v>
      </c>
      <c r="G26" s="114">
        <v>547</v>
      </c>
      <c r="H26" s="140">
        <v>433</v>
      </c>
      <c r="I26" s="115">
        <v>32</v>
      </c>
      <c r="J26" s="116">
        <v>7.3903002309468819</v>
      </c>
    </row>
    <row r="27" spans="1:15" s="110" customFormat="1" ht="24.95" customHeight="1" x14ac:dyDescent="0.2">
      <c r="A27" s="193" t="s">
        <v>161</v>
      </c>
      <c r="B27" s="199" t="s">
        <v>162</v>
      </c>
      <c r="C27" s="113">
        <v>1.5812994156067377</v>
      </c>
      <c r="D27" s="115">
        <v>46</v>
      </c>
      <c r="E27" s="114">
        <v>38</v>
      </c>
      <c r="F27" s="114">
        <v>97</v>
      </c>
      <c r="G27" s="114">
        <v>80</v>
      </c>
      <c r="H27" s="140">
        <v>43</v>
      </c>
      <c r="I27" s="115">
        <v>3</v>
      </c>
      <c r="J27" s="116">
        <v>6.9767441860465116</v>
      </c>
    </row>
    <row r="28" spans="1:15" s="110" customFormat="1" ht="24.95" customHeight="1" x14ac:dyDescent="0.2">
      <c r="A28" s="193" t="s">
        <v>163</v>
      </c>
      <c r="B28" s="199" t="s">
        <v>164</v>
      </c>
      <c r="C28" s="113">
        <v>1.340666895840495</v>
      </c>
      <c r="D28" s="115">
        <v>39</v>
      </c>
      <c r="E28" s="114">
        <v>18</v>
      </c>
      <c r="F28" s="114">
        <v>129</v>
      </c>
      <c r="G28" s="114">
        <v>20</v>
      </c>
      <c r="H28" s="140">
        <v>31</v>
      </c>
      <c r="I28" s="115">
        <v>8</v>
      </c>
      <c r="J28" s="116">
        <v>25.806451612903224</v>
      </c>
    </row>
    <row r="29" spans="1:15" s="110" customFormat="1" ht="24.95" customHeight="1" x14ac:dyDescent="0.2">
      <c r="A29" s="193">
        <v>86</v>
      </c>
      <c r="B29" s="199" t="s">
        <v>165</v>
      </c>
      <c r="C29" s="113">
        <v>3.2313509797181164</v>
      </c>
      <c r="D29" s="115">
        <v>94</v>
      </c>
      <c r="E29" s="114">
        <v>107</v>
      </c>
      <c r="F29" s="114">
        <v>140</v>
      </c>
      <c r="G29" s="114">
        <v>66</v>
      </c>
      <c r="H29" s="140">
        <v>117</v>
      </c>
      <c r="I29" s="115">
        <v>-23</v>
      </c>
      <c r="J29" s="116">
        <v>-19.658119658119659</v>
      </c>
    </row>
    <row r="30" spans="1:15" s="110" customFormat="1" ht="24.95" customHeight="1" x14ac:dyDescent="0.2">
      <c r="A30" s="193">
        <v>87.88</v>
      </c>
      <c r="B30" s="204" t="s">
        <v>166</v>
      </c>
      <c r="C30" s="113">
        <v>3.678239944998281</v>
      </c>
      <c r="D30" s="115">
        <v>107</v>
      </c>
      <c r="E30" s="114">
        <v>93</v>
      </c>
      <c r="F30" s="114">
        <v>129</v>
      </c>
      <c r="G30" s="114">
        <v>94</v>
      </c>
      <c r="H30" s="140">
        <v>75</v>
      </c>
      <c r="I30" s="115">
        <v>32</v>
      </c>
      <c r="J30" s="116">
        <v>42.666666666666664</v>
      </c>
    </row>
    <row r="31" spans="1:15" s="110" customFormat="1" ht="24.95" customHeight="1" x14ac:dyDescent="0.2">
      <c r="A31" s="193" t="s">
        <v>167</v>
      </c>
      <c r="B31" s="199" t="s">
        <v>168</v>
      </c>
      <c r="C31" s="113">
        <v>2.3375730491577862</v>
      </c>
      <c r="D31" s="115">
        <v>68</v>
      </c>
      <c r="E31" s="114">
        <v>53</v>
      </c>
      <c r="F31" s="114">
        <v>86</v>
      </c>
      <c r="G31" s="114">
        <v>114</v>
      </c>
      <c r="H31" s="140">
        <v>67</v>
      </c>
      <c r="I31" s="115">
        <v>1</v>
      </c>
      <c r="J31" s="116">
        <v>1.4925373134328359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7.0814712959779991</v>
      </c>
      <c r="D34" s="115">
        <v>206</v>
      </c>
      <c r="E34" s="114">
        <v>187</v>
      </c>
      <c r="F34" s="114">
        <v>853</v>
      </c>
      <c r="G34" s="114">
        <v>820</v>
      </c>
      <c r="H34" s="140">
        <v>204</v>
      </c>
      <c r="I34" s="115">
        <v>2</v>
      </c>
      <c r="J34" s="116">
        <v>0.98039215686274506</v>
      </c>
    </row>
    <row r="35" spans="1:10" s="110" customFormat="1" ht="24.95" customHeight="1" x14ac:dyDescent="0.2">
      <c r="A35" s="292" t="s">
        <v>171</v>
      </c>
      <c r="B35" s="293" t="s">
        <v>172</v>
      </c>
      <c r="C35" s="113">
        <v>29.563423856995531</v>
      </c>
      <c r="D35" s="115">
        <v>860</v>
      </c>
      <c r="E35" s="114">
        <v>482</v>
      </c>
      <c r="F35" s="114">
        <v>1099</v>
      </c>
      <c r="G35" s="114">
        <v>686</v>
      </c>
      <c r="H35" s="140">
        <v>911</v>
      </c>
      <c r="I35" s="115">
        <v>-51</v>
      </c>
      <c r="J35" s="116">
        <v>-5.5982436882546649</v>
      </c>
    </row>
    <row r="36" spans="1:10" s="110" customFormat="1" ht="24.95" customHeight="1" x14ac:dyDescent="0.2">
      <c r="A36" s="294" t="s">
        <v>173</v>
      </c>
      <c r="B36" s="295" t="s">
        <v>174</v>
      </c>
      <c r="C36" s="125">
        <v>63.355104847026467</v>
      </c>
      <c r="D36" s="143">
        <v>1843</v>
      </c>
      <c r="E36" s="144">
        <v>1671</v>
      </c>
      <c r="F36" s="144">
        <v>2512</v>
      </c>
      <c r="G36" s="144">
        <v>1837</v>
      </c>
      <c r="H36" s="145">
        <v>1856</v>
      </c>
      <c r="I36" s="143">
        <v>-13</v>
      </c>
      <c r="J36" s="146">
        <v>-0.70043103448275867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2909</v>
      </c>
      <c r="F11" s="264">
        <v>2340</v>
      </c>
      <c r="G11" s="264">
        <v>4464</v>
      </c>
      <c r="H11" s="264">
        <v>3343</v>
      </c>
      <c r="I11" s="265">
        <v>2971</v>
      </c>
      <c r="J11" s="263">
        <v>-62</v>
      </c>
      <c r="K11" s="266">
        <v>-2.0868394479973071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41.388793399793741</v>
      </c>
      <c r="E13" s="115">
        <v>1204</v>
      </c>
      <c r="F13" s="114">
        <v>1097</v>
      </c>
      <c r="G13" s="114">
        <v>2130</v>
      </c>
      <c r="H13" s="114">
        <v>1906</v>
      </c>
      <c r="I13" s="140">
        <v>1102</v>
      </c>
      <c r="J13" s="115">
        <v>102</v>
      </c>
      <c r="K13" s="116">
        <v>9.2558983666061714</v>
      </c>
    </row>
    <row r="14" spans="1:15" ht="15.95" customHeight="1" x14ac:dyDescent="0.2">
      <c r="A14" s="306" t="s">
        <v>230</v>
      </c>
      <c r="B14" s="307"/>
      <c r="C14" s="308"/>
      <c r="D14" s="113">
        <v>50.223444482640083</v>
      </c>
      <c r="E14" s="115">
        <v>1461</v>
      </c>
      <c r="F14" s="114">
        <v>1064</v>
      </c>
      <c r="G14" s="114">
        <v>2081</v>
      </c>
      <c r="H14" s="114">
        <v>1239</v>
      </c>
      <c r="I14" s="140">
        <v>1593</v>
      </c>
      <c r="J14" s="115">
        <v>-132</v>
      </c>
      <c r="K14" s="116">
        <v>-8.2862523540489637</v>
      </c>
    </row>
    <row r="15" spans="1:15" ht="15.95" customHeight="1" x14ac:dyDescent="0.2">
      <c r="A15" s="306" t="s">
        <v>231</v>
      </c>
      <c r="B15" s="307"/>
      <c r="C15" s="308"/>
      <c r="D15" s="113">
        <v>4.4001375042970094</v>
      </c>
      <c r="E15" s="115">
        <v>128</v>
      </c>
      <c r="F15" s="114">
        <v>88</v>
      </c>
      <c r="G15" s="114">
        <v>128</v>
      </c>
      <c r="H15" s="114">
        <v>117</v>
      </c>
      <c r="I15" s="140">
        <v>153</v>
      </c>
      <c r="J15" s="115">
        <v>-25</v>
      </c>
      <c r="K15" s="116">
        <v>-16.33986928104575</v>
      </c>
    </row>
    <row r="16" spans="1:15" ht="15.95" customHeight="1" x14ac:dyDescent="0.2">
      <c r="A16" s="306" t="s">
        <v>232</v>
      </c>
      <c r="B16" s="307"/>
      <c r="C16" s="308"/>
      <c r="D16" s="113">
        <v>3.9876246132691646</v>
      </c>
      <c r="E16" s="115">
        <v>116</v>
      </c>
      <c r="F16" s="114">
        <v>91</v>
      </c>
      <c r="G16" s="114">
        <v>125</v>
      </c>
      <c r="H16" s="114">
        <v>81</v>
      </c>
      <c r="I16" s="140">
        <v>123</v>
      </c>
      <c r="J16" s="115">
        <v>-7</v>
      </c>
      <c r="K16" s="116">
        <v>-5.691056910569106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7.0127191474733586</v>
      </c>
      <c r="E18" s="115">
        <v>204</v>
      </c>
      <c r="F18" s="114">
        <v>189</v>
      </c>
      <c r="G18" s="114">
        <v>883</v>
      </c>
      <c r="H18" s="114">
        <v>840</v>
      </c>
      <c r="I18" s="140">
        <v>201</v>
      </c>
      <c r="J18" s="115">
        <v>3</v>
      </c>
      <c r="K18" s="116">
        <v>1.4925373134328359</v>
      </c>
    </row>
    <row r="19" spans="1:11" ht="14.1" customHeight="1" x14ac:dyDescent="0.2">
      <c r="A19" s="306" t="s">
        <v>235</v>
      </c>
      <c r="B19" s="307" t="s">
        <v>236</v>
      </c>
      <c r="C19" s="308"/>
      <c r="D19" s="113">
        <v>6.6345823306978344</v>
      </c>
      <c r="E19" s="115">
        <v>193</v>
      </c>
      <c r="F19" s="114">
        <v>186</v>
      </c>
      <c r="G19" s="114">
        <v>865</v>
      </c>
      <c r="H19" s="114">
        <v>831</v>
      </c>
      <c r="I19" s="140">
        <v>183</v>
      </c>
      <c r="J19" s="115">
        <v>10</v>
      </c>
      <c r="K19" s="116">
        <v>5.4644808743169397</v>
      </c>
    </row>
    <row r="20" spans="1:11" ht="14.1" customHeight="1" x14ac:dyDescent="0.2">
      <c r="A20" s="306">
        <v>12</v>
      </c>
      <c r="B20" s="307" t="s">
        <v>237</v>
      </c>
      <c r="C20" s="308"/>
      <c r="D20" s="113">
        <v>1.4781711928497765</v>
      </c>
      <c r="E20" s="115">
        <v>43</v>
      </c>
      <c r="F20" s="114">
        <v>9</v>
      </c>
      <c r="G20" s="114">
        <v>28</v>
      </c>
      <c r="H20" s="114">
        <v>75</v>
      </c>
      <c r="I20" s="140">
        <v>54</v>
      </c>
      <c r="J20" s="115">
        <v>-11</v>
      </c>
      <c r="K20" s="116">
        <v>-20.37037037037037</v>
      </c>
    </row>
    <row r="21" spans="1:11" ht="14.1" customHeight="1" x14ac:dyDescent="0.2">
      <c r="A21" s="306">
        <v>21</v>
      </c>
      <c r="B21" s="307" t="s">
        <v>238</v>
      </c>
      <c r="C21" s="308"/>
      <c r="D21" s="113">
        <v>0.72189755929872812</v>
      </c>
      <c r="E21" s="115">
        <v>21</v>
      </c>
      <c r="F21" s="114">
        <v>6</v>
      </c>
      <c r="G21" s="114">
        <v>18</v>
      </c>
      <c r="H21" s="114">
        <v>9</v>
      </c>
      <c r="I21" s="140">
        <v>26</v>
      </c>
      <c r="J21" s="115">
        <v>-5</v>
      </c>
      <c r="K21" s="116">
        <v>-19.23076923076923</v>
      </c>
    </row>
    <row r="22" spans="1:11" ht="14.1" customHeight="1" x14ac:dyDescent="0.2">
      <c r="A22" s="306">
        <v>22</v>
      </c>
      <c r="B22" s="307" t="s">
        <v>239</v>
      </c>
      <c r="C22" s="308"/>
      <c r="D22" s="113">
        <v>3.4376074252320383</v>
      </c>
      <c r="E22" s="115">
        <v>100</v>
      </c>
      <c r="F22" s="114">
        <v>44</v>
      </c>
      <c r="G22" s="114">
        <v>127</v>
      </c>
      <c r="H22" s="114">
        <v>76</v>
      </c>
      <c r="I22" s="140">
        <v>81</v>
      </c>
      <c r="J22" s="115">
        <v>19</v>
      </c>
      <c r="K22" s="116">
        <v>23.456790123456791</v>
      </c>
    </row>
    <row r="23" spans="1:11" ht="14.1" customHeight="1" x14ac:dyDescent="0.2">
      <c r="A23" s="306">
        <v>23</v>
      </c>
      <c r="B23" s="307" t="s">
        <v>240</v>
      </c>
      <c r="C23" s="308"/>
      <c r="D23" s="113">
        <v>0.41251289102784461</v>
      </c>
      <c r="E23" s="115">
        <v>12</v>
      </c>
      <c r="F23" s="114">
        <v>8</v>
      </c>
      <c r="G23" s="114">
        <v>8</v>
      </c>
      <c r="H23" s="114">
        <v>5</v>
      </c>
      <c r="I23" s="140">
        <v>8</v>
      </c>
      <c r="J23" s="115">
        <v>4</v>
      </c>
      <c r="K23" s="116">
        <v>50</v>
      </c>
    </row>
    <row r="24" spans="1:11" ht="14.1" customHeight="1" x14ac:dyDescent="0.2">
      <c r="A24" s="306">
        <v>24</v>
      </c>
      <c r="B24" s="307" t="s">
        <v>241</v>
      </c>
      <c r="C24" s="308"/>
      <c r="D24" s="113">
        <v>8.2158817463045715</v>
      </c>
      <c r="E24" s="115">
        <v>239</v>
      </c>
      <c r="F24" s="114">
        <v>165</v>
      </c>
      <c r="G24" s="114">
        <v>202</v>
      </c>
      <c r="H24" s="114">
        <v>172</v>
      </c>
      <c r="I24" s="140">
        <v>230</v>
      </c>
      <c r="J24" s="115">
        <v>9</v>
      </c>
      <c r="K24" s="116">
        <v>3.9130434782608696</v>
      </c>
    </row>
    <row r="25" spans="1:11" ht="14.1" customHeight="1" x14ac:dyDescent="0.2">
      <c r="A25" s="306">
        <v>25</v>
      </c>
      <c r="B25" s="307" t="s">
        <v>242</v>
      </c>
      <c r="C25" s="308"/>
      <c r="D25" s="113">
        <v>9.2127878996218637</v>
      </c>
      <c r="E25" s="115">
        <v>268</v>
      </c>
      <c r="F25" s="114">
        <v>283</v>
      </c>
      <c r="G25" s="114">
        <v>420</v>
      </c>
      <c r="H25" s="114">
        <v>330</v>
      </c>
      <c r="I25" s="140">
        <v>246</v>
      </c>
      <c r="J25" s="115">
        <v>22</v>
      </c>
      <c r="K25" s="116">
        <v>8.9430894308943092</v>
      </c>
    </row>
    <row r="26" spans="1:11" ht="14.1" customHeight="1" x14ac:dyDescent="0.2">
      <c r="A26" s="306">
        <v>26</v>
      </c>
      <c r="B26" s="307" t="s">
        <v>243</v>
      </c>
      <c r="C26" s="308"/>
      <c r="D26" s="113">
        <v>1.5812994156067377</v>
      </c>
      <c r="E26" s="115">
        <v>46</v>
      </c>
      <c r="F26" s="114">
        <v>54</v>
      </c>
      <c r="G26" s="114">
        <v>166</v>
      </c>
      <c r="H26" s="114">
        <v>27</v>
      </c>
      <c r="I26" s="140">
        <v>50</v>
      </c>
      <c r="J26" s="115">
        <v>-4</v>
      </c>
      <c r="K26" s="116">
        <v>-8</v>
      </c>
    </row>
    <row r="27" spans="1:11" ht="14.1" customHeight="1" x14ac:dyDescent="0.2">
      <c r="A27" s="306">
        <v>27</v>
      </c>
      <c r="B27" s="307" t="s">
        <v>244</v>
      </c>
      <c r="C27" s="308"/>
      <c r="D27" s="113">
        <v>1.3750429700928155</v>
      </c>
      <c r="E27" s="115">
        <v>40</v>
      </c>
      <c r="F27" s="114">
        <v>19</v>
      </c>
      <c r="G27" s="114">
        <v>47</v>
      </c>
      <c r="H27" s="114">
        <v>57</v>
      </c>
      <c r="I27" s="140">
        <v>68</v>
      </c>
      <c r="J27" s="115">
        <v>-28</v>
      </c>
      <c r="K27" s="116">
        <v>-41.176470588235297</v>
      </c>
    </row>
    <row r="28" spans="1:11" ht="14.1" customHeight="1" x14ac:dyDescent="0.2">
      <c r="A28" s="306">
        <v>28</v>
      </c>
      <c r="B28" s="307" t="s">
        <v>245</v>
      </c>
      <c r="C28" s="308"/>
      <c r="D28" s="113">
        <v>0.17188037126160194</v>
      </c>
      <c r="E28" s="115">
        <v>5</v>
      </c>
      <c r="F28" s="114" t="s">
        <v>513</v>
      </c>
      <c r="G28" s="114">
        <v>16</v>
      </c>
      <c r="H28" s="114">
        <v>5</v>
      </c>
      <c r="I28" s="140" t="s">
        <v>513</v>
      </c>
      <c r="J28" s="115" t="s">
        <v>513</v>
      </c>
      <c r="K28" s="116" t="s">
        <v>513</v>
      </c>
    </row>
    <row r="29" spans="1:11" ht="14.1" customHeight="1" x14ac:dyDescent="0.2">
      <c r="A29" s="306">
        <v>29</v>
      </c>
      <c r="B29" s="307" t="s">
        <v>246</v>
      </c>
      <c r="C29" s="308"/>
      <c r="D29" s="113">
        <v>4.7095221725678931</v>
      </c>
      <c r="E29" s="115">
        <v>137</v>
      </c>
      <c r="F29" s="114">
        <v>78</v>
      </c>
      <c r="G29" s="114">
        <v>144</v>
      </c>
      <c r="H29" s="114">
        <v>178</v>
      </c>
      <c r="I29" s="140">
        <v>110</v>
      </c>
      <c r="J29" s="115">
        <v>27</v>
      </c>
      <c r="K29" s="116">
        <v>24.545454545454547</v>
      </c>
    </row>
    <row r="30" spans="1:11" ht="14.1" customHeight="1" x14ac:dyDescent="0.2">
      <c r="A30" s="306" t="s">
        <v>247</v>
      </c>
      <c r="B30" s="307" t="s">
        <v>248</v>
      </c>
      <c r="C30" s="308"/>
      <c r="D30" s="113">
        <v>2.2000687521485047</v>
      </c>
      <c r="E30" s="115">
        <v>64</v>
      </c>
      <c r="F30" s="114">
        <v>27</v>
      </c>
      <c r="G30" s="114">
        <v>89</v>
      </c>
      <c r="H30" s="114">
        <v>117</v>
      </c>
      <c r="I30" s="140">
        <v>67</v>
      </c>
      <c r="J30" s="115">
        <v>-3</v>
      </c>
      <c r="K30" s="116">
        <v>-4.4776119402985071</v>
      </c>
    </row>
    <row r="31" spans="1:11" ht="14.1" customHeight="1" x14ac:dyDescent="0.2">
      <c r="A31" s="306" t="s">
        <v>249</v>
      </c>
      <c r="B31" s="307" t="s">
        <v>250</v>
      </c>
      <c r="C31" s="308"/>
      <c r="D31" s="113">
        <v>2.234444826400825</v>
      </c>
      <c r="E31" s="115">
        <v>65</v>
      </c>
      <c r="F31" s="114">
        <v>48</v>
      </c>
      <c r="G31" s="114">
        <v>51</v>
      </c>
      <c r="H31" s="114" t="s">
        <v>513</v>
      </c>
      <c r="I31" s="140" t="s">
        <v>513</v>
      </c>
      <c r="J31" s="115" t="s">
        <v>513</v>
      </c>
      <c r="K31" s="116" t="s">
        <v>513</v>
      </c>
    </row>
    <row r="32" spans="1:11" ht="14.1" customHeight="1" x14ac:dyDescent="0.2">
      <c r="A32" s="306">
        <v>31</v>
      </c>
      <c r="B32" s="307" t="s">
        <v>251</v>
      </c>
      <c r="C32" s="308"/>
      <c r="D32" s="113">
        <v>0.44688896528016503</v>
      </c>
      <c r="E32" s="115">
        <v>13</v>
      </c>
      <c r="F32" s="114">
        <v>4</v>
      </c>
      <c r="G32" s="114">
        <v>7</v>
      </c>
      <c r="H32" s="114">
        <v>10</v>
      </c>
      <c r="I32" s="140">
        <v>6</v>
      </c>
      <c r="J32" s="115">
        <v>7</v>
      </c>
      <c r="K32" s="116">
        <v>116.66666666666667</v>
      </c>
    </row>
    <row r="33" spans="1:11" ht="14.1" customHeight="1" x14ac:dyDescent="0.2">
      <c r="A33" s="306">
        <v>32</v>
      </c>
      <c r="B33" s="307" t="s">
        <v>252</v>
      </c>
      <c r="C33" s="308"/>
      <c r="D33" s="113">
        <v>5.1907872121003784</v>
      </c>
      <c r="E33" s="115">
        <v>151</v>
      </c>
      <c r="F33" s="114">
        <v>23</v>
      </c>
      <c r="G33" s="114">
        <v>61</v>
      </c>
      <c r="H33" s="114">
        <v>77</v>
      </c>
      <c r="I33" s="140">
        <v>142</v>
      </c>
      <c r="J33" s="115">
        <v>9</v>
      </c>
      <c r="K33" s="116">
        <v>6.3380281690140849</v>
      </c>
    </row>
    <row r="34" spans="1:11" ht="14.1" customHeight="1" x14ac:dyDescent="0.2">
      <c r="A34" s="306">
        <v>33</v>
      </c>
      <c r="B34" s="307" t="s">
        <v>253</v>
      </c>
      <c r="C34" s="308"/>
      <c r="D34" s="113">
        <v>2.5094534204193879</v>
      </c>
      <c r="E34" s="115">
        <v>73</v>
      </c>
      <c r="F34" s="114">
        <v>18</v>
      </c>
      <c r="G34" s="114">
        <v>63</v>
      </c>
      <c r="H34" s="114">
        <v>59</v>
      </c>
      <c r="I34" s="140">
        <v>108</v>
      </c>
      <c r="J34" s="115">
        <v>-35</v>
      </c>
      <c r="K34" s="116">
        <v>-32.407407407407405</v>
      </c>
    </row>
    <row r="35" spans="1:11" ht="14.1" customHeight="1" x14ac:dyDescent="0.2">
      <c r="A35" s="306">
        <v>34</v>
      </c>
      <c r="B35" s="307" t="s">
        <v>254</v>
      </c>
      <c r="C35" s="308"/>
      <c r="D35" s="113">
        <v>1.512547267102097</v>
      </c>
      <c r="E35" s="115">
        <v>44</v>
      </c>
      <c r="F35" s="114">
        <v>29</v>
      </c>
      <c r="G35" s="114">
        <v>65</v>
      </c>
      <c r="H35" s="114">
        <v>21</v>
      </c>
      <c r="I35" s="140">
        <v>49</v>
      </c>
      <c r="J35" s="115">
        <v>-5</v>
      </c>
      <c r="K35" s="116">
        <v>-10.204081632653061</v>
      </c>
    </row>
    <row r="36" spans="1:11" ht="14.1" customHeight="1" x14ac:dyDescent="0.2">
      <c r="A36" s="306">
        <v>41</v>
      </c>
      <c r="B36" s="307" t="s">
        <v>255</v>
      </c>
      <c r="C36" s="308"/>
      <c r="D36" s="113">
        <v>0.17188037126160194</v>
      </c>
      <c r="E36" s="115">
        <v>5</v>
      </c>
      <c r="F36" s="114">
        <v>3</v>
      </c>
      <c r="G36" s="114">
        <v>7</v>
      </c>
      <c r="H36" s="114" t="s">
        <v>513</v>
      </c>
      <c r="I36" s="140">
        <v>6</v>
      </c>
      <c r="J36" s="115">
        <v>-1</v>
      </c>
      <c r="K36" s="116">
        <v>-16.666666666666668</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0.55001718803712618</v>
      </c>
      <c r="E38" s="115">
        <v>16</v>
      </c>
      <c r="F38" s="114">
        <v>23</v>
      </c>
      <c r="G38" s="114">
        <v>35</v>
      </c>
      <c r="H38" s="114">
        <v>16</v>
      </c>
      <c r="I38" s="140">
        <v>19</v>
      </c>
      <c r="J38" s="115">
        <v>-3</v>
      </c>
      <c r="K38" s="116">
        <v>-15.789473684210526</v>
      </c>
    </row>
    <row r="39" spans="1:11" ht="14.1" customHeight="1" x14ac:dyDescent="0.2">
      <c r="A39" s="306">
        <v>51</v>
      </c>
      <c r="B39" s="307" t="s">
        <v>258</v>
      </c>
      <c r="C39" s="308"/>
      <c r="D39" s="113">
        <v>13.062908215881746</v>
      </c>
      <c r="E39" s="115">
        <v>380</v>
      </c>
      <c r="F39" s="114">
        <v>501</v>
      </c>
      <c r="G39" s="114">
        <v>671</v>
      </c>
      <c r="H39" s="114">
        <v>407</v>
      </c>
      <c r="I39" s="140">
        <v>340</v>
      </c>
      <c r="J39" s="115">
        <v>40</v>
      </c>
      <c r="K39" s="116">
        <v>11.764705882352942</v>
      </c>
    </row>
    <row r="40" spans="1:11" ht="14.1" customHeight="1" x14ac:dyDescent="0.2">
      <c r="A40" s="306" t="s">
        <v>259</v>
      </c>
      <c r="B40" s="307" t="s">
        <v>260</v>
      </c>
      <c r="C40" s="308"/>
      <c r="D40" s="113">
        <v>12.650395324853902</v>
      </c>
      <c r="E40" s="115">
        <v>368</v>
      </c>
      <c r="F40" s="114">
        <v>489</v>
      </c>
      <c r="G40" s="114">
        <v>655</v>
      </c>
      <c r="H40" s="114">
        <v>392</v>
      </c>
      <c r="I40" s="140">
        <v>329</v>
      </c>
      <c r="J40" s="115">
        <v>39</v>
      </c>
      <c r="K40" s="116">
        <v>11.854103343465045</v>
      </c>
    </row>
    <row r="41" spans="1:11" ht="14.1" customHeight="1" x14ac:dyDescent="0.2">
      <c r="A41" s="306"/>
      <c r="B41" s="307" t="s">
        <v>261</v>
      </c>
      <c r="C41" s="308"/>
      <c r="D41" s="113">
        <v>11.412856651770367</v>
      </c>
      <c r="E41" s="115">
        <v>332</v>
      </c>
      <c r="F41" s="114">
        <v>459</v>
      </c>
      <c r="G41" s="114">
        <v>623</v>
      </c>
      <c r="H41" s="114">
        <v>356</v>
      </c>
      <c r="I41" s="140">
        <v>291</v>
      </c>
      <c r="J41" s="115">
        <v>41</v>
      </c>
      <c r="K41" s="116">
        <v>14.0893470790378</v>
      </c>
    </row>
    <row r="42" spans="1:11" ht="14.1" customHeight="1" x14ac:dyDescent="0.2">
      <c r="A42" s="306">
        <v>52</v>
      </c>
      <c r="B42" s="307" t="s">
        <v>262</v>
      </c>
      <c r="C42" s="308"/>
      <c r="D42" s="113">
        <v>6.7033344792024749</v>
      </c>
      <c r="E42" s="115">
        <v>195</v>
      </c>
      <c r="F42" s="114">
        <v>107</v>
      </c>
      <c r="G42" s="114">
        <v>212</v>
      </c>
      <c r="H42" s="114">
        <v>209</v>
      </c>
      <c r="I42" s="140">
        <v>257</v>
      </c>
      <c r="J42" s="115">
        <v>-62</v>
      </c>
      <c r="K42" s="116">
        <v>-24.124513618677042</v>
      </c>
    </row>
    <row r="43" spans="1:11" ht="14.1" customHeight="1" x14ac:dyDescent="0.2">
      <c r="A43" s="306" t="s">
        <v>263</v>
      </c>
      <c r="B43" s="307" t="s">
        <v>264</v>
      </c>
      <c r="C43" s="308"/>
      <c r="D43" s="113">
        <v>5.1564111378480577</v>
      </c>
      <c r="E43" s="115">
        <v>150</v>
      </c>
      <c r="F43" s="114">
        <v>85</v>
      </c>
      <c r="G43" s="114">
        <v>155</v>
      </c>
      <c r="H43" s="114">
        <v>162</v>
      </c>
      <c r="I43" s="140">
        <v>180</v>
      </c>
      <c r="J43" s="115">
        <v>-30</v>
      </c>
      <c r="K43" s="116">
        <v>-16.666666666666668</v>
      </c>
    </row>
    <row r="44" spans="1:11" ht="14.1" customHeight="1" x14ac:dyDescent="0.2">
      <c r="A44" s="306">
        <v>53</v>
      </c>
      <c r="B44" s="307" t="s">
        <v>265</v>
      </c>
      <c r="C44" s="308"/>
      <c r="D44" s="113">
        <v>0.82502578205568922</v>
      </c>
      <c r="E44" s="115">
        <v>24</v>
      </c>
      <c r="F44" s="114">
        <v>58</v>
      </c>
      <c r="G44" s="114">
        <v>44</v>
      </c>
      <c r="H44" s="114">
        <v>31</v>
      </c>
      <c r="I44" s="140">
        <v>30</v>
      </c>
      <c r="J44" s="115">
        <v>-6</v>
      </c>
      <c r="K44" s="116">
        <v>-20</v>
      </c>
    </row>
    <row r="45" spans="1:11" ht="14.1" customHeight="1" x14ac:dyDescent="0.2">
      <c r="A45" s="306" t="s">
        <v>266</v>
      </c>
      <c r="B45" s="307" t="s">
        <v>267</v>
      </c>
      <c r="C45" s="308"/>
      <c r="D45" s="113">
        <v>0.82502578205568922</v>
      </c>
      <c r="E45" s="115">
        <v>24</v>
      </c>
      <c r="F45" s="114">
        <v>58</v>
      </c>
      <c r="G45" s="114">
        <v>43</v>
      </c>
      <c r="H45" s="114">
        <v>31</v>
      </c>
      <c r="I45" s="140">
        <v>30</v>
      </c>
      <c r="J45" s="115">
        <v>-6</v>
      </c>
      <c r="K45" s="116">
        <v>-20</v>
      </c>
    </row>
    <row r="46" spans="1:11" ht="14.1" customHeight="1" x14ac:dyDescent="0.2">
      <c r="A46" s="306">
        <v>54</v>
      </c>
      <c r="B46" s="307" t="s">
        <v>268</v>
      </c>
      <c r="C46" s="308"/>
      <c r="D46" s="113">
        <v>1.3750429700928155</v>
      </c>
      <c r="E46" s="115">
        <v>40</v>
      </c>
      <c r="F46" s="114">
        <v>40</v>
      </c>
      <c r="G46" s="114">
        <v>42</v>
      </c>
      <c r="H46" s="114">
        <v>33</v>
      </c>
      <c r="I46" s="140">
        <v>43</v>
      </c>
      <c r="J46" s="115">
        <v>-3</v>
      </c>
      <c r="K46" s="116">
        <v>-6.9767441860465116</v>
      </c>
    </row>
    <row r="47" spans="1:11" ht="14.1" customHeight="1" x14ac:dyDescent="0.2">
      <c r="A47" s="306">
        <v>61</v>
      </c>
      <c r="B47" s="307" t="s">
        <v>269</v>
      </c>
      <c r="C47" s="308"/>
      <c r="D47" s="113">
        <v>0.85940185630800958</v>
      </c>
      <c r="E47" s="115">
        <v>25</v>
      </c>
      <c r="F47" s="114">
        <v>11</v>
      </c>
      <c r="G47" s="114">
        <v>28</v>
      </c>
      <c r="H47" s="114">
        <v>19</v>
      </c>
      <c r="I47" s="140">
        <v>30</v>
      </c>
      <c r="J47" s="115">
        <v>-5</v>
      </c>
      <c r="K47" s="116">
        <v>-16.666666666666668</v>
      </c>
    </row>
    <row r="48" spans="1:11" ht="14.1" customHeight="1" x14ac:dyDescent="0.2">
      <c r="A48" s="306">
        <v>62</v>
      </c>
      <c r="B48" s="307" t="s">
        <v>270</v>
      </c>
      <c r="C48" s="308"/>
      <c r="D48" s="113">
        <v>7.218975592987281</v>
      </c>
      <c r="E48" s="115">
        <v>210</v>
      </c>
      <c r="F48" s="114">
        <v>157</v>
      </c>
      <c r="G48" s="114">
        <v>243</v>
      </c>
      <c r="H48" s="114">
        <v>193</v>
      </c>
      <c r="I48" s="140">
        <v>190</v>
      </c>
      <c r="J48" s="115">
        <v>20</v>
      </c>
      <c r="K48" s="116">
        <v>10.526315789473685</v>
      </c>
    </row>
    <row r="49" spans="1:11" ht="14.1" customHeight="1" x14ac:dyDescent="0.2">
      <c r="A49" s="306">
        <v>63</v>
      </c>
      <c r="B49" s="307" t="s">
        <v>271</v>
      </c>
      <c r="C49" s="308"/>
      <c r="D49" s="113">
        <v>2.6469577174286698</v>
      </c>
      <c r="E49" s="115">
        <v>77</v>
      </c>
      <c r="F49" s="114">
        <v>83</v>
      </c>
      <c r="G49" s="114">
        <v>85</v>
      </c>
      <c r="H49" s="114">
        <v>65</v>
      </c>
      <c r="I49" s="140">
        <v>66</v>
      </c>
      <c r="J49" s="115">
        <v>11</v>
      </c>
      <c r="K49" s="116">
        <v>16.666666666666668</v>
      </c>
    </row>
    <row r="50" spans="1:11" ht="14.1" customHeight="1" x14ac:dyDescent="0.2">
      <c r="A50" s="306" t="s">
        <v>272</v>
      </c>
      <c r="B50" s="307" t="s">
        <v>273</v>
      </c>
      <c r="C50" s="308"/>
      <c r="D50" s="113">
        <v>0.44688896528016503</v>
      </c>
      <c r="E50" s="115">
        <v>13</v>
      </c>
      <c r="F50" s="114">
        <v>10</v>
      </c>
      <c r="G50" s="114">
        <v>14</v>
      </c>
      <c r="H50" s="114">
        <v>6</v>
      </c>
      <c r="I50" s="140">
        <v>5</v>
      </c>
      <c r="J50" s="115">
        <v>8</v>
      </c>
      <c r="K50" s="116">
        <v>160</v>
      </c>
    </row>
    <row r="51" spans="1:11" ht="14.1" customHeight="1" x14ac:dyDescent="0.2">
      <c r="A51" s="306" t="s">
        <v>274</v>
      </c>
      <c r="B51" s="307" t="s">
        <v>275</v>
      </c>
      <c r="C51" s="308"/>
      <c r="D51" s="113">
        <v>1.9594362323822621</v>
      </c>
      <c r="E51" s="115">
        <v>57</v>
      </c>
      <c r="F51" s="114">
        <v>67</v>
      </c>
      <c r="G51" s="114">
        <v>64</v>
      </c>
      <c r="H51" s="114">
        <v>54</v>
      </c>
      <c r="I51" s="140">
        <v>57</v>
      </c>
      <c r="J51" s="115">
        <v>0</v>
      </c>
      <c r="K51" s="116">
        <v>0</v>
      </c>
    </row>
    <row r="52" spans="1:11" ht="14.1" customHeight="1" x14ac:dyDescent="0.2">
      <c r="A52" s="306">
        <v>71</v>
      </c>
      <c r="B52" s="307" t="s">
        <v>276</v>
      </c>
      <c r="C52" s="308"/>
      <c r="D52" s="113">
        <v>6.2220694396699896</v>
      </c>
      <c r="E52" s="115">
        <v>181</v>
      </c>
      <c r="F52" s="114">
        <v>98</v>
      </c>
      <c r="G52" s="114">
        <v>214</v>
      </c>
      <c r="H52" s="114">
        <v>153</v>
      </c>
      <c r="I52" s="140">
        <v>173</v>
      </c>
      <c r="J52" s="115">
        <v>8</v>
      </c>
      <c r="K52" s="116">
        <v>4.6242774566473992</v>
      </c>
    </row>
    <row r="53" spans="1:11" ht="14.1" customHeight="1" x14ac:dyDescent="0.2">
      <c r="A53" s="306" t="s">
        <v>277</v>
      </c>
      <c r="B53" s="307" t="s">
        <v>278</v>
      </c>
      <c r="C53" s="308"/>
      <c r="D53" s="113">
        <v>2.5782055689240289</v>
      </c>
      <c r="E53" s="115">
        <v>75</v>
      </c>
      <c r="F53" s="114">
        <v>24</v>
      </c>
      <c r="G53" s="114">
        <v>85</v>
      </c>
      <c r="H53" s="114">
        <v>52</v>
      </c>
      <c r="I53" s="140">
        <v>59</v>
      </c>
      <c r="J53" s="115">
        <v>16</v>
      </c>
      <c r="K53" s="116">
        <v>27.118644067796609</v>
      </c>
    </row>
    <row r="54" spans="1:11" ht="14.1" customHeight="1" x14ac:dyDescent="0.2">
      <c r="A54" s="306" t="s">
        <v>279</v>
      </c>
      <c r="B54" s="307" t="s">
        <v>280</v>
      </c>
      <c r="C54" s="308"/>
      <c r="D54" s="113">
        <v>3.0594706084565142</v>
      </c>
      <c r="E54" s="115">
        <v>89</v>
      </c>
      <c r="F54" s="114">
        <v>67</v>
      </c>
      <c r="G54" s="114">
        <v>117</v>
      </c>
      <c r="H54" s="114">
        <v>88</v>
      </c>
      <c r="I54" s="140">
        <v>101</v>
      </c>
      <c r="J54" s="115">
        <v>-12</v>
      </c>
      <c r="K54" s="116">
        <v>-11.881188118811881</v>
      </c>
    </row>
    <row r="55" spans="1:11" ht="14.1" customHeight="1" x14ac:dyDescent="0.2">
      <c r="A55" s="306">
        <v>72</v>
      </c>
      <c r="B55" s="307" t="s">
        <v>281</v>
      </c>
      <c r="C55" s="308"/>
      <c r="D55" s="113">
        <v>1.5812994156067377</v>
      </c>
      <c r="E55" s="115">
        <v>46</v>
      </c>
      <c r="F55" s="114">
        <v>25</v>
      </c>
      <c r="G55" s="114">
        <v>78</v>
      </c>
      <c r="H55" s="114">
        <v>24</v>
      </c>
      <c r="I55" s="140">
        <v>135</v>
      </c>
      <c r="J55" s="115">
        <v>-89</v>
      </c>
      <c r="K55" s="116">
        <v>-65.925925925925924</v>
      </c>
    </row>
    <row r="56" spans="1:11" ht="14.1" customHeight="1" x14ac:dyDescent="0.2">
      <c r="A56" s="306" t="s">
        <v>282</v>
      </c>
      <c r="B56" s="307" t="s">
        <v>283</v>
      </c>
      <c r="C56" s="308"/>
      <c r="D56" s="113">
        <v>0.92815400481265042</v>
      </c>
      <c r="E56" s="115">
        <v>27</v>
      </c>
      <c r="F56" s="114">
        <v>15</v>
      </c>
      <c r="G56" s="114">
        <v>57</v>
      </c>
      <c r="H56" s="114">
        <v>7</v>
      </c>
      <c r="I56" s="140">
        <v>116</v>
      </c>
      <c r="J56" s="115">
        <v>-89</v>
      </c>
      <c r="K56" s="116">
        <v>-76.724137931034477</v>
      </c>
    </row>
    <row r="57" spans="1:11" ht="14.1" customHeight="1" x14ac:dyDescent="0.2">
      <c r="A57" s="306" t="s">
        <v>284</v>
      </c>
      <c r="B57" s="307" t="s">
        <v>285</v>
      </c>
      <c r="C57" s="308"/>
      <c r="D57" s="113">
        <v>0.37813681677552424</v>
      </c>
      <c r="E57" s="115">
        <v>11</v>
      </c>
      <c r="F57" s="114" t="s">
        <v>513</v>
      </c>
      <c r="G57" s="114">
        <v>8</v>
      </c>
      <c r="H57" s="114">
        <v>10</v>
      </c>
      <c r="I57" s="140">
        <v>7</v>
      </c>
      <c r="J57" s="115">
        <v>4</v>
      </c>
      <c r="K57" s="116">
        <v>57.142857142857146</v>
      </c>
    </row>
    <row r="58" spans="1:11" ht="14.1" customHeight="1" x14ac:dyDescent="0.2">
      <c r="A58" s="306">
        <v>73</v>
      </c>
      <c r="B58" s="307" t="s">
        <v>286</v>
      </c>
      <c r="C58" s="308"/>
      <c r="D58" s="113">
        <v>0.48126503953248539</v>
      </c>
      <c r="E58" s="115">
        <v>14</v>
      </c>
      <c r="F58" s="114">
        <v>19</v>
      </c>
      <c r="G58" s="114">
        <v>41</v>
      </c>
      <c r="H58" s="114">
        <v>20</v>
      </c>
      <c r="I58" s="140">
        <v>33</v>
      </c>
      <c r="J58" s="115">
        <v>-19</v>
      </c>
      <c r="K58" s="116">
        <v>-57.575757575757578</v>
      </c>
    </row>
    <row r="59" spans="1:11" ht="14.1" customHeight="1" x14ac:dyDescent="0.2">
      <c r="A59" s="306" t="s">
        <v>287</v>
      </c>
      <c r="B59" s="307" t="s">
        <v>288</v>
      </c>
      <c r="C59" s="308"/>
      <c r="D59" s="113">
        <v>0.27500859401856309</v>
      </c>
      <c r="E59" s="115">
        <v>8</v>
      </c>
      <c r="F59" s="114">
        <v>14</v>
      </c>
      <c r="G59" s="114">
        <v>31</v>
      </c>
      <c r="H59" s="114">
        <v>19</v>
      </c>
      <c r="I59" s="140">
        <v>22</v>
      </c>
      <c r="J59" s="115">
        <v>-14</v>
      </c>
      <c r="K59" s="116">
        <v>-63.636363636363633</v>
      </c>
    </row>
    <row r="60" spans="1:11" ht="14.1" customHeight="1" x14ac:dyDescent="0.2">
      <c r="A60" s="306">
        <v>81</v>
      </c>
      <c r="B60" s="307" t="s">
        <v>289</v>
      </c>
      <c r="C60" s="308"/>
      <c r="D60" s="113">
        <v>4.3313853557923689</v>
      </c>
      <c r="E60" s="115">
        <v>126</v>
      </c>
      <c r="F60" s="114">
        <v>146</v>
      </c>
      <c r="G60" s="114">
        <v>174</v>
      </c>
      <c r="H60" s="114">
        <v>104</v>
      </c>
      <c r="I60" s="140">
        <v>137</v>
      </c>
      <c r="J60" s="115">
        <v>-11</v>
      </c>
      <c r="K60" s="116">
        <v>-8.0291970802919703</v>
      </c>
    </row>
    <row r="61" spans="1:11" ht="14.1" customHeight="1" x14ac:dyDescent="0.2">
      <c r="A61" s="306" t="s">
        <v>290</v>
      </c>
      <c r="B61" s="307" t="s">
        <v>291</v>
      </c>
      <c r="C61" s="308"/>
      <c r="D61" s="113">
        <v>1.2719147473358543</v>
      </c>
      <c r="E61" s="115">
        <v>37</v>
      </c>
      <c r="F61" s="114">
        <v>41</v>
      </c>
      <c r="G61" s="114">
        <v>97</v>
      </c>
      <c r="H61" s="114">
        <v>23</v>
      </c>
      <c r="I61" s="140">
        <v>49</v>
      </c>
      <c r="J61" s="115">
        <v>-12</v>
      </c>
      <c r="K61" s="116">
        <v>-24.489795918367346</v>
      </c>
    </row>
    <row r="62" spans="1:11" ht="14.1" customHeight="1" x14ac:dyDescent="0.2">
      <c r="A62" s="306" t="s">
        <v>292</v>
      </c>
      <c r="B62" s="307" t="s">
        <v>293</v>
      </c>
      <c r="C62" s="308"/>
      <c r="D62" s="113">
        <v>1.8563080096253008</v>
      </c>
      <c r="E62" s="115">
        <v>54</v>
      </c>
      <c r="F62" s="114">
        <v>61</v>
      </c>
      <c r="G62" s="114">
        <v>50</v>
      </c>
      <c r="H62" s="114">
        <v>60</v>
      </c>
      <c r="I62" s="140">
        <v>43</v>
      </c>
      <c r="J62" s="115">
        <v>11</v>
      </c>
      <c r="K62" s="116">
        <v>25.581395348837209</v>
      </c>
    </row>
    <row r="63" spans="1:11" ht="14.1" customHeight="1" x14ac:dyDescent="0.2">
      <c r="A63" s="306"/>
      <c r="B63" s="307" t="s">
        <v>294</v>
      </c>
      <c r="C63" s="308"/>
      <c r="D63" s="113">
        <v>1.7875558611206601</v>
      </c>
      <c r="E63" s="115">
        <v>52</v>
      </c>
      <c r="F63" s="114">
        <v>51</v>
      </c>
      <c r="G63" s="114">
        <v>45</v>
      </c>
      <c r="H63" s="114">
        <v>56</v>
      </c>
      <c r="I63" s="140">
        <v>39</v>
      </c>
      <c r="J63" s="115">
        <v>13</v>
      </c>
      <c r="K63" s="116">
        <v>33.333333333333336</v>
      </c>
    </row>
    <row r="64" spans="1:11" ht="14.1" customHeight="1" x14ac:dyDescent="0.2">
      <c r="A64" s="306" t="s">
        <v>295</v>
      </c>
      <c r="B64" s="307" t="s">
        <v>296</v>
      </c>
      <c r="C64" s="308"/>
      <c r="D64" s="113">
        <v>0.37813681677552424</v>
      </c>
      <c r="E64" s="115">
        <v>11</v>
      </c>
      <c r="F64" s="114">
        <v>13</v>
      </c>
      <c r="G64" s="114">
        <v>12</v>
      </c>
      <c r="H64" s="114">
        <v>4</v>
      </c>
      <c r="I64" s="140">
        <v>12</v>
      </c>
      <c r="J64" s="115">
        <v>-1</v>
      </c>
      <c r="K64" s="116">
        <v>-8.3333333333333339</v>
      </c>
    </row>
    <row r="65" spans="1:11" ht="14.1" customHeight="1" x14ac:dyDescent="0.2">
      <c r="A65" s="306" t="s">
        <v>297</v>
      </c>
      <c r="B65" s="307" t="s">
        <v>298</v>
      </c>
      <c r="C65" s="308"/>
      <c r="D65" s="113">
        <v>0.55001718803712618</v>
      </c>
      <c r="E65" s="115">
        <v>16</v>
      </c>
      <c r="F65" s="114">
        <v>14</v>
      </c>
      <c r="G65" s="114">
        <v>7</v>
      </c>
      <c r="H65" s="114">
        <v>6</v>
      </c>
      <c r="I65" s="140">
        <v>16</v>
      </c>
      <c r="J65" s="115">
        <v>0</v>
      </c>
      <c r="K65" s="116">
        <v>0</v>
      </c>
    </row>
    <row r="66" spans="1:11" ht="14.1" customHeight="1" x14ac:dyDescent="0.2">
      <c r="A66" s="306">
        <v>82</v>
      </c>
      <c r="B66" s="307" t="s">
        <v>299</v>
      </c>
      <c r="C66" s="308"/>
      <c r="D66" s="113">
        <v>2.4063251976624271</v>
      </c>
      <c r="E66" s="115">
        <v>70</v>
      </c>
      <c r="F66" s="114">
        <v>60</v>
      </c>
      <c r="G66" s="114">
        <v>95</v>
      </c>
      <c r="H66" s="114">
        <v>47</v>
      </c>
      <c r="I66" s="140">
        <v>48</v>
      </c>
      <c r="J66" s="115">
        <v>22</v>
      </c>
      <c r="K66" s="116">
        <v>45.833333333333336</v>
      </c>
    </row>
    <row r="67" spans="1:11" ht="14.1" customHeight="1" x14ac:dyDescent="0.2">
      <c r="A67" s="306" t="s">
        <v>300</v>
      </c>
      <c r="B67" s="307" t="s">
        <v>301</v>
      </c>
      <c r="C67" s="308"/>
      <c r="D67" s="113">
        <v>1.5469233413544172</v>
      </c>
      <c r="E67" s="115">
        <v>45</v>
      </c>
      <c r="F67" s="114">
        <v>39</v>
      </c>
      <c r="G67" s="114">
        <v>59</v>
      </c>
      <c r="H67" s="114">
        <v>38</v>
      </c>
      <c r="I67" s="140">
        <v>32</v>
      </c>
      <c r="J67" s="115">
        <v>13</v>
      </c>
      <c r="K67" s="116">
        <v>40.625</v>
      </c>
    </row>
    <row r="68" spans="1:11" ht="14.1" customHeight="1" x14ac:dyDescent="0.2">
      <c r="A68" s="306" t="s">
        <v>302</v>
      </c>
      <c r="B68" s="307" t="s">
        <v>303</v>
      </c>
      <c r="C68" s="308"/>
      <c r="D68" s="113">
        <v>0.55001718803712618</v>
      </c>
      <c r="E68" s="115">
        <v>16</v>
      </c>
      <c r="F68" s="114">
        <v>15</v>
      </c>
      <c r="G68" s="114">
        <v>23</v>
      </c>
      <c r="H68" s="114">
        <v>7</v>
      </c>
      <c r="I68" s="140">
        <v>10</v>
      </c>
      <c r="J68" s="115">
        <v>6</v>
      </c>
      <c r="K68" s="116">
        <v>60</v>
      </c>
    </row>
    <row r="69" spans="1:11" ht="14.1" customHeight="1" x14ac:dyDescent="0.2">
      <c r="A69" s="306">
        <v>83</v>
      </c>
      <c r="B69" s="307" t="s">
        <v>304</v>
      </c>
      <c r="C69" s="308"/>
      <c r="D69" s="113">
        <v>2.2000687521485047</v>
      </c>
      <c r="E69" s="115">
        <v>64</v>
      </c>
      <c r="F69" s="114">
        <v>39</v>
      </c>
      <c r="G69" s="114">
        <v>177</v>
      </c>
      <c r="H69" s="114">
        <v>55</v>
      </c>
      <c r="I69" s="140">
        <v>55</v>
      </c>
      <c r="J69" s="115">
        <v>9</v>
      </c>
      <c r="K69" s="116">
        <v>16.363636363636363</v>
      </c>
    </row>
    <row r="70" spans="1:11" ht="14.1" customHeight="1" x14ac:dyDescent="0.2">
      <c r="A70" s="306" t="s">
        <v>305</v>
      </c>
      <c r="B70" s="307" t="s">
        <v>306</v>
      </c>
      <c r="C70" s="308"/>
      <c r="D70" s="113">
        <v>1.5469233413544172</v>
      </c>
      <c r="E70" s="115">
        <v>45</v>
      </c>
      <c r="F70" s="114">
        <v>22</v>
      </c>
      <c r="G70" s="114">
        <v>156</v>
      </c>
      <c r="H70" s="114">
        <v>36</v>
      </c>
      <c r="I70" s="140">
        <v>37</v>
      </c>
      <c r="J70" s="115">
        <v>8</v>
      </c>
      <c r="K70" s="116">
        <v>21.621621621621621</v>
      </c>
    </row>
    <row r="71" spans="1:11" ht="14.1" customHeight="1" x14ac:dyDescent="0.2">
      <c r="A71" s="306"/>
      <c r="B71" s="307" t="s">
        <v>307</v>
      </c>
      <c r="C71" s="308"/>
      <c r="D71" s="113">
        <v>1.2375386730835338</v>
      </c>
      <c r="E71" s="115">
        <v>36</v>
      </c>
      <c r="F71" s="114">
        <v>17</v>
      </c>
      <c r="G71" s="114">
        <v>133</v>
      </c>
      <c r="H71" s="114">
        <v>30</v>
      </c>
      <c r="I71" s="140">
        <v>27</v>
      </c>
      <c r="J71" s="115">
        <v>9</v>
      </c>
      <c r="K71" s="116">
        <v>33.333333333333336</v>
      </c>
    </row>
    <row r="72" spans="1:11" ht="14.1" customHeight="1" x14ac:dyDescent="0.2">
      <c r="A72" s="306">
        <v>84</v>
      </c>
      <c r="B72" s="307" t="s">
        <v>308</v>
      </c>
      <c r="C72" s="308"/>
      <c r="D72" s="113">
        <v>0.65314541079408728</v>
      </c>
      <c r="E72" s="115">
        <v>19</v>
      </c>
      <c r="F72" s="114">
        <v>6</v>
      </c>
      <c r="G72" s="114">
        <v>37</v>
      </c>
      <c r="H72" s="114">
        <v>6</v>
      </c>
      <c r="I72" s="140">
        <v>10</v>
      </c>
      <c r="J72" s="115">
        <v>9</v>
      </c>
      <c r="K72" s="116">
        <v>90</v>
      </c>
    </row>
    <row r="73" spans="1:11" ht="14.1" customHeight="1" x14ac:dyDescent="0.2">
      <c r="A73" s="306" t="s">
        <v>309</v>
      </c>
      <c r="B73" s="307" t="s">
        <v>310</v>
      </c>
      <c r="C73" s="308"/>
      <c r="D73" s="113">
        <v>0.34376074252320388</v>
      </c>
      <c r="E73" s="115">
        <v>10</v>
      </c>
      <c r="F73" s="114">
        <v>3</v>
      </c>
      <c r="G73" s="114">
        <v>28</v>
      </c>
      <c r="H73" s="114" t="s">
        <v>513</v>
      </c>
      <c r="I73" s="140">
        <v>5</v>
      </c>
      <c r="J73" s="115">
        <v>5</v>
      </c>
      <c r="K73" s="116">
        <v>100</v>
      </c>
    </row>
    <row r="74" spans="1:11" ht="14.1" customHeight="1" x14ac:dyDescent="0.2">
      <c r="A74" s="306" t="s">
        <v>311</v>
      </c>
      <c r="B74" s="307" t="s">
        <v>312</v>
      </c>
      <c r="C74" s="308"/>
      <c r="D74" s="113" t="s">
        <v>513</v>
      </c>
      <c r="E74" s="115" t="s">
        <v>513</v>
      </c>
      <c r="F74" s="114">
        <v>0</v>
      </c>
      <c r="G74" s="114" t="s">
        <v>513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v>
      </c>
      <c r="E76" s="115">
        <v>0</v>
      </c>
      <c r="F76" s="114" t="s">
        <v>513</v>
      </c>
      <c r="G76" s="114" t="s">
        <v>513</v>
      </c>
      <c r="H76" s="114" t="s">
        <v>513</v>
      </c>
      <c r="I76" s="140" t="s">
        <v>513</v>
      </c>
      <c r="J76" s="115" t="s">
        <v>513</v>
      </c>
      <c r="K76" s="116" t="s">
        <v>513</v>
      </c>
    </row>
    <row r="77" spans="1:11" ht="14.1" customHeight="1" x14ac:dyDescent="0.2">
      <c r="A77" s="306">
        <v>92</v>
      </c>
      <c r="B77" s="307" t="s">
        <v>316</v>
      </c>
      <c r="C77" s="308"/>
      <c r="D77" s="113">
        <v>0.51564111378480582</v>
      </c>
      <c r="E77" s="115">
        <v>15</v>
      </c>
      <c r="F77" s="114">
        <v>4</v>
      </c>
      <c r="G77" s="114">
        <v>7</v>
      </c>
      <c r="H77" s="114" t="s">
        <v>513</v>
      </c>
      <c r="I77" s="140">
        <v>14</v>
      </c>
      <c r="J77" s="115">
        <v>1</v>
      </c>
      <c r="K77" s="116">
        <v>7.1428571428571432</v>
      </c>
    </row>
    <row r="78" spans="1:11" ht="14.1" customHeight="1" x14ac:dyDescent="0.2">
      <c r="A78" s="306">
        <v>93</v>
      </c>
      <c r="B78" s="307" t="s">
        <v>317</v>
      </c>
      <c r="C78" s="308"/>
      <c r="D78" s="113" t="s">
        <v>513</v>
      </c>
      <c r="E78" s="115" t="s">
        <v>513</v>
      </c>
      <c r="F78" s="114">
        <v>0</v>
      </c>
      <c r="G78" s="114" t="s">
        <v>513</v>
      </c>
      <c r="H78" s="114">
        <v>0</v>
      </c>
      <c r="I78" s="140" t="s">
        <v>513</v>
      </c>
      <c r="J78" s="115" t="s">
        <v>513</v>
      </c>
      <c r="K78" s="116" t="s">
        <v>513</v>
      </c>
    </row>
    <row r="79" spans="1:11" ht="14.1" customHeight="1" x14ac:dyDescent="0.2">
      <c r="A79" s="306">
        <v>94</v>
      </c>
      <c r="B79" s="307" t="s">
        <v>318</v>
      </c>
      <c r="C79" s="308"/>
      <c r="D79" s="113">
        <v>0</v>
      </c>
      <c r="E79" s="115">
        <v>0</v>
      </c>
      <c r="F79" s="114">
        <v>24</v>
      </c>
      <c r="G79" s="114">
        <v>12</v>
      </c>
      <c r="H79" s="114">
        <v>16</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3193</v>
      </c>
      <c r="E11" s="114">
        <v>3791</v>
      </c>
      <c r="F11" s="114">
        <v>3911</v>
      </c>
      <c r="G11" s="114">
        <v>2531</v>
      </c>
      <c r="H11" s="140">
        <v>3256</v>
      </c>
      <c r="I11" s="115">
        <v>-63</v>
      </c>
      <c r="J11" s="116">
        <v>-1.934889434889435</v>
      </c>
    </row>
    <row r="12" spans="1:15" s="110" customFormat="1" ht="24.95" customHeight="1" x14ac:dyDescent="0.2">
      <c r="A12" s="193" t="s">
        <v>132</v>
      </c>
      <c r="B12" s="194" t="s">
        <v>133</v>
      </c>
      <c r="C12" s="113">
        <v>3.8208581271531474</v>
      </c>
      <c r="D12" s="115">
        <v>122</v>
      </c>
      <c r="E12" s="114">
        <v>750</v>
      </c>
      <c r="F12" s="114">
        <v>948</v>
      </c>
      <c r="G12" s="114">
        <v>234</v>
      </c>
      <c r="H12" s="140">
        <v>89</v>
      </c>
      <c r="I12" s="115">
        <v>33</v>
      </c>
      <c r="J12" s="116">
        <v>37.078651685393261</v>
      </c>
    </row>
    <row r="13" spans="1:15" s="110" customFormat="1" ht="24.95" customHeight="1" x14ac:dyDescent="0.2">
      <c r="A13" s="193" t="s">
        <v>134</v>
      </c>
      <c r="B13" s="199" t="s">
        <v>214</v>
      </c>
      <c r="C13" s="113">
        <v>0.53241465706232383</v>
      </c>
      <c r="D13" s="115">
        <v>17</v>
      </c>
      <c r="E13" s="114">
        <v>18</v>
      </c>
      <c r="F13" s="114">
        <v>20</v>
      </c>
      <c r="G13" s="114">
        <v>8</v>
      </c>
      <c r="H13" s="140">
        <v>29</v>
      </c>
      <c r="I13" s="115">
        <v>-12</v>
      </c>
      <c r="J13" s="116">
        <v>-41.379310344827587</v>
      </c>
    </row>
    <row r="14" spans="1:15" s="287" customFormat="1" ht="24.95" customHeight="1" x14ac:dyDescent="0.2">
      <c r="A14" s="193" t="s">
        <v>215</v>
      </c>
      <c r="B14" s="199" t="s">
        <v>137</v>
      </c>
      <c r="C14" s="113">
        <v>22.643282179768242</v>
      </c>
      <c r="D14" s="115">
        <v>723</v>
      </c>
      <c r="E14" s="114">
        <v>571</v>
      </c>
      <c r="F14" s="114">
        <v>599</v>
      </c>
      <c r="G14" s="114">
        <v>581</v>
      </c>
      <c r="H14" s="140">
        <v>754</v>
      </c>
      <c r="I14" s="115">
        <v>-31</v>
      </c>
      <c r="J14" s="116">
        <v>-4.1114058355437662</v>
      </c>
      <c r="K14" s="110"/>
      <c r="L14" s="110"/>
      <c r="M14" s="110"/>
      <c r="N14" s="110"/>
      <c r="O14" s="110"/>
    </row>
    <row r="15" spans="1:15" s="110" customFormat="1" ht="24.95" customHeight="1" x14ac:dyDescent="0.2">
      <c r="A15" s="193" t="s">
        <v>216</v>
      </c>
      <c r="B15" s="199" t="s">
        <v>217</v>
      </c>
      <c r="C15" s="113">
        <v>5.4807391168180395</v>
      </c>
      <c r="D15" s="115">
        <v>175</v>
      </c>
      <c r="E15" s="114">
        <v>148</v>
      </c>
      <c r="F15" s="114">
        <v>128</v>
      </c>
      <c r="G15" s="114">
        <v>101</v>
      </c>
      <c r="H15" s="140">
        <v>176</v>
      </c>
      <c r="I15" s="115">
        <v>-1</v>
      </c>
      <c r="J15" s="116">
        <v>-0.56818181818181823</v>
      </c>
    </row>
    <row r="16" spans="1:15" s="287" customFormat="1" ht="24.95" customHeight="1" x14ac:dyDescent="0.2">
      <c r="A16" s="193" t="s">
        <v>218</v>
      </c>
      <c r="B16" s="199" t="s">
        <v>141</v>
      </c>
      <c r="C16" s="113">
        <v>16.348261822737239</v>
      </c>
      <c r="D16" s="115">
        <v>522</v>
      </c>
      <c r="E16" s="114">
        <v>373</v>
      </c>
      <c r="F16" s="114">
        <v>446</v>
      </c>
      <c r="G16" s="114">
        <v>463</v>
      </c>
      <c r="H16" s="140">
        <v>524</v>
      </c>
      <c r="I16" s="115">
        <v>-2</v>
      </c>
      <c r="J16" s="116">
        <v>-0.38167938931297712</v>
      </c>
      <c r="K16" s="110"/>
      <c r="L16" s="110"/>
      <c r="M16" s="110"/>
      <c r="N16" s="110"/>
      <c r="O16" s="110"/>
    </row>
    <row r="17" spans="1:15" s="110" customFormat="1" ht="24.95" customHeight="1" x14ac:dyDescent="0.2">
      <c r="A17" s="193" t="s">
        <v>142</v>
      </c>
      <c r="B17" s="199" t="s">
        <v>220</v>
      </c>
      <c r="C17" s="113">
        <v>0.81428124021296588</v>
      </c>
      <c r="D17" s="115">
        <v>26</v>
      </c>
      <c r="E17" s="114">
        <v>50</v>
      </c>
      <c r="F17" s="114">
        <v>25</v>
      </c>
      <c r="G17" s="114">
        <v>17</v>
      </c>
      <c r="H17" s="140">
        <v>54</v>
      </c>
      <c r="I17" s="115">
        <v>-28</v>
      </c>
      <c r="J17" s="116">
        <v>-51.851851851851855</v>
      </c>
    </row>
    <row r="18" spans="1:15" s="287" customFormat="1" ht="24.95" customHeight="1" x14ac:dyDescent="0.2">
      <c r="A18" s="201" t="s">
        <v>144</v>
      </c>
      <c r="B18" s="202" t="s">
        <v>145</v>
      </c>
      <c r="C18" s="113">
        <v>9.2389602254932672</v>
      </c>
      <c r="D18" s="115">
        <v>295</v>
      </c>
      <c r="E18" s="114">
        <v>289</v>
      </c>
      <c r="F18" s="114">
        <v>222</v>
      </c>
      <c r="G18" s="114">
        <v>127</v>
      </c>
      <c r="H18" s="140">
        <v>298</v>
      </c>
      <c r="I18" s="115">
        <v>-3</v>
      </c>
      <c r="J18" s="116">
        <v>-1.0067114093959733</v>
      </c>
      <c r="K18" s="110"/>
      <c r="L18" s="110"/>
      <c r="M18" s="110"/>
      <c r="N18" s="110"/>
      <c r="O18" s="110"/>
    </row>
    <row r="19" spans="1:15" s="110" customFormat="1" ht="24.95" customHeight="1" x14ac:dyDescent="0.2">
      <c r="A19" s="193" t="s">
        <v>146</v>
      </c>
      <c r="B19" s="199" t="s">
        <v>147</v>
      </c>
      <c r="C19" s="113">
        <v>9.5834638271218289</v>
      </c>
      <c r="D19" s="115">
        <v>306</v>
      </c>
      <c r="E19" s="114">
        <v>315</v>
      </c>
      <c r="F19" s="114">
        <v>368</v>
      </c>
      <c r="G19" s="114">
        <v>276</v>
      </c>
      <c r="H19" s="140">
        <v>321</v>
      </c>
      <c r="I19" s="115">
        <v>-15</v>
      </c>
      <c r="J19" s="116">
        <v>-4.6728971962616823</v>
      </c>
    </row>
    <row r="20" spans="1:15" s="287" customFormat="1" ht="24.95" customHeight="1" x14ac:dyDescent="0.2">
      <c r="A20" s="193" t="s">
        <v>148</v>
      </c>
      <c r="B20" s="199" t="s">
        <v>149</v>
      </c>
      <c r="C20" s="113">
        <v>7.4851237081114936</v>
      </c>
      <c r="D20" s="115">
        <v>239</v>
      </c>
      <c r="E20" s="114">
        <v>206</v>
      </c>
      <c r="F20" s="114">
        <v>214</v>
      </c>
      <c r="G20" s="114">
        <v>209</v>
      </c>
      <c r="H20" s="140">
        <v>282</v>
      </c>
      <c r="I20" s="115">
        <v>-43</v>
      </c>
      <c r="J20" s="116">
        <v>-15.24822695035461</v>
      </c>
      <c r="K20" s="110"/>
      <c r="L20" s="110"/>
      <c r="M20" s="110"/>
      <c r="N20" s="110"/>
      <c r="O20" s="110"/>
    </row>
    <row r="21" spans="1:15" s="110" customFormat="1" ht="24.95" customHeight="1" x14ac:dyDescent="0.2">
      <c r="A21" s="201" t="s">
        <v>150</v>
      </c>
      <c r="B21" s="202" t="s">
        <v>151</v>
      </c>
      <c r="C21" s="113">
        <v>4.7604134043219544</v>
      </c>
      <c r="D21" s="115">
        <v>152</v>
      </c>
      <c r="E21" s="114">
        <v>146</v>
      </c>
      <c r="F21" s="114">
        <v>134</v>
      </c>
      <c r="G21" s="114">
        <v>105</v>
      </c>
      <c r="H21" s="140">
        <v>96</v>
      </c>
      <c r="I21" s="115">
        <v>56</v>
      </c>
      <c r="J21" s="116">
        <v>58.333333333333336</v>
      </c>
    </row>
    <row r="22" spans="1:15" s="110" customFormat="1" ht="24.95" customHeight="1" x14ac:dyDescent="0.2">
      <c r="A22" s="201" t="s">
        <v>152</v>
      </c>
      <c r="B22" s="199" t="s">
        <v>153</v>
      </c>
      <c r="C22" s="113">
        <v>0.65768869401816477</v>
      </c>
      <c r="D22" s="115">
        <v>21</v>
      </c>
      <c r="E22" s="114">
        <v>18</v>
      </c>
      <c r="F22" s="114">
        <v>25</v>
      </c>
      <c r="G22" s="114">
        <v>33</v>
      </c>
      <c r="H22" s="140">
        <v>26</v>
      </c>
      <c r="I22" s="115">
        <v>-5</v>
      </c>
      <c r="J22" s="116">
        <v>-19.23076923076923</v>
      </c>
    </row>
    <row r="23" spans="1:15" s="110" customFormat="1" ht="24.95" customHeight="1" x14ac:dyDescent="0.2">
      <c r="A23" s="193" t="s">
        <v>154</v>
      </c>
      <c r="B23" s="199" t="s">
        <v>155</v>
      </c>
      <c r="C23" s="113">
        <v>1.9104290635765737</v>
      </c>
      <c r="D23" s="115">
        <v>61</v>
      </c>
      <c r="E23" s="114">
        <v>33</v>
      </c>
      <c r="F23" s="114">
        <v>46</v>
      </c>
      <c r="G23" s="114">
        <v>43</v>
      </c>
      <c r="H23" s="140">
        <v>119</v>
      </c>
      <c r="I23" s="115">
        <v>-58</v>
      </c>
      <c r="J23" s="116">
        <v>-48.739495798319325</v>
      </c>
    </row>
    <row r="24" spans="1:15" s="110" customFormat="1" ht="24.95" customHeight="1" x14ac:dyDescent="0.2">
      <c r="A24" s="193" t="s">
        <v>156</v>
      </c>
      <c r="B24" s="199" t="s">
        <v>221</v>
      </c>
      <c r="C24" s="113">
        <v>1.8477920450986534</v>
      </c>
      <c r="D24" s="115">
        <v>59</v>
      </c>
      <c r="E24" s="114">
        <v>54</v>
      </c>
      <c r="F24" s="114">
        <v>73</v>
      </c>
      <c r="G24" s="114">
        <v>61</v>
      </c>
      <c r="H24" s="140">
        <v>94</v>
      </c>
      <c r="I24" s="115">
        <v>-35</v>
      </c>
      <c r="J24" s="116">
        <v>-37.234042553191486</v>
      </c>
    </row>
    <row r="25" spans="1:15" s="110" customFormat="1" ht="24.95" customHeight="1" x14ac:dyDescent="0.2">
      <c r="A25" s="193" t="s">
        <v>222</v>
      </c>
      <c r="B25" s="204" t="s">
        <v>159</v>
      </c>
      <c r="C25" s="113">
        <v>10.241152521139993</v>
      </c>
      <c r="D25" s="115">
        <v>327</v>
      </c>
      <c r="E25" s="114">
        <v>439</v>
      </c>
      <c r="F25" s="114">
        <v>138</v>
      </c>
      <c r="G25" s="114">
        <v>128</v>
      </c>
      <c r="H25" s="140">
        <v>213</v>
      </c>
      <c r="I25" s="115">
        <v>114</v>
      </c>
      <c r="J25" s="116">
        <v>53.521126760563384</v>
      </c>
    </row>
    <row r="26" spans="1:15" s="110" customFormat="1" ht="24.95" customHeight="1" x14ac:dyDescent="0.2">
      <c r="A26" s="201">
        <v>782.78300000000002</v>
      </c>
      <c r="B26" s="203" t="s">
        <v>160</v>
      </c>
      <c r="C26" s="113">
        <v>14.782336360789227</v>
      </c>
      <c r="D26" s="115">
        <v>472</v>
      </c>
      <c r="E26" s="114">
        <v>626</v>
      </c>
      <c r="F26" s="114">
        <v>594</v>
      </c>
      <c r="G26" s="114">
        <v>455</v>
      </c>
      <c r="H26" s="140">
        <v>569</v>
      </c>
      <c r="I26" s="115">
        <v>-97</v>
      </c>
      <c r="J26" s="116">
        <v>-17.047451669595784</v>
      </c>
    </row>
    <row r="27" spans="1:15" s="110" customFormat="1" ht="24.95" customHeight="1" x14ac:dyDescent="0.2">
      <c r="A27" s="193" t="s">
        <v>161</v>
      </c>
      <c r="B27" s="199" t="s">
        <v>162</v>
      </c>
      <c r="C27" s="113">
        <v>1.8477920450986534</v>
      </c>
      <c r="D27" s="115">
        <v>59</v>
      </c>
      <c r="E27" s="114">
        <v>42</v>
      </c>
      <c r="F27" s="114">
        <v>74</v>
      </c>
      <c r="G27" s="114">
        <v>41</v>
      </c>
      <c r="H27" s="140">
        <v>69</v>
      </c>
      <c r="I27" s="115">
        <v>-10</v>
      </c>
      <c r="J27" s="116">
        <v>-14.492753623188406</v>
      </c>
    </row>
    <row r="28" spans="1:15" s="110" customFormat="1" ht="24.95" customHeight="1" x14ac:dyDescent="0.2">
      <c r="A28" s="193" t="s">
        <v>163</v>
      </c>
      <c r="B28" s="199" t="s">
        <v>164</v>
      </c>
      <c r="C28" s="113">
        <v>1.252740369558409</v>
      </c>
      <c r="D28" s="115">
        <v>40</v>
      </c>
      <c r="E28" s="114">
        <v>17</v>
      </c>
      <c r="F28" s="114">
        <v>135</v>
      </c>
      <c r="G28" s="114">
        <v>15</v>
      </c>
      <c r="H28" s="140">
        <v>21</v>
      </c>
      <c r="I28" s="115">
        <v>19</v>
      </c>
      <c r="J28" s="116">
        <v>90.476190476190482</v>
      </c>
    </row>
    <row r="29" spans="1:15" s="110" customFormat="1" ht="24.95" customHeight="1" x14ac:dyDescent="0.2">
      <c r="A29" s="193">
        <v>86</v>
      </c>
      <c r="B29" s="199" t="s">
        <v>165</v>
      </c>
      <c r="C29" s="113">
        <v>3.3510804885687442</v>
      </c>
      <c r="D29" s="115">
        <v>107</v>
      </c>
      <c r="E29" s="114">
        <v>88</v>
      </c>
      <c r="F29" s="114">
        <v>129</v>
      </c>
      <c r="G29" s="114">
        <v>73</v>
      </c>
      <c r="H29" s="140">
        <v>102</v>
      </c>
      <c r="I29" s="115">
        <v>5</v>
      </c>
      <c r="J29" s="116">
        <v>4.9019607843137258</v>
      </c>
    </row>
    <row r="30" spans="1:15" s="110" customFormat="1" ht="24.95" customHeight="1" x14ac:dyDescent="0.2">
      <c r="A30" s="193">
        <v>87.88</v>
      </c>
      <c r="B30" s="204" t="s">
        <v>166</v>
      </c>
      <c r="C30" s="113">
        <v>3.883495145631068</v>
      </c>
      <c r="D30" s="115">
        <v>124</v>
      </c>
      <c r="E30" s="114">
        <v>87</v>
      </c>
      <c r="F30" s="114">
        <v>114</v>
      </c>
      <c r="G30" s="114">
        <v>89</v>
      </c>
      <c r="H30" s="140">
        <v>99</v>
      </c>
      <c r="I30" s="115">
        <v>25</v>
      </c>
      <c r="J30" s="116">
        <v>25.252525252525253</v>
      </c>
    </row>
    <row r="31" spans="1:15" s="110" customFormat="1" ht="24.95" customHeight="1" x14ac:dyDescent="0.2">
      <c r="A31" s="193" t="s">
        <v>167</v>
      </c>
      <c r="B31" s="199" t="s">
        <v>168</v>
      </c>
      <c r="C31" s="113">
        <v>2.1609771374882554</v>
      </c>
      <c r="D31" s="115">
        <v>69</v>
      </c>
      <c r="E31" s="114">
        <v>92</v>
      </c>
      <c r="F31" s="114">
        <v>78</v>
      </c>
      <c r="G31" s="114">
        <v>53</v>
      </c>
      <c r="H31" s="140">
        <v>75</v>
      </c>
      <c r="I31" s="115">
        <v>-6</v>
      </c>
      <c r="J31" s="116">
        <v>-8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3.8208581271531474</v>
      </c>
      <c r="D34" s="115">
        <v>122</v>
      </c>
      <c r="E34" s="114">
        <v>750</v>
      </c>
      <c r="F34" s="114">
        <v>948</v>
      </c>
      <c r="G34" s="114">
        <v>234</v>
      </c>
      <c r="H34" s="140">
        <v>89</v>
      </c>
      <c r="I34" s="115">
        <v>33</v>
      </c>
      <c r="J34" s="116">
        <v>37.078651685393261</v>
      </c>
    </row>
    <row r="35" spans="1:10" s="110" customFormat="1" ht="24.95" customHeight="1" x14ac:dyDescent="0.2">
      <c r="A35" s="292" t="s">
        <v>171</v>
      </c>
      <c r="B35" s="293" t="s">
        <v>172</v>
      </c>
      <c r="C35" s="113">
        <v>32.414657062323833</v>
      </c>
      <c r="D35" s="115">
        <v>1035</v>
      </c>
      <c r="E35" s="114">
        <v>878</v>
      </c>
      <c r="F35" s="114">
        <v>841</v>
      </c>
      <c r="G35" s="114">
        <v>716</v>
      </c>
      <c r="H35" s="140">
        <v>1081</v>
      </c>
      <c r="I35" s="115">
        <v>-46</v>
      </c>
      <c r="J35" s="116">
        <v>-4.2553191489361701</v>
      </c>
    </row>
    <row r="36" spans="1:10" s="110" customFormat="1" ht="24.95" customHeight="1" x14ac:dyDescent="0.2">
      <c r="A36" s="294" t="s">
        <v>173</v>
      </c>
      <c r="B36" s="295" t="s">
        <v>174</v>
      </c>
      <c r="C36" s="125">
        <v>63.764484810523022</v>
      </c>
      <c r="D36" s="143">
        <v>2036</v>
      </c>
      <c r="E36" s="144">
        <v>2163</v>
      </c>
      <c r="F36" s="144">
        <v>2122</v>
      </c>
      <c r="G36" s="144">
        <v>1581</v>
      </c>
      <c r="H36" s="145">
        <v>2086</v>
      </c>
      <c r="I36" s="143">
        <v>-50</v>
      </c>
      <c r="J36" s="146">
        <v>-2.3969319271332696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3193</v>
      </c>
      <c r="F11" s="264">
        <v>3791</v>
      </c>
      <c r="G11" s="264">
        <v>3911</v>
      </c>
      <c r="H11" s="264">
        <v>2531</v>
      </c>
      <c r="I11" s="265">
        <v>3256</v>
      </c>
      <c r="J11" s="263">
        <v>-63</v>
      </c>
      <c r="K11" s="266">
        <v>-1.934889434889435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39.430003131850924</v>
      </c>
      <c r="E13" s="115">
        <v>1259</v>
      </c>
      <c r="F13" s="114">
        <v>2129</v>
      </c>
      <c r="G13" s="114">
        <v>1992</v>
      </c>
      <c r="H13" s="114">
        <v>1044</v>
      </c>
      <c r="I13" s="140">
        <v>1231</v>
      </c>
      <c r="J13" s="115">
        <v>28</v>
      </c>
      <c r="K13" s="116">
        <v>2.2745735174654751</v>
      </c>
    </row>
    <row r="14" spans="1:17" ht="15.95" customHeight="1" x14ac:dyDescent="0.2">
      <c r="A14" s="306" t="s">
        <v>230</v>
      </c>
      <c r="B14" s="307"/>
      <c r="C14" s="308"/>
      <c r="D14" s="113">
        <v>52.740369558409022</v>
      </c>
      <c r="E14" s="115">
        <v>1684</v>
      </c>
      <c r="F14" s="114">
        <v>1418</v>
      </c>
      <c r="G14" s="114">
        <v>1658</v>
      </c>
      <c r="H14" s="114">
        <v>1287</v>
      </c>
      <c r="I14" s="140">
        <v>1784</v>
      </c>
      <c r="J14" s="115">
        <v>-100</v>
      </c>
      <c r="K14" s="116">
        <v>-5.6053811659192823</v>
      </c>
    </row>
    <row r="15" spans="1:17" ht="15.95" customHeight="1" x14ac:dyDescent="0.2">
      <c r="A15" s="306" t="s">
        <v>231</v>
      </c>
      <c r="B15" s="307"/>
      <c r="C15" s="308"/>
      <c r="D15" s="113">
        <v>4.1027247103037894</v>
      </c>
      <c r="E15" s="115">
        <v>131</v>
      </c>
      <c r="F15" s="114">
        <v>154</v>
      </c>
      <c r="G15" s="114">
        <v>120</v>
      </c>
      <c r="H15" s="114">
        <v>108</v>
      </c>
      <c r="I15" s="140">
        <v>130</v>
      </c>
      <c r="J15" s="115">
        <v>1</v>
      </c>
      <c r="K15" s="116">
        <v>0.76923076923076927</v>
      </c>
    </row>
    <row r="16" spans="1:17" ht="15.95" customHeight="1" x14ac:dyDescent="0.2">
      <c r="A16" s="306" t="s">
        <v>232</v>
      </c>
      <c r="B16" s="307"/>
      <c r="C16" s="308"/>
      <c r="D16" s="113">
        <v>3.7269025994362668</v>
      </c>
      <c r="E16" s="115">
        <v>119</v>
      </c>
      <c r="F16" s="114">
        <v>90</v>
      </c>
      <c r="G16" s="114">
        <v>140</v>
      </c>
      <c r="H16" s="114">
        <v>92</v>
      </c>
      <c r="I16" s="140">
        <v>111</v>
      </c>
      <c r="J16" s="115">
        <v>8</v>
      </c>
      <c r="K16" s="116">
        <v>7.2072072072072073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4.3219542749765107</v>
      </c>
      <c r="E18" s="115">
        <v>138</v>
      </c>
      <c r="F18" s="114">
        <v>786</v>
      </c>
      <c r="G18" s="114">
        <v>951</v>
      </c>
      <c r="H18" s="114">
        <v>236</v>
      </c>
      <c r="I18" s="140">
        <v>115</v>
      </c>
      <c r="J18" s="115">
        <v>23</v>
      </c>
      <c r="K18" s="116">
        <v>20</v>
      </c>
    </row>
    <row r="19" spans="1:11" ht="14.1" customHeight="1" x14ac:dyDescent="0.2">
      <c r="A19" s="306" t="s">
        <v>235</v>
      </c>
      <c r="B19" s="307" t="s">
        <v>236</v>
      </c>
      <c r="C19" s="308"/>
      <c r="D19" s="113">
        <v>4.0714062010648293</v>
      </c>
      <c r="E19" s="115">
        <v>130</v>
      </c>
      <c r="F19" s="114">
        <v>776</v>
      </c>
      <c r="G19" s="114">
        <v>940</v>
      </c>
      <c r="H19" s="114">
        <v>228</v>
      </c>
      <c r="I19" s="140">
        <v>103</v>
      </c>
      <c r="J19" s="115">
        <v>27</v>
      </c>
      <c r="K19" s="116">
        <v>26.21359223300971</v>
      </c>
    </row>
    <row r="20" spans="1:11" ht="14.1" customHeight="1" x14ac:dyDescent="0.2">
      <c r="A20" s="306">
        <v>12</v>
      </c>
      <c r="B20" s="307" t="s">
        <v>237</v>
      </c>
      <c r="C20" s="308"/>
      <c r="D20" s="113">
        <v>1.252740369558409</v>
      </c>
      <c r="E20" s="115">
        <v>40</v>
      </c>
      <c r="F20" s="114">
        <v>61</v>
      </c>
      <c r="G20" s="114">
        <v>37</v>
      </c>
      <c r="H20" s="114">
        <v>15</v>
      </c>
      <c r="I20" s="140">
        <v>41</v>
      </c>
      <c r="J20" s="115">
        <v>-1</v>
      </c>
      <c r="K20" s="116">
        <v>-2.4390243902439024</v>
      </c>
    </row>
    <row r="21" spans="1:11" ht="14.1" customHeight="1" x14ac:dyDescent="0.2">
      <c r="A21" s="306">
        <v>21</v>
      </c>
      <c r="B21" s="307" t="s">
        <v>238</v>
      </c>
      <c r="C21" s="308"/>
      <c r="D21" s="113">
        <v>0.21922956467272159</v>
      </c>
      <c r="E21" s="115">
        <v>7</v>
      </c>
      <c r="F21" s="114">
        <v>20</v>
      </c>
      <c r="G21" s="114">
        <v>9</v>
      </c>
      <c r="H21" s="114">
        <v>9</v>
      </c>
      <c r="I21" s="140">
        <v>25</v>
      </c>
      <c r="J21" s="115">
        <v>-18</v>
      </c>
      <c r="K21" s="116">
        <v>-72</v>
      </c>
    </row>
    <row r="22" spans="1:11" ht="14.1" customHeight="1" x14ac:dyDescent="0.2">
      <c r="A22" s="306">
        <v>22</v>
      </c>
      <c r="B22" s="307" t="s">
        <v>239</v>
      </c>
      <c r="C22" s="308"/>
      <c r="D22" s="113">
        <v>3.3510804885687442</v>
      </c>
      <c r="E22" s="115">
        <v>107</v>
      </c>
      <c r="F22" s="114">
        <v>110</v>
      </c>
      <c r="G22" s="114">
        <v>140</v>
      </c>
      <c r="H22" s="114">
        <v>88</v>
      </c>
      <c r="I22" s="140">
        <v>98</v>
      </c>
      <c r="J22" s="115">
        <v>9</v>
      </c>
      <c r="K22" s="116">
        <v>9.183673469387756</v>
      </c>
    </row>
    <row r="23" spans="1:11" ht="14.1" customHeight="1" x14ac:dyDescent="0.2">
      <c r="A23" s="306">
        <v>23</v>
      </c>
      <c r="B23" s="307" t="s">
        <v>240</v>
      </c>
      <c r="C23" s="308"/>
      <c r="D23" s="113">
        <v>0.18791105543376135</v>
      </c>
      <c r="E23" s="115">
        <v>6</v>
      </c>
      <c r="F23" s="114">
        <v>8</v>
      </c>
      <c r="G23" s="114">
        <v>8</v>
      </c>
      <c r="H23" s="114">
        <v>5</v>
      </c>
      <c r="I23" s="140">
        <v>8</v>
      </c>
      <c r="J23" s="115">
        <v>-2</v>
      </c>
      <c r="K23" s="116">
        <v>-25</v>
      </c>
    </row>
    <row r="24" spans="1:11" ht="14.1" customHeight="1" x14ac:dyDescent="0.2">
      <c r="A24" s="306">
        <v>24</v>
      </c>
      <c r="B24" s="307" t="s">
        <v>241</v>
      </c>
      <c r="C24" s="308"/>
      <c r="D24" s="113">
        <v>6.6395239586595682</v>
      </c>
      <c r="E24" s="115">
        <v>212</v>
      </c>
      <c r="F24" s="114">
        <v>245</v>
      </c>
      <c r="G24" s="114">
        <v>203</v>
      </c>
      <c r="H24" s="114">
        <v>163</v>
      </c>
      <c r="I24" s="140">
        <v>225</v>
      </c>
      <c r="J24" s="115">
        <v>-13</v>
      </c>
      <c r="K24" s="116">
        <v>-5.7777777777777777</v>
      </c>
    </row>
    <row r="25" spans="1:11" ht="14.1" customHeight="1" x14ac:dyDescent="0.2">
      <c r="A25" s="306">
        <v>25</v>
      </c>
      <c r="B25" s="307" t="s">
        <v>242</v>
      </c>
      <c r="C25" s="308"/>
      <c r="D25" s="113">
        <v>10.679611650485437</v>
      </c>
      <c r="E25" s="115">
        <v>341</v>
      </c>
      <c r="F25" s="114">
        <v>350</v>
      </c>
      <c r="G25" s="114">
        <v>338</v>
      </c>
      <c r="H25" s="114">
        <v>348</v>
      </c>
      <c r="I25" s="140">
        <v>396</v>
      </c>
      <c r="J25" s="115">
        <v>-55</v>
      </c>
      <c r="K25" s="116">
        <v>-13.888888888888889</v>
      </c>
    </row>
    <row r="26" spans="1:11" ht="14.1" customHeight="1" x14ac:dyDescent="0.2">
      <c r="A26" s="306">
        <v>26</v>
      </c>
      <c r="B26" s="307" t="s">
        <v>243</v>
      </c>
      <c r="C26" s="308"/>
      <c r="D26" s="113">
        <v>2.4741622298778578</v>
      </c>
      <c r="E26" s="115">
        <v>79</v>
      </c>
      <c r="F26" s="114">
        <v>44</v>
      </c>
      <c r="G26" s="114">
        <v>84</v>
      </c>
      <c r="H26" s="114">
        <v>71</v>
      </c>
      <c r="I26" s="140">
        <v>93</v>
      </c>
      <c r="J26" s="115">
        <v>-14</v>
      </c>
      <c r="K26" s="116">
        <v>-15.053763440860216</v>
      </c>
    </row>
    <row r="27" spans="1:11" ht="14.1" customHeight="1" x14ac:dyDescent="0.2">
      <c r="A27" s="306">
        <v>27</v>
      </c>
      <c r="B27" s="307" t="s">
        <v>244</v>
      </c>
      <c r="C27" s="308"/>
      <c r="D27" s="113">
        <v>2.223614155966176</v>
      </c>
      <c r="E27" s="115">
        <v>71</v>
      </c>
      <c r="F27" s="114">
        <v>71</v>
      </c>
      <c r="G27" s="114">
        <v>51</v>
      </c>
      <c r="H27" s="114">
        <v>69</v>
      </c>
      <c r="I27" s="140">
        <v>82</v>
      </c>
      <c r="J27" s="115">
        <v>-11</v>
      </c>
      <c r="K27" s="116">
        <v>-13.414634146341463</v>
      </c>
    </row>
    <row r="28" spans="1:11" ht="14.1" customHeight="1" x14ac:dyDescent="0.2">
      <c r="A28" s="306">
        <v>28</v>
      </c>
      <c r="B28" s="307" t="s">
        <v>245</v>
      </c>
      <c r="C28" s="308"/>
      <c r="D28" s="113">
        <v>0.21922956467272159</v>
      </c>
      <c r="E28" s="115">
        <v>7</v>
      </c>
      <c r="F28" s="114">
        <v>3</v>
      </c>
      <c r="G28" s="114" t="s">
        <v>513</v>
      </c>
      <c r="H28" s="114">
        <v>13</v>
      </c>
      <c r="I28" s="140">
        <v>10</v>
      </c>
      <c r="J28" s="115">
        <v>-3</v>
      </c>
      <c r="K28" s="116">
        <v>-30</v>
      </c>
    </row>
    <row r="29" spans="1:11" ht="14.1" customHeight="1" x14ac:dyDescent="0.2">
      <c r="A29" s="306">
        <v>29</v>
      </c>
      <c r="B29" s="307" t="s">
        <v>246</v>
      </c>
      <c r="C29" s="308"/>
      <c r="D29" s="113">
        <v>6.6395239586595682</v>
      </c>
      <c r="E29" s="115">
        <v>212</v>
      </c>
      <c r="F29" s="114">
        <v>117</v>
      </c>
      <c r="G29" s="114">
        <v>126</v>
      </c>
      <c r="H29" s="114">
        <v>86</v>
      </c>
      <c r="I29" s="140">
        <v>184</v>
      </c>
      <c r="J29" s="115">
        <v>28</v>
      </c>
      <c r="K29" s="116">
        <v>15.217391304347826</v>
      </c>
    </row>
    <row r="30" spans="1:11" ht="14.1" customHeight="1" x14ac:dyDescent="0.2">
      <c r="A30" s="306" t="s">
        <v>247</v>
      </c>
      <c r="B30" s="307" t="s">
        <v>248</v>
      </c>
      <c r="C30" s="308"/>
      <c r="D30" s="113">
        <v>3.8208581271531474</v>
      </c>
      <c r="E30" s="115">
        <v>122</v>
      </c>
      <c r="F30" s="114">
        <v>64</v>
      </c>
      <c r="G30" s="114">
        <v>68</v>
      </c>
      <c r="H30" s="114" t="s">
        <v>513</v>
      </c>
      <c r="I30" s="140">
        <v>133</v>
      </c>
      <c r="J30" s="115">
        <v>-11</v>
      </c>
      <c r="K30" s="116">
        <v>-8.2706766917293226</v>
      </c>
    </row>
    <row r="31" spans="1:11" ht="14.1" customHeight="1" x14ac:dyDescent="0.2">
      <c r="A31" s="306" t="s">
        <v>249</v>
      </c>
      <c r="B31" s="307" t="s">
        <v>250</v>
      </c>
      <c r="C31" s="308"/>
      <c r="D31" s="113">
        <v>2.6933917945505792</v>
      </c>
      <c r="E31" s="115">
        <v>86</v>
      </c>
      <c r="F31" s="114">
        <v>48</v>
      </c>
      <c r="G31" s="114">
        <v>54</v>
      </c>
      <c r="H31" s="114">
        <v>47</v>
      </c>
      <c r="I31" s="140" t="s">
        <v>513</v>
      </c>
      <c r="J31" s="115" t="s">
        <v>513</v>
      </c>
      <c r="K31" s="116" t="s">
        <v>513</v>
      </c>
    </row>
    <row r="32" spans="1:11" ht="14.1" customHeight="1" x14ac:dyDescent="0.2">
      <c r="A32" s="306">
        <v>31</v>
      </c>
      <c r="B32" s="307" t="s">
        <v>251</v>
      </c>
      <c r="C32" s="308"/>
      <c r="D32" s="113">
        <v>0.50109614782336365</v>
      </c>
      <c r="E32" s="115">
        <v>16</v>
      </c>
      <c r="F32" s="114">
        <v>5</v>
      </c>
      <c r="G32" s="114">
        <v>5</v>
      </c>
      <c r="H32" s="114">
        <v>3</v>
      </c>
      <c r="I32" s="140">
        <v>8</v>
      </c>
      <c r="J32" s="115">
        <v>8</v>
      </c>
      <c r="K32" s="116">
        <v>100</v>
      </c>
    </row>
    <row r="33" spans="1:11" ht="14.1" customHeight="1" x14ac:dyDescent="0.2">
      <c r="A33" s="306">
        <v>32</v>
      </c>
      <c r="B33" s="307" t="s">
        <v>252</v>
      </c>
      <c r="C33" s="308"/>
      <c r="D33" s="113">
        <v>3.1318509238960224</v>
      </c>
      <c r="E33" s="115">
        <v>100</v>
      </c>
      <c r="F33" s="114">
        <v>127</v>
      </c>
      <c r="G33" s="114">
        <v>75</v>
      </c>
      <c r="H33" s="114">
        <v>41</v>
      </c>
      <c r="I33" s="140">
        <v>96</v>
      </c>
      <c r="J33" s="115">
        <v>4</v>
      </c>
      <c r="K33" s="116">
        <v>4.166666666666667</v>
      </c>
    </row>
    <row r="34" spans="1:11" ht="14.1" customHeight="1" x14ac:dyDescent="0.2">
      <c r="A34" s="306">
        <v>33</v>
      </c>
      <c r="B34" s="307" t="s">
        <v>253</v>
      </c>
      <c r="C34" s="308"/>
      <c r="D34" s="113">
        <v>2.0043845912934546</v>
      </c>
      <c r="E34" s="115">
        <v>64</v>
      </c>
      <c r="F34" s="114">
        <v>94</v>
      </c>
      <c r="G34" s="114">
        <v>49</v>
      </c>
      <c r="H34" s="114">
        <v>34</v>
      </c>
      <c r="I34" s="140">
        <v>96</v>
      </c>
      <c r="J34" s="115">
        <v>-32</v>
      </c>
      <c r="K34" s="116">
        <v>-33.333333333333336</v>
      </c>
    </row>
    <row r="35" spans="1:11" ht="14.1" customHeight="1" x14ac:dyDescent="0.2">
      <c r="A35" s="306">
        <v>34</v>
      </c>
      <c r="B35" s="307" t="s">
        <v>254</v>
      </c>
      <c r="C35" s="308"/>
      <c r="D35" s="113">
        <v>1.127466332602568</v>
      </c>
      <c r="E35" s="115">
        <v>36</v>
      </c>
      <c r="F35" s="114">
        <v>31</v>
      </c>
      <c r="G35" s="114">
        <v>36</v>
      </c>
      <c r="H35" s="114">
        <v>22</v>
      </c>
      <c r="I35" s="140">
        <v>50</v>
      </c>
      <c r="J35" s="115">
        <v>-14</v>
      </c>
      <c r="K35" s="116">
        <v>-28</v>
      </c>
    </row>
    <row r="36" spans="1:11" ht="14.1" customHeight="1" x14ac:dyDescent="0.2">
      <c r="A36" s="306">
        <v>41</v>
      </c>
      <c r="B36" s="307" t="s">
        <v>255</v>
      </c>
      <c r="C36" s="308"/>
      <c r="D36" s="113">
        <v>0.37582211086752271</v>
      </c>
      <c r="E36" s="115">
        <v>12</v>
      </c>
      <c r="F36" s="114">
        <v>6</v>
      </c>
      <c r="G36" s="114">
        <v>8</v>
      </c>
      <c r="H36" s="114" t="s">
        <v>513</v>
      </c>
      <c r="I36" s="140">
        <v>4</v>
      </c>
      <c r="J36" s="115">
        <v>8</v>
      </c>
      <c r="K36" s="116">
        <v>200</v>
      </c>
    </row>
    <row r="37" spans="1:11" ht="14.1" customHeight="1" x14ac:dyDescent="0.2">
      <c r="A37" s="306">
        <v>42</v>
      </c>
      <c r="B37" s="307" t="s">
        <v>256</v>
      </c>
      <c r="C37" s="308"/>
      <c r="D37" s="113" t="s">
        <v>513</v>
      </c>
      <c r="E37" s="115" t="s">
        <v>513</v>
      </c>
      <c r="F37" s="114">
        <v>3</v>
      </c>
      <c r="G37" s="114">
        <v>0</v>
      </c>
      <c r="H37" s="114" t="s">
        <v>513</v>
      </c>
      <c r="I37" s="140" t="s">
        <v>513</v>
      </c>
      <c r="J37" s="115" t="s">
        <v>513</v>
      </c>
      <c r="K37" s="116" t="s">
        <v>513</v>
      </c>
    </row>
    <row r="38" spans="1:11" ht="14.1" customHeight="1" x14ac:dyDescent="0.2">
      <c r="A38" s="306">
        <v>43</v>
      </c>
      <c r="B38" s="307" t="s">
        <v>257</v>
      </c>
      <c r="C38" s="308"/>
      <c r="D38" s="113">
        <v>0.68900720325712494</v>
      </c>
      <c r="E38" s="115">
        <v>22</v>
      </c>
      <c r="F38" s="114">
        <v>18</v>
      </c>
      <c r="G38" s="114">
        <v>22</v>
      </c>
      <c r="H38" s="114">
        <v>20</v>
      </c>
      <c r="I38" s="140">
        <v>21</v>
      </c>
      <c r="J38" s="115">
        <v>1</v>
      </c>
      <c r="K38" s="116">
        <v>4.7619047619047619</v>
      </c>
    </row>
    <row r="39" spans="1:11" ht="14.1" customHeight="1" x14ac:dyDescent="0.2">
      <c r="A39" s="306">
        <v>51</v>
      </c>
      <c r="B39" s="307" t="s">
        <v>258</v>
      </c>
      <c r="C39" s="308"/>
      <c r="D39" s="113">
        <v>18.509238960225492</v>
      </c>
      <c r="E39" s="115">
        <v>591</v>
      </c>
      <c r="F39" s="114">
        <v>607</v>
      </c>
      <c r="G39" s="114">
        <v>447</v>
      </c>
      <c r="H39" s="114">
        <v>362</v>
      </c>
      <c r="I39" s="140">
        <v>553</v>
      </c>
      <c r="J39" s="115">
        <v>38</v>
      </c>
      <c r="K39" s="116">
        <v>6.8716094032549728</v>
      </c>
    </row>
    <row r="40" spans="1:11" ht="14.1" customHeight="1" x14ac:dyDescent="0.2">
      <c r="A40" s="306" t="s">
        <v>259</v>
      </c>
      <c r="B40" s="307" t="s">
        <v>260</v>
      </c>
      <c r="C40" s="308"/>
      <c r="D40" s="113">
        <v>18.196053867835889</v>
      </c>
      <c r="E40" s="115">
        <v>581</v>
      </c>
      <c r="F40" s="114">
        <v>595</v>
      </c>
      <c r="G40" s="114">
        <v>435</v>
      </c>
      <c r="H40" s="114">
        <v>351</v>
      </c>
      <c r="I40" s="140">
        <v>540</v>
      </c>
      <c r="J40" s="115">
        <v>41</v>
      </c>
      <c r="K40" s="116">
        <v>7.5925925925925926</v>
      </c>
    </row>
    <row r="41" spans="1:11" ht="14.1" customHeight="1" x14ac:dyDescent="0.2">
      <c r="A41" s="306"/>
      <c r="B41" s="307" t="s">
        <v>261</v>
      </c>
      <c r="C41" s="308"/>
      <c r="D41" s="113">
        <v>16.880676479799561</v>
      </c>
      <c r="E41" s="115">
        <v>539</v>
      </c>
      <c r="F41" s="114">
        <v>562</v>
      </c>
      <c r="G41" s="114">
        <v>398</v>
      </c>
      <c r="H41" s="114">
        <v>324</v>
      </c>
      <c r="I41" s="140">
        <v>505</v>
      </c>
      <c r="J41" s="115">
        <v>34</v>
      </c>
      <c r="K41" s="116">
        <v>6.7326732673267324</v>
      </c>
    </row>
    <row r="42" spans="1:11" ht="14.1" customHeight="1" x14ac:dyDescent="0.2">
      <c r="A42" s="306">
        <v>52</v>
      </c>
      <c r="B42" s="307" t="s">
        <v>262</v>
      </c>
      <c r="C42" s="308"/>
      <c r="D42" s="113">
        <v>7.4538051988725336</v>
      </c>
      <c r="E42" s="115">
        <v>238</v>
      </c>
      <c r="F42" s="114">
        <v>210</v>
      </c>
      <c r="G42" s="114">
        <v>176</v>
      </c>
      <c r="H42" s="114">
        <v>178</v>
      </c>
      <c r="I42" s="140">
        <v>214</v>
      </c>
      <c r="J42" s="115">
        <v>24</v>
      </c>
      <c r="K42" s="116">
        <v>11.214953271028037</v>
      </c>
    </row>
    <row r="43" spans="1:11" ht="14.1" customHeight="1" x14ac:dyDescent="0.2">
      <c r="A43" s="306" t="s">
        <v>263</v>
      </c>
      <c r="B43" s="307" t="s">
        <v>264</v>
      </c>
      <c r="C43" s="308"/>
      <c r="D43" s="113">
        <v>5.1988725336673971</v>
      </c>
      <c r="E43" s="115">
        <v>166</v>
      </c>
      <c r="F43" s="114">
        <v>159</v>
      </c>
      <c r="G43" s="114">
        <v>128</v>
      </c>
      <c r="H43" s="114">
        <v>127</v>
      </c>
      <c r="I43" s="140">
        <v>148</v>
      </c>
      <c r="J43" s="115">
        <v>18</v>
      </c>
      <c r="K43" s="116">
        <v>12.162162162162161</v>
      </c>
    </row>
    <row r="44" spans="1:11" ht="14.1" customHeight="1" x14ac:dyDescent="0.2">
      <c r="A44" s="306">
        <v>53</v>
      </c>
      <c r="B44" s="307" t="s">
        <v>265</v>
      </c>
      <c r="C44" s="308"/>
      <c r="D44" s="113">
        <v>0.56373316630128401</v>
      </c>
      <c r="E44" s="115">
        <v>18</v>
      </c>
      <c r="F44" s="114">
        <v>97</v>
      </c>
      <c r="G44" s="114">
        <v>26</v>
      </c>
      <c r="H44" s="114">
        <v>26</v>
      </c>
      <c r="I44" s="140">
        <v>19</v>
      </c>
      <c r="J44" s="115">
        <v>-1</v>
      </c>
      <c r="K44" s="116">
        <v>-5.2631578947368425</v>
      </c>
    </row>
    <row r="45" spans="1:11" ht="14.1" customHeight="1" x14ac:dyDescent="0.2">
      <c r="A45" s="306" t="s">
        <v>266</v>
      </c>
      <c r="B45" s="307" t="s">
        <v>267</v>
      </c>
      <c r="C45" s="308"/>
      <c r="D45" s="113">
        <v>0.53241465706232383</v>
      </c>
      <c r="E45" s="115">
        <v>17</v>
      </c>
      <c r="F45" s="114">
        <v>96</v>
      </c>
      <c r="G45" s="114">
        <v>26</v>
      </c>
      <c r="H45" s="114">
        <v>26</v>
      </c>
      <c r="I45" s="140">
        <v>19</v>
      </c>
      <c r="J45" s="115">
        <v>-2</v>
      </c>
      <c r="K45" s="116">
        <v>-10.526315789473685</v>
      </c>
    </row>
    <row r="46" spans="1:11" ht="14.1" customHeight="1" x14ac:dyDescent="0.2">
      <c r="A46" s="306">
        <v>54</v>
      </c>
      <c r="B46" s="307" t="s">
        <v>268</v>
      </c>
      <c r="C46" s="308"/>
      <c r="D46" s="113">
        <v>1.1901033510804886</v>
      </c>
      <c r="E46" s="115">
        <v>38</v>
      </c>
      <c r="F46" s="114">
        <v>46</v>
      </c>
      <c r="G46" s="114">
        <v>51</v>
      </c>
      <c r="H46" s="114">
        <v>46</v>
      </c>
      <c r="I46" s="140">
        <v>51</v>
      </c>
      <c r="J46" s="115">
        <v>-13</v>
      </c>
      <c r="K46" s="116">
        <v>-25.490196078431371</v>
      </c>
    </row>
    <row r="47" spans="1:11" ht="14.1" customHeight="1" x14ac:dyDescent="0.2">
      <c r="A47" s="306">
        <v>61</v>
      </c>
      <c r="B47" s="307" t="s">
        <v>269</v>
      </c>
      <c r="C47" s="308"/>
      <c r="D47" s="113">
        <v>0.75164422173504541</v>
      </c>
      <c r="E47" s="115">
        <v>24</v>
      </c>
      <c r="F47" s="114">
        <v>19</v>
      </c>
      <c r="G47" s="114">
        <v>27</v>
      </c>
      <c r="H47" s="114">
        <v>21</v>
      </c>
      <c r="I47" s="140">
        <v>20</v>
      </c>
      <c r="J47" s="115">
        <v>4</v>
      </c>
      <c r="K47" s="116">
        <v>20</v>
      </c>
    </row>
    <row r="48" spans="1:11" ht="14.1" customHeight="1" x14ac:dyDescent="0.2">
      <c r="A48" s="306">
        <v>62</v>
      </c>
      <c r="B48" s="307" t="s">
        <v>270</v>
      </c>
      <c r="C48" s="308"/>
      <c r="D48" s="113">
        <v>5.167554024428437</v>
      </c>
      <c r="E48" s="115">
        <v>165</v>
      </c>
      <c r="F48" s="114">
        <v>175</v>
      </c>
      <c r="G48" s="114">
        <v>250</v>
      </c>
      <c r="H48" s="114">
        <v>172</v>
      </c>
      <c r="I48" s="140">
        <v>171</v>
      </c>
      <c r="J48" s="115">
        <v>-6</v>
      </c>
      <c r="K48" s="116">
        <v>-3.5087719298245612</v>
      </c>
    </row>
    <row r="49" spans="1:11" ht="14.1" customHeight="1" x14ac:dyDescent="0.2">
      <c r="A49" s="306">
        <v>63</v>
      </c>
      <c r="B49" s="307" t="s">
        <v>271</v>
      </c>
      <c r="C49" s="308"/>
      <c r="D49" s="113">
        <v>2.5681177575947385</v>
      </c>
      <c r="E49" s="115">
        <v>82</v>
      </c>
      <c r="F49" s="114">
        <v>91</v>
      </c>
      <c r="G49" s="114">
        <v>74</v>
      </c>
      <c r="H49" s="114">
        <v>67</v>
      </c>
      <c r="I49" s="140">
        <v>70</v>
      </c>
      <c r="J49" s="115">
        <v>12</v>
      </c>
      <c r="K49" s="116">
        <v>17.142857142857142</v>
      </c>
    </row>
    <row r="50" spans="1:11" ht="14.1" customHeight="1" x14ac:dyDescent="0.2">
      <c r="A50" s="306" t="s">
        <v>272</v>
      </c>
      <c r="B50" s="307" t="s">
        <v>273</v>
      </c>
      <c r="C50" s="308"/>
      <c r="D50" s="113">
        <v>0.37582211086752271</v>
      </c>
      <c r="E50" s="115">
        <v>12</v>
      </c>
      <c r="F50" s="114">
        <v>8</v>
      </c>
      <c r="G50" s="114">
        <v>10</v>
      </c>
      <c r="H50" s="114">
        <v>5</v>
      </c>
      <c r="I50" s="140">
        <v>7</v>
      </c>
      <c r="J50" s="115">
        <v>5</v>
      </c>
      <c r="K50" s="116">
        <v>71.428571428571431</v>
      </c>
    </row>
    <row r="51" spans="1:11" ht="14.1" customHeight="1" x14ac:dyDescent="0.2">
      <c r="A51" s="306" t="s">
        <v>274</v>
      </c>
      <c r="B51" s="307" t="s">
        <v>275</v>
      </c>
      <c r="C51" s="308"/>
      <c r="D51" s="113">
        <v>1.9104290635765737</v>
      </c>
      <c r="E51" s="115">
        <v>61</v>
      </c>
      <c r="F51" s="114">
        <v>77</v>
      </c>
      <c r="G51" s="114">
        <v>61</v>
      </c>
      <c r="H51" s="114">
        <v>55</v>
      </c>
      <c r="I51" s="140">
        <v>58</v>
      </c>
      <c r="J51" s="115">
        <v>3</v>
      </c>
      <c r="K51" s="116">
        <v>5.1724137931034484</v>
      </c>
    </row>
    <row r="52" spans="1:11" ht="14.1" customHeight="1" x14ac:dyDescent="0.2">
      <c r="A52" s="306">
        <v>71</v>
      </c>
      <c r="B52" s="307" t="s">
        <v>276</v>
      </c>
      <c r="C52" s="308"/>
      <c r="D52" s="113">
        <v>5.0422799874725959</v>
      </c>
      <c r="E52" s="115">
        <v>161</v>
      </c>
      <c r="F52" s="114">
        <v>140</v>
      </c>
      <c r="G52" s="114">
        <v>174</v>
      </c>
      <c r="H52" s="114">
        <v>122</v>
      </c>
      <c r="I52" s="140">
        <v>175</v>
      </c>
      <c r="J52" s="115">
        <v>-14</v>
      </c>
      <c r="K52" s="116">
        <v>-8</v>
      </c>
    </row>
    <row r="53" spans="1:11" ht="14.1" customHeight="1" x14ac:dyDescent="0.2">
      <c r="A53" s="306" t="s">
        <v>277</v>
      </c>
      <c r="B53" s="307" t="s">
        <v>278</v>
      </c>
      <c r="C53" s="308"/>
      <c r="D53" s="113">
        <v>1.4406514249921705</v>
      </c>
      <c r="E53" s="115">
        <v>46</v>
      </c>
      <c r="F53" s="114">
        <v>48</v>
      </c>
      <c r="G53" s="114">
        <v>64</v>
      </c>
      <c r="H53" s="114">
        <v>34</v>
      </c>
      <c r="I53" s="140">
        <v>53</v>
      </c>
      <c r="J53" s="115">
        <v>-7</v>
      </c>
      <c r="K53" s="116">
        <v>-13.20754716981132</v>
      </c>
    </row>
    <row r="54" spans="1:11" ht="14.1" customHeight="1" x14ac:dyDescent="0.2">
      <c r="A54" s="306" t="s">
        <v>279</v>
      </c>
      <c r="B54" s="307" t="s">
        <v>280</v>
      </c>
      <c r="C54" s="308"/>
      <c r="D54" s="113">
        <v>3.2571249608518635</v>
      </c>
      <c r="E54" s="115">
        <v>104</v>
      </c>
      <c r="F54" s="114">
        <v>83</v>
      </c>
      <c r="G54" s="114">
        <v>96</v>
      </c>
      <c r="H54" s="114">
        <v>78</v>
      </c>
      <c r="I54" s="140">
        <v>107</v>
      </c>
      <c r="J54" s="115">
        <v>-3</v>
      </c>
      <c r="K54" s="116">
        <v>-2.8037383177570092</v>
      </c>
    </row>
    <row r="55" spans="1:11" ht="14.1" customHeight="1" x14ac:dyDescent="0.2">
      <c r="A55" s="306">
        <v>72</v>
      </c>
      <c r="B55" s="307" t="s">
        <v>281</v>
      </c>
      <c r="C55" s="308"/>
      <c r="D55" s="113">
        <v>2.4741622298778578</v>
      </c>
      <c r="E55" s="115">
        <v>79</v>
      </c>
      <c r="F55" s="114">
        <v>36</v>
      </c>
      <c r="G55" s="114">
        <v>56</v>
      </c>
      <c r="H55" s="114">
        <v>62</v>
      </c>
      <c r="I55" s="140">
        <v>135</v>
      </c>
      <c r="J55" s="115">
        <v>-56</v>
      </c>
      <c r="K55" s="116">
        <v>-41.481481481481481</v>
      </c>
    </row>
    <row r="56" spans="1:11" ht="14.1" customHeight="1" x14ac:dyDescent="0.2">
      <c r="A56" s="306" t="s">
        <v>282</v>
      </c>
      <c r="B56" s="307" t="s">
        <v>283</v>
      </c>
      <c r="C56" s="308"/>
      <c r="D56" s="113">
        <v>1.7538365173817727</v>
      </c>
      <c r="E56" s="115">
        <v>56</v>
      </c>
      <c r="F56" s="114">
        <v>26</v>
      </c>
      <c r="G56" s="114">
        <v>37</v>
      </c>
      <c r="H56" s="114">
        <v>42</v>
      </c>
      <c r="I56" s="140">
        <v>112</v>
      </c>
      <c r="J56" s="115">
        <v>-56</v>
      </c>
      <c r="K56" s="116">
        <v>-50</v>
      </c>
    </row>
    <row r="57" spans="1:11" ht="14.1" customHeight="1" x14ac:dyDescent="0.2">
      <c r="A57" s="306" t="s">
        <v>284</v>
      </c>
      <c r="B57" s="307" t="s">
        <v>285</v>
      </c>
      <c r="C57" s="308"/>
      <c r="D57" s="113">
        <v>0.40714062010648294</v>
      </c>
      <c r="E57" s="115">
        <v>13</v>
      </c>
      <c r="F57" s="114" t="s">
        <v>513</v>
      </c>
      <c r="G57" s="114">
        <v>9</v>
      </c>
      <c r="H57" s="114">
        <v>8</v>
      </c>
      <c r="I57" s="140">
        <v>9</v>
      </c>
      <c r="J57" s="115">
        <v>4</v>
      </c>
      <c r="K57" s="116">
        <v>44.444444444444443</v>
      </c>
    </row>
    <row r="58" spans="1:11" ht="14.1" customHeight="1" x14ac:dyDescent="0.2">
      <c r="A58" s="306">
        <v>73</v>
      </c>
      <c r="B58" s="307" t="s">
        <v>286</v>
      </c>
      <c r="C58" s="308"/>
      <c r="D58" s="113">
        <v>0.53241465706232383</v>
      </c>
      <c r="E58" s="115">
        <v>17</v>
      </c>
      <c r="F58" s="114">
        <v>13</v>
      </c>
      <c r="G58" s="114">
        <v>30</v>
      </c>
      <c r="H58" s="114">
        <v>19</v>
      </c>
      <c r="I58" s="140">
        <v>34</v>
      </c>
      <c r="J58" s="115">
        <v>-17</v>
      </c>
      <c r="K58" s="116">
        <v>-50</v>
      </c>
    </row>
    <row r="59" spans="1:11" ht="14.1" customHeight="1" x14ac:dyDescent="0.2">
      <c r="A59" s="306" t="s">
        <v>287</v>
      </c>
      <c r="B59" s="307" t="s">
        <v>288</v>
      </c>
      <c r="C59" s="308"/>
      <c r="D59" s="113">
        <v>0.53241465706232383</v>
      </c>
      <c r="E59" s="115">
        <v>17</v>
      </c>
      <c r="F59" s="114">
        <v>10</v>
      </c>
      <c r="G59" s="114">
        <v>19</v>
      </c>
      <c r="H59" s="114">
        <v>16</v>
      </c>
      <c r="I59" s="140">
        <v>25</v>
      </c>
      <c r="J59" s="115">
        <v>-8</v>
      </c>
      <c r="K59" s="116">
        <v>-32</v>
      </c>
    </row>
    <row r="60" spans="1:11" ht="14.1" customHeight="1" x14ac:dyDescent="0.2">
      <c r="A60" s="306">
        <v>81</v>
      </c>
      <c r="B60" s="307" t="s">
        <v>289</v>
      </c>
      <c r="C60" s="308"/>
      <c r="D60" s="113">
        <v>4.1966802380206705</v>
      </c>
      <c r="E60" s="115">
        <v>134</v>
      </c>
      <c r="F60" s="114">
        <v>124</v>
      </c>
      <c r="G60" s="114">
        <v>154</v>
      </c>
      <c r="H60" s="114">
        <v>106</v>
      </c>
      <c r="I60" s="140">
        <v>133</v>
      </c>
      <c r="J60" s="115">
        <v>1</v>
      </c>
      <c r="K60" s="116">
        <v>0.75187969924812026</v>
      </c>
    </row>
    <row r="61" spans="1:11" ht="14.1" customHeight="1" x14ac:dyDescent="0.2">
      <c r="A61" s="306" t="s">
        <v>290</v>
      </c>
      <c r="B61" s="307" t="s">
        <v>291</v>
      </c>
      <c r="C61" s="308"/>
      <c r="D61" s="113">
        <v>1.4406514249921705</v>
      </c>
      <c r="E61" s="115">
        <v>46</v>
      </c>
      <c r="F61" s="114">
        <v>43</v>
      </c>
      <c r="G61" s="114">
        <v>86</v>
      </c>
      <c r="H61" s="114">
        <v>27</v>
      </c>
      <c r="I61" s="140">
        <v>38</v>
      </c>
      <c r="J61" s="115">
        <v>8</v>
      </c>
      <c r="K61" s="116">
        <v>21.05263157894737</v>
      </c>
    </row>
    <row r="62" spans="1:11" ht="14.1" customHeight="1" x14ac:dyDescent="0.2">
      <c r="A62" s="306" t="s">
        <v>292</v>
      </c>
      <c r="B62" s="307" t="s">
        <v>293</v>
      </c>
      <c r="C62" s="308"/>
      <c r="D62" s="113">
        <v>1.6285624804259318</v>
      </c>
      <c r="E62" s="115">
        <v>52</v>
      </c>
      <c r="F62" s="114">
        <v>60</v>
      </c>
      <c r="G62" s="114">
        <v>40</v>
      </c>
      <c r="H62" s="114">
        <v>44</v>
      </c>
      <c r="I62" s="140">
        <v>51</v>
      </c>
      <c r="J62" s="115">
        <v>1</v>
      </c>
      <c r="K62" s="116">
        <v>1.9607843137254901</v>
      </c>
    </row>
    <row r="63" spans="1:11" ht="14.1" customHeight="1" x14ac:dyDescent="0.2">
      <c r="A63" s="306"/>
      <c r="B63" s="307" t="s">
        <v>294</v>
      </c>
      <c r="C63" s="308"/>
      <c r="D63" s="113">
        <v>1.4719699342311305</v>
      </c>
      <c r="E63" s="115">
        <v>47</v>
      </c>
      <c r="F63" s="114">
        <v>50</v>
      </c>
      <c r="G63" s="114">
        <v>38</v>
      </c>
      <c r="H63" s="114">
        <v>41</v>
      </c>
      <c r="I63" s="140">
        <v>48</v>
      </c>
      <c r="J63" s="115">
        <v>-1</v>
      </c>
      <c r="K63" s="116">
        <v>-2.0833333333333335</v>
      </c>
    </row>
    <row r="64" spans="1:11" ht="14.1" customHeight="1" x14ac:dyDescent="0.2">
      <c r="A64" s="306" t="s">
        <v>295</v>
      </c>
      <c r="B64" s="307" t="s">
        <v>296</v>
      </c>
      <c r="C64" s="308"/>
      <c r="D64" s="113">
        <v>0.50109614782336365</v>
      </c>
      <c r="E64" s="115">
        <v>16</v>
      </c>
      <c r="F64" s="114">
        <v>8</v>
      </c>
      <c r="G64" s="114">
        <v>12</v>
      </c>
      <c r="H64" s="114">
        <v>9</v>
      </c>
      <c r="I64" s="140">
        <v>14</v>
      </c>
      <c r="J64" s="115">
        <v>2</v>
      </c>
      <c r="K64" s="116">
        <v>14.285714285714286</v>
      </c>
    </row>
    <row r="65" spans="1:11" ht="14.1" customHeight="1" x14ac:dyDescent="0.2">
      <c r="A65" s="306" t="s">
        <v>297</v>
      </c>
      <c r="B65" s="307" t="s">
        <v>298</v>
      </c>
      <c r="C65" s="308"/>
      <c r="D65" s="113">
        <v>0.46977763858440336</v>
      </c>
      <c r="E65" s="115">
        <v>15</v>
      </c>
      <c r="F65" s="114">
        <v>5</v>
      </c>
      <c r="G65" s="114">
        <v>8</v>
      </c>
      <c r="H65" s="114">
        <v>13</v>
      </c>
      <c r="I65" s="140">
        <v>15</v>
      </c>
      <c r="J65" s="115">
        <v>0</v>
      </c>
      <c r="K65" s="116">
        <v>0</v>
      </c>
    </row>
    <row r="66" spans="1:11" ht="14.1" customHeight="1" x14ac:dyDescent="0.2">
      <c r="A66" s="306">
        <v>82</v>
      </c>
      <c r="B66" s="307" t="s">
        <v>299</v>
      </c>
      <c r="C66" s="308"/>
      <c r="D66" s="113">
        <v>2.4741622298778578</v>
      </c>
      <c r="E66" s="115">
        <v>79</v>
      </c>
      <c r="F66" s="114">
        <v>52</v>
      </c>
      <c r="G66" s="114">
        <v>90</v>
      </c>
      <c r="H66" s="114">
        <v>58</v>
      </c>
      <c r="I66" s="140">
        <v>72</v>
      </c>
      <c r="J66" s="115">
        <v>7</v>
      </c>
      <c r="K66" s="116">
        <v>9.7222222222222214</v>
      </c>
    </row>
    <row r="67" spans="1:11" ht="14.1" customHeight="1" x14ac:dyDescent="0.2">
      <c r="A67" s="306" t="s">
        <v>300</v>
      </c>
      <c r="B67" s="307" t="s">
        <v>301</v>
      </c>
      <c r="C67" s="308"/>
      <c r="D67" s="113">
        <v>1.5972439711869715</v>
      </c>
      <c r="E67" s="115">
        <v>51</v>
      </c>
      <c r="F67" s="114">
        <v>34</v>
      </c>
      <c r="G67" s="114">
        <v>59</v>
      </c>
      <c r="H67" s="114">
        <v>44</v>
      </c>
      <c r="I67" s="140">
        <v>53</v>
      </c>
      <c r="J67" s="115">
        <v>-2</v>
      </c>
      <c r="K67" s="116">
        <v>-3.7735849056603774</v>
      </c>
    </row>
    <row r="68" spans="1:11" ht="14.1" customHeight="1" x14ac:dyDescent="0.2">
      <c r="A68" s="306" t="s">
        <v>302</v>
      </c>
      <c r="B68" s="307" t="s">
        <v>303</v>
      </c>
      <c r="C68" s="308"/>
      <c r="D68" s="113">
        <v>0.56373316630128401</v>
      </c>
      <c r="E68" s="115">
        <v>18</v>
      </c>
      <c r="F68" s="114">
        <v>11</v>
      </c>
      <c r="G68" s="114">
        <v>18</v>
      </c>
      <c r="H68" s="114">
        <v>10</v>
      </c>
      <c r="I68" s="140">
        <v>11</v>
      </c>
      <c r="J68" s="115">
        <v>7</v>
      </c>
      <c r="K68" s="116">
        <v>63.636363636363633</v>
      </c>
    </row>
    <row r="69" spans="1:11" ht="14.1" customHeight="1" x14ac:dyDescent="0.2">
      <c r="A69" s="306">
        <v>83</v>
      </c>
      <c r="B69" s="307" t="s">
        <v>304</v>
      </c>
      <c r="C69" s="308"/>
      <c r="D69" s="113">
        <v>1.941747572815534</v>
      </c>
      <c r="E69" s="115">
        <v>62</v>
      </c>
      <c r="F69" s="114">
        <v>43</v>
      </c>
      <c r="G69" s="114">
        <v>135</v>
      </c>
      <c r="H69" s="114">
        <v>44</v>
      </c>
      <c r="I69" s="140">
        <v>37</v>
      </c>
      <c r="J69" s="115">
        <v>25</v>
      </c>
      <c r="K69" s="116">
        <v>67.567567567567565</v>
      </c>
    </row>
    <row r="70" spans="1:11" ht="14.1" customHeight="1" x14ac:dyDescent="0.2">
      <c r="A70" s="306" t="s">
        <v>305</v>
      </c>
      <c r="B70" s="307" t="s">
        <v>306</v>
      </c>
      <c r="C70" s="308"/>
      <c r="D70" s="113">
        <v>1.3780144065142499</v>
      </c>
      <c r="E70" s="115">
        <v>44</v>
      </c>
      <c r="F70" s="114">
        <v>21</v>
      </c>
      <c r="G70" s="114">
        <v>124</v>
      </c>
      <c r="H70" s="114">
        <v>28</v>
      </c>
      <c r="I70" s="140">
        <v>25</v>
      </c>
      <c r="J70" s="115">
        <v>19</v>
      </c>
      <c r="K70" s="116">
        <v>76</v>
      </c>
    </row>
    <row r="71" spans="1:11" ht="14.1" customHeight="1" x14ac:dyDescent="0.2">
      <c r="A71" s="306"/>
      <c r="B71" s="307" t="s">
        <v>307</v>
      </c>
      <c r="C71" s="308"/>
      <c r="D71" s="113">
        <v>0.970873786407767</v>
      </c>
      <c r="E71" s="115">
        <v>31</v>
      </c>
      <c r="F71" s="114">
        <v>17</v>
      </c>
      <c r="G71" s="114">
        <v>106</v>
      </c>
      <c r="H71" s="114">
        <v>20</v>
      </c>
      <c r="I71" s="140">
        <v>19</v>
      </c>
      <c r="J71" s="115">
        <v>12</v>
      </c>
      <c r="K71" s="116">
        <v>63.157894736842103</v>
      </c>
    </row>
    <row r="72" spans="1:11" ht="14.1" customHeight="1" x14ac:dyDescent="0.2">
      <c r="A72" s="306">
        <v>84</v>
      </c>
      <c r="B72" s="307" t="s">
        <v>308</v>
      </c>
      <c r="C72" s="308"/>
      <c r="D72" s="113">
        <v>0.31318509238960224</v>
      </c>
      <c r="E72" s="115">
        <v>10</v>
      </c>
      <c r="F72" s="114" t="s">
        <v>513</v>
      </c>
      <c r="G72" s="114">
        <v>55</v>
      </c>
      <c r="H72" s="114">
        <v>3</v>
      </c>
      <c r="I72" s="140">
        <v>6</v>
      </c>
      <c r="J72" s="115">
        <v>4</v>
      </c>
      <c r="K72" s="116">
        <v>66.666666666666671</v>
      </c>
    </row>
    <row r="73" spans="1:11" ht="14.1" customHeight="1" x14ac:dyDescent="0.2">
      <c r="A73" s="306" t="s">
        <v>309</v>
      </c>
      <c r="B73" s="307" t="s">
        <v>310</v>
      </c>
      <c r="C73" s="308"/>
      <c r="D73" s="113">
        <v>0.12527403695584091</v>
      </c>
      <c r="E73" s="115">
        <v>4</v>
      </c>
      <c r="F73" s="114" t="s">
        <v>513</v>
      </c>
      <c r="G73" s="114">
        <v>43</v>
      </c>
      <c r="H73" s="114" t="s">
        <v>513</v>
      </c>
      <c r="I73" s="140" t="s">
        <v>513</v>
      </c>
      <c r="J73" s="115" t="s">
        <v>513</v>
      </c>
      <c r="K73" s="116" t="s">
        <v>513</v>
      </c>
    </row>
    <row r="74" spans="1:11" ht="14.1" customHeight="1" x14ac:dyDescent="0.2">
      <c r="A74" s="306" t="s">
        <v>311</v>
      </c>
      <c r="B74" s="307" t="s">
        <v>312</v>
      </c>
      <c r="C74" s="308"/>
      <c r="D74" s="113">
        <v>0</v>
      </c>
      <c r="E74" s="115">
        <v>0</v>
      </c>
      <c r="F74" s="114">
        <v>0</v>
      </c>
      <c r="G74" s="114">
        <v>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t="s">
        <v>513</v>
      </c>
      <c r="I76" s="140">
        <v>4</v>
      </c>
      <c r="J76" s="115" t="s">
        <v>513</v>
      </c>
      <c r="K76" s="116" t="s">
        <v>513</v>
      </c>
    </row>
    <row r="77" spans="1:11" ht="14.1" customHeight="1" x14ac:dyDescent="0.2">
      <c r="A77" s="306">
        <v>92</v>
      </c>
      <c r="B77" s="307" t="s">
        <v>316</v>
      </c>
      <c r="C77" s="308"/>
      <c r="D77" s="113">
        <v>0.40714062010648294</v>
      </c>
      <c r="E77" s="115">
        <v>13</v>
      </c>
      <c r="F77" s="114">
        <v>9</v>
      </c>
      <c r="G77" s="114">
        <v>5</v>
      </c>
      <c r="H77" s="114">
        <v>6</v>
      </c>
      <c r="I77" s="140">
        <v>5</v>
      </c>
      <c r="J77" s="115">
        <v>8</v>
      </c>
      <c r="K77" s="116">
        <v>160</v>
      </c>
    </row>
    <row r="78" spans="1:11" ht="14.1" customHeight="1" x14ac:dyDescent="0.2">
      <c r="A78" s="306">
        <v>93</v>
      </c>
      <c r="B78" s="307" t="s">
        <v>317</v>
      </c>
      <c r="C78" s="308"/>
      <c r="D78" s="113" t="s">
        <v>513</v>
      </c>
      <c r="E78" s="115" t="s">
        <v>513</v>
      </c>
      <c r="F78" s="114" t="s">
        <v>513</v>
      </c>
      <c r="G78" s="114">
        <v>0</v>
      </c>
      <c r="H78" s="114">
        <v>3</v>
      </c>
      <c r="I78" s="140" t="s">
        <v>513</v>
      </c>
      <c r="J78" s="115" t="s">
        <v>513</v>
      </c>
      <c r="K78" s="116" t="s">
        <v>513</v>
      </c>
    </row>
    <row r="79" spans="1:11" ht="14.1" customHeight="1" x14ac:dyDescent="0.2">
      <c r="A79" s="306">
        <v>94</v>
      </c>
      <c r="B79" s="307" t="s">
        <v>318</v>
      </c>
      <c r="C79" s="308"/>
      <c r="D79" s="113">
        <v>0.15659254619480112</v>
      </c>
      <c r="E79" s="115">
        <v>5</v>
      </c>
      <c r="F79" s="114">
        <v>27</v>
      </c>
      <c r="G79" s="114">
        <v>13</v>
      </c>
      <c r="H79" s="114">
        <v>8</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t="s">
        <v>513</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41088</v>
      </c>
      <c r="C10" s="114">
        <v>27633</v>
      </c>
      <c r="D10" s="114">
        <v>13455</v>
      </c>
      <c r="E10" s="114">
        <v>33117</v>
      </c>
      <c r="F10" s="114">
        <v>7798</v>
      </c>
      <c r="G10" s="114">
        <v>4983</v>
      </c>
      <c r="H10" s="114">
        <v>9817</v>
      </c>
      <c r="I10" s="115">
        <v>9677</v>
      </c>
      <c r="J10" s="114">
        <v>6747</v>
      </c>
      <c r="K10" s="114">
        <v>2930</v>
      </c>
      <c r="L10" s="423">
        <v>2254</v>
      </c>
      <c r="M10" s="424">
        <v>2605</v>
      </c>
    </row>
    <row r="11" spans="1:13" ht="11.1" customHeight="1" x14ac:dyDescent="0.2">
      <c r="A11" s="422" t="s">
        <v>387</v>
      </c>
      <c r="B11" s="115">
        <v>42415</v>
      </c>
      <c r="C11" s="114">
        <v>28605</v>
      </c>
      <c r="D11" s="114">
        <v>13810</v>
      </c>
      <c r="E11" s="114">
        <v>34424</v>
      </c>
      <c r="F11" s="114">
        <v>7821</v>
      </c>
      <c r="G11" s="114">
        <v>5226</v>
      </c>
      <c r="H11" s="114">
        <v>10232</v>
      </c>
      <c r="I11" s="115">
        <v>9773</v>
      </c>
      <c r="J11" s="114">
        <v>6704</v>
      </c>
      <c r="K11" s="114">
        <v>3069</v>
      </c>
      <c r="L11" s="423">
        <v>3000</v>
      </c>
      <c r="M11" s="424">
        <v>1723</v>
      </c>
    </row>
    <row r="12" spans="1:13" ht="11.1" customHeight="1" x14ac:dyDescent="0.2">
      <c r="A12" s="422" t="s">
        <v>388</v>
      </c>
      <c r="B12" s="115">
        <v>43512</v>
      </c>
      <c r="C12" s="114">
        <v>29363</v>
      </c>
      <c r="D12" s="114">
        <v>14149</v>
      </c>
      <c r="E12" s="114">
        <v>35539</v>
      </c>
      <c r="F12" s="114">
        <v>7791</v>
      </c>
      <c r="G12" s="114">
        <v>5761</v>
      </c>
      <c r="H12" s="114">
        <v>10466</v>
      </c>
      <c r="I12" s="115">
        <v>9752</v>
      </c>
      <c r="J12" s="114">
        <v>6494</v>
      </c>
      <c r="K12" s="114">
        <v>3258</v>
      </c>
      <c r="L12" s="423">
        <v>4102</v>
      </c>
      <c r="M12" s="424">
        <v>3129</v>
      </c>
    </row>
    <row r="13" spans="1:13" s="110" customFormat="1" ht="11.1" customHeight="1" x14ac:dyDescent="0.2">
      <c r="A13" s="422" t="s">
        <v>389</v>
      </c>
      <c r="B13" s="115">
        <v>42486</v>
      </c>
      <c r="C13" s="114">
        <v>28532</v>
      </c>
      <c r="D13" s="114">
        <v>13954</v>
      </c>
      <c r="E13" s="114">
        <v>34173</v>
      </c>
      <c r="F13" s="114">
        <v>8129</v>
      </c>
      <c r="G13" s="114">
        <v>5489</v>
      </c>
      <c r="H13" s="114">
        <v>10397</v>
      </c>
      <c r="I13" s="115">
        <v>9614</v>
      </c>
      <c r="J13" s="114">
        <v>6508</v>
      </c>
      <c r="K13" s="114">
        <v>3106</v>
      </c>
      <c r="L13" s="423">
        <v>1810</v>
      </c>
      <c r="M13" s="424">
        <v>2950</v>
      </c>
    </row>
    <row r="14" spans="1:13" ht="15" customHeight="1" x14ac:dyDescent="0.2">
      <c r="A14" s="422" t="s">
        <v>390</v>
      </c>
      <c r="B14" s="115">
        <v>42595</v>
      </c>
      <c r="C14" s="114">
        <v>28758</v>
      </c>
      <c r="D14" s="114">
        <v>13837</v>
      </c>
      <c r="E14" s="114">
        <v>34436</v>
      </c>
      <c r="F14" s="114">
        <v>7991</v>
      </c>
      <c r="G14" s="114">
        <v>5373</v>
      </c>
      <c r="H14" s="114">
        <v>10638</v>
      </c>
      <c r="I14" s="115">
        <v>9671</v>
      </c>
      <c r="J14" s="114">
        <v>6451</v>
      </c>
      <c r="K14" s="114">
        <v>3220</v>
      </c>
      <c r="L14" s="423">
        <v>2686</v>
      </c>
      <c r="M14" s="424">
        <v>2661</v>
      </c>
    </row>
    <row r="15" spans="1:13" ht="11.1" customHeight="1" x14ac:dyDescent="0.2">
      <c r="A15" s="422" t="s">
        <v>387</v>
      </c>
      <c r="B15" s="115">
        <v>44273</v>
      </c>
      <c r="C15" s="114">
        <v>29972</v>
      </c>
      <c r="D15" s="114">
        <v>14301</v>
      </c>
      <c r="E15" s="114">
        <v>36058</v>
      </c>
      <c r="F15" s="114">
        <v>8068</v>
      </c>
      <c r="G15" s="114">
        <v>5632</v>
      </c>
      <c r="H15" s="114">
        <v>11083</v>
      </c>
      <c r="I15" s="115">
        <v>9846</v>
      </c>
      <c r="J15" s="114">
        <v>6476</v>
      </c>
      <c r="K15" s="114">
        <v>3370</v>
      </c>
      <c r="L15" s="423">
        <v>3356</v>
      </c>
      <c r="M15" s="424">
        <v>1883</v>
      </c>
    </row>
    <row r="16" spans="1:13" ht="11.1" customHeight="1" x14ac:dyDescent="0.2">
      <c r="A16" s="422" t="s">
        <v>388</v>
      </c>
      <c r="B16" s="115">
        <v>45254</v>
      </c>
      <c r="C16" s="114">
        <v>30655</v>
      </c>
      <c r="D16" s="114">
        <v>14599</v>
      </c>
      <c r="E16" s="114">
        <v>37069</v>
      </c>
      <c r="F16" s="114">
        <v>8152</v>
      </c>
      <c r="G16" s="114">
        <v>6334</v>
      </c>
      <c r="H16" s="114">
        <v>11303</v>
      </c>
      <c r="I16" s="115">
        <v>10047</v>
      </c>
      <c r="J16" s="114">
        <v>6432</v>
      </c>
      <c r="K16" s="114">
        <v>3615</v>
      </c>
      <c r="L16" s="423">
        <v>4190</v>
      </c>
      <c r="M16" s="424">
        <v>3295</v>
      </c>
    </row>
    <row r="17" spans="1:13" s="110" customFormat="1" ht="11.1" customHeight="1" x14ac:dyDescent="0.2">
      <c r="A17" s="422" t="s">
        <v>389</v>
      </c>
      <c r="B17" s="115">
        <v>44436</v>
      </c>
      <c r="C17" s="114">
        <v>29900</v>
      </c>
      <c r="D17" s="114">
        <v>14536</v>
      </c>
      <c r="E17" s="114">
        <v>36351</v>
      </c>
      <c r="F17" s="114">
        <v>8071</v>
      </c>
      <c r="G17" s="114">
        <v>6060</v>
      </c>
      <c r="H17" s="114">
        <v>11322</v>
      </c>
      <c r="I17" s="115">
        <v>10061</v>
      </c>
      <c r="J17" s="114">
        <v>6512</v>
      </c>
      <c r="K17" s="114">
        <v>3549</v>
      </c>
      <c r="L17" s="423">
        <v>1898</v>
      </c>
      <c r="M17" s="424">
        <v>3021</v>
      </c>
    </row>
    <row r="18" spans="1:13" ht="15" customHeight="1" x14ac:dyDescent="0.2">
      <c r="A18" s="422" t="s">
        <v>391</v>
      </c>
      <c r="B18" s="115">
        <v>44367</v>
      </c>
      <c r="C18" s="114">
        <v>29871</v>
      </c>
      <c r="D18" s="114">
        <v>14496</v>
      </c>
      <c r="E18" s="114">
        <v>36076</v>
      </c>
      <c r="F18" s="114">
        <v>8163</v>
      </c>
      <c r="G18" s="114">
        <v>5926</v>
      </c>
      <c r="H18" s="114">
        <v>11556</v>
      </c>
      <c r="I18" s="115">
        <v>10015</v>
      </c>
      <c r="J18" s="114">
        <v>6498</v>
      </c>
      <c r="K18" s="114">
        <v>3517</v>
      </c>
      <c r="L18" s="423">
        <v>2792</v>
      </c>
      <c r="M18" s="424">
        <v>2831</v>
      </c>
    </row>
    <row r="19" spans="1:13" ht="11.1" customHeight="1" x14ac:dyDescent="0.2">
      <c r="A19" s="422" t="s">
        <v>387</v>
      </c>
      <c r="B19" s="115">
        <v>45415</v>
      </c>
      <c r="C19" s="114">
        <v>30627</v>
      </c>
      <c r="D19" s="114">
        <v>14788</v>
      </c>
      <c r="E19" s="114">
        <v>36956</v>
      </c>
      <c r="F19" s="114">
        <v>8345</v>
      </c>
      <c r="G19" s="114">
        <v>5955</v>
      </c>
      <c r="H19" s="114">
        <v>11985</v>
      </c>
      <c r="I19" s="115">
        <v>10090</v>
      </c>
      <c r="J19" s="114">
        <v>6473</v>
      </c>
      <c r="K19" s="114">
        <v>3617</v>
      </c>
      <c r="L19" s="423">
        <v>2877</v>
      </c>
      <c r="M19" s="424">
        <v>1876</v>
      </c>
    </row>
    <row r="20" spans="1:13" ht="11.1" customHeight="1" x14ac:dyDescent="0.2">
      <c r="A20" s="422" t="s">
        <v>388</v>
      </c>
      <c r="B20" s="115">
        <v>46651</v>
      </c>
      <c r="C20" s="114">
        <v>31368</v>
      </c>
      <c r="D20" s="114">
        <v>15283</v>
      </c>
      <c r="E20" s="114">
        <v>38217</v>
      </c>
      <c r="F20" s="114">
        <v>8424</v>
      </c>
      <c r="G20" s="114">
        <v>6624</v>
      </c>
      <c r="H20" s="114">
        <v>12343</v>
      </c>
      <c r="I20" s="115">
        <v>10225</v>
      </c>
      <c r="J20" s="114">
        <v>6454</v>
      </c>
      <c r="K20" s="114">
        <v>3771</v>
      </c>
      <c r="L20" s="423">
        <v>4119</v>
      </c>
      <c r="M20" s="424">
        <v>2955</v>
      </c>
    </row>
    <row r="21" spans="1:13" s="110" customFormat="1" ht="11.1" customHeight="1" x14ac:dyDescent="0.2">
      <c r="A21" s="422" t="s">
        <v>389</v>
      </c>
      <c r="B21" s="115">
        <v>45774</v>
      </c>
      <c r="C21" s="114">
        <v>30538</v>
      </c>
      <c r="D21" s="114">
        <v>15236</v>
      </c>
      <c r="E21" s="114">
        <v>37434</v>
      </c>
      <c r="F21" s="114">
        <v>8337</v>
      </c>
      <c r="G21" s="114">
        <v>6273</v>
      </c>
      <c r="H21" s="114">
        <v>12385</v>
      </c>
      <c r="I21" s="115">
        <v>10177</v>
      </c>
      <c r="J21" s="114">
        <v>6430</v>
      </c>
      <c r="K21" s="114">
        <v>3747</v>
      </c>
      <c r="L21" s="423">
        <v>1815</v>
      </c>
      <c r="M21" s="424">
        <v>2740</v>
      </c>
    </row>
    <row r="22" spans="1:13" ht="15" customHeight="1" x14ac:dyDescent="0.2">
      <c r="A22" s="422" t="s">
        <v>392</v>
      </c>
      <c r="B22" s="115">
        <v>45741</v>
      </c>
      <c r="C22" s="114">
        <v>30572</v>
      </c>
      <c r="D22" s="114">
        <v>15169</v>
      </c>
      <c r="E22" s="114">
        <v>37268</v>
      </c>
      <c r="F22" s="114">
        <v>8464</v>
      </c>
      <c r="G22" s="114">
        <v>5980</v>
      </c>
      <c r="H22" s="114">
        <v>12644</v>
      </c>
      <c r="I22" s="115">
        <v>10060</v>
      </c>
      <c r="J22" s="114">
        <v>6289</v>
      </c>
      <c r="K22" s="114">
        <v>3771</v>
      </c>
      <c r="L22" s="423">
        <v>3010</v>
      </c>
      <c r="M22" s="424">
        <v>3118</v>
      </c>
    </row>
    <row r="23" spans="1:13" ht="11.1" customHeight="1" x14ac:dyDescent="0.2">
      <c r="A23" s="422" t="s">
        <v>387</v>
      </c>
      <c r="B23" s="115">
        <v>46649</v>
      </c>
      <c r="C23" s="114">
        <v>31189</v>
      </c>
      <c r="D23" s="114">
        <v>15460</v>
      </c>
      <c r="E23" s="114">
        <v>38075</v>
      </c>
      <c r="F23" s="114">
        <v>8562</v>
      </c>
      <c r="G23" s="114">
        <v>6057</v>
      </c>
      <c r="H23" s="114">
        <v>13085</v>
      </c>
      <c r="I23" s="115">
        <v>10183</v>
      </c>
      <c r="J23" s="114">
        <v>6319</v>
      </c>
      <c r="K23" s="114">
        <v>3864</v>
      </c>
      <c r="L23" s="423">
        <v>3372</v>
      </c>
      <c r="M23" s="424">
        <v>2492</v>
      </c>
    </row>
    <row r="24" spans="1:13" ht="11.1" customHeight="1" x14ac:dyDescent="0.2">
      <c r="A24" s="422" t="s">
        <v>388</v>
      </c>
      <c r="B24" s="115">
        <v>47900</v>
      </c>
      <c r="C24" s="114">
        <v>32017</v>
      </c>
      <c r="D24" s="114">
        <v>15883</v>
      </c>
      <c r="E24" s="114">
        <v>38992</v>
      </c>
      <c r="F24" s="114">
        <v>8731</v>
      </c>
      <c r="G24" s="114">
        <v>6691</v>
      </c>
      <c r="H24" s="114">
        <v>13393</v>
      </c>
      <c r="I24" s="115">
        <v>10431</v>
      </c>
      <c r="J24" s="114">
        <v>6329</v>
      </c>
      <c r="K24" s="114">
        <v>4102</v>
      </c>
      <c r="L24" s="423">
        <v>4432</v>
      </c>
      <c r="M24" s="424">
        <v>3160</v>
      </c>
    </row>
    <row r="25" spans="1:13" s="110" customFormat="1" ht="11.1" customHeight="1" x14ac:dyDescent="0.2">
      <c r="A25" s="422" t="s">
        <v>389</v>
      </c>
      <c r="B25" s="115">
        <v>46647</v>
      </c>
      <c r="C25" s="114">
        <v>31051</v>
      </c>
      <c r="D25" s="114">
        <v>15596</v>
      </c>
      <c r="E25" s="114">
        <v>37827</v>
      </c>
      <c r="F25" s="114">
        <v>8645</v>
      </c>
      <c r="G25" s="114">
        <v>6292</v>
      </c>
      <c r="H25" s="114">
        <v>13399</v>
      </c>
      <c r="I25" s="115">
        <v>10449</v>
      </c>
      <c r="J25" s="114">
        <v>6388</v>
      </c>
      <c r="K25" s="114">
        <v>4061</v>
      </c>
      <c r="L25" s="423">
        <v>1755</v>
      </c>
      <c r="M25" s="424">
        <v>3014</v>
      </c>
    </row>
    <row r="26" spans="1:13" ht="15" customHeight="1" x14ac:dyDescent="0.2">
      <c r="A26" s="422" t="s">
        <v>393</v>
      </c>
      <c r="B26" s="115">
        <v>47147</v>
      </c>
      <c r="C26" s="114">
        <v>31441</v>
      </c>
      <c r="D26" s="114">
        <v>15706</v>
      </c>
      <c r="E26" s="114">
        <v>38180</v>
      </c>
      <c r="F26" s="114">
        <v>8792</v>
      </c>
      <c r="G26" s="114">
        <v>6113</v>
      </c>
      <c r="H26" s="114">
        <v>13802</v>
      </c>
      <c r="I26" s="115">
        <v>10411</v>
      </c>
      <c r="J26" s="114">
        <v>6315</v>
      </c>
      <c r="K26" s="114">
        <v>4096</v>
      </c>
      <c r="L26" s="423">
        <v>3167</v>
      </c>
      <c r="M26" s="424">
        <v>2724</v>
      </c>
    </row>
    <row r="27" spans="1:13" ht="11.1" customHeight="1" x14ac:dyDescent="0.2">
      <c r="A27" s="422" t="s">
        <v>387</v>
      </c>
      <c r="B27" s="115">
        <v>48456</v>
      </c>
      <c r="C27" s="114">
        <v>32350</v>
      </c>
      <c r="D27" s="114">
        <v>16106</v>
      </c>
      <c r="E27" s="114">
        <v>39360</v>
      </c>
      <c r="F27" s="114">
        <v>8921</v>
      </c>
      <c r="G27" s="114">
        <v>6226</v>
      </c>
      <c r="H27" s="114">
        <v>14283</v>
      </c>
      <c r="I27" s="115">
        <v>10567</v>
      </c>
      <c r="J27" s="114">
        <v>6375</v>
      </c>
      <c r="K27" s="114">
        <v>4192</v>
      </c>
      <c r="L27" s="423">
        <v>3416</v>
      </c>
      <c r="M27" s="424">
        <v>2115</v>
      </c>
    </row>
    <row r="28" spans="1:13" ht="11.1" customHeight="1" x14ac:dyDescent="0.2">
      <c r="A28" s="422" t="s">
        <v>388</v>
      </c>
      <c r="B28" s="115">
        <v>49331</v>
      </c>
      <c r="C28" s="114">
        <v>32882</v>
      </c>
      <c r="D28" s="114">
        <v>16449</v>
      </c>
      <c r="E28" s="114">
        <v>40622</v>
      </c>
      <c r="F28" s="114">
        <v>8701</v>
      </c>
      <c r="G28" s="114">
        <v>6681</v>
      </c>
      <c r="H28" s="114">
        <v>14510</v>
      </c>
      <c r="I28" s="115">
        <v>10743</v>
      </c>
      <c r="J28" s="114">
        <v>6353</v>
      </c>
      <c r="K28" s="114">
        <v>4390</v>
      </c>
      <c r="L28" s="423">
        <v>3901</v>
      </c>
      <c r="M28" s="424">
        <v>3205</v>
      </c>
    </row>
    <row r="29" spans="1:13" s="110" customFormat="1" ht="11.1" customHeight="1" x14ac:dyDescent="0.2">
      <c r="A29" s="422" t="s">
        <v>389</v>
      </c>
      <c r="B29" s="115">
        <v>48086</v>
      </c>
      <c r="C29" s="114">
        <v>31863</v>
      </c>
      <c r="D29" s="114">
        <v>16223</v>
      </c>
      <c r="E29" s="114">
        <v>39378</v>
      </c>
      <c r="F29" s="114">
        <v>8706</v>
      </c>
      <c r="G29" s="114">
        <v>6329</v>
      </c>
      <c r="H29" s="114">
        <v>14479</v>
      </c>
      <c r="I29" s="115">
        <v>10605</v>
      </c>
      <c r="J29" s="114">
        <v>6324</v>
      </c>
      <c r="K29" s="114">
        <v>4281</v>
      </c>
      <c r="L29" s="423">
        <v>2221</v>
      </c>
      <c r="M29" s="424">
        <v>3490</v>
      </c>
    </row>
    <row r="30" spans="1:13" ht="15" customHeight="1" x14ac:dyDescent="0.2">
      <c r="A30" s="422" t="s">
        <v>394</v>
      </c>
      <c r="B30" s="115">
        <v>48410</v>
      </c>
      <c r="C30" s="114">
        <v>32094</v>
      </c>
      <c r="D30" s="114">
        <v>16316</v>
      </c>
      <c r="E30" s="114">
        <v>39508</v>
      </c>
      <c r="F30" s="114">
        <v>8900</v>
      </c>
      <c r="G30" s="114">
        <v>6147</v>
      </c>
      <c r="H30" s="114">
        <v>14717</v>
      </c>
      <c r="I30" s="115">
        <v>10338</v>
      </c>
      <c r="J30" s="114">
        <v>6147</v>
      </c>
      <c r="K30" s="114">
        <v>4191</v>
      </c>
      <c r="L30" s="423">
        <v>3358</v>
      </c>
      <c r="M30" s="424">
        <v>3056</v>
      </c>
    </row>
    <row r="31" spans="1:13" ht="11.1" customHeight="1" x14ac:dyDescent="0.2">
      <c r="A31" s="422" t="s">
        <v>387</v>
      </c>
      <c r="B31" s="115">
        <v>49522</v>
      </c>
      <c r="C31" s="114">
        <v>32957</v>
      </c>
      <c r="D31" s="114">
        <v>16565</v>
      </c>
      <c r="E31" s="114">
        <v>40610</v>
      </c>
      <c r="F31" s="114">
        <v>8910</v>
      </c>
      <c r="G31" s="114">
        <v>6156</v>
      </c>
      <c r="H31" s="114">
        <v>15090</v>
      </c>
      <c r="I31" s="115">
        <v>10427</v>
      </c>
      <c r="J31" s="114">
        <v>6167</v>
      </c>
      <c r="K31" s="114">
        <v>4260</v>
      </c>
      <c r="L31" s="423">
        <v>3733</v>
      </c>
      <c r="M31" s="424">
        <v>2665</v>
      </c>
    </row>
    <row r="32" spans="1:13" ht="11.1" customHeight="1" x14ac:dyDescent="0.2">
      <c r="A32" s="422" t="s">
        <v>388</v>
      </c>
      <c r="B32" s="115">
        <v>50772</v>
      </c>
      <c r="C32" s="114">
        <v>33621</v>
      </c>
      <c r="D32" s="114">
        <v>17151</v>
      </c>
      <c r="E32" s="114">
        <v>41667</v>
      </c>
      <c r="F32" s="114">
        <v>9103</v>
      </c>
      <c r="G32" s="114">
        <v>6764</v>
      </c>
      <c r="H32" s="114">
        <v>15362</v>
      </c>
      <c r="I32" s="115">
        <v>10437</v>
      </c>
      <c r="J32" s="114">
        <v>6097</v>
      </c>
      <c r="K32" s="114">
        <v>4340</v>
      </c>
      <c r="L32" s="423">
        <v>4651</v>
      </c>
      <c r="M32" s="424">
        <v>3821</v>
      </c>
    </row>
    <row r="33" spans="1:13" s="110" customFormat="1" ht="11.1" customHeight="1" x14ac:dyDescent="0.2">
      <c r="A33" s="422" t="s">
        <v>389</v>
      </c>
      <c r="B33" s="115">
        <v>49530</v>
      </c>
      <c r="C33" s="114">
        <v>32708</v>
      </c>
      <c r="D33" s="114">
        <v>16822</v>
      </c>
      <c r="E33" s="114">
        <v>40452</v>
      </c>
      <c r="F33" s="114">
        <v>9077</v>
      </c>
      <c r="G33" s="114">
        <v>6306</v>
      </c>
      <c r="H33" s="114">
        <v>15337</v>
      </c>
      <c r="I33" s="115">
        <v>10366</v>
      </c>
      <c r="J33" s="114">
        <v>6126</v>
      </c>
      <c r="K33" s="114">
        <v>4240</v>
      </c>
      <c r="L33" s="423">
        <v>2251</v>
      </c>
      <c r="M33" s="424">
        <v>3616</v>
      </c>
    </row>
    <row r="34" spans="1:13" ht="15" customHeight="1" x14ac:dyDescent="0.2">
      <c r="A34" s="422" t="s">
        <v>395</v>
      </c>
      <c r="B34" s="115">
        <v>49427</v>
      </c>
      <c r="C34" s="114">
        <v>32659</v>
      </c>
      <c r="D34" s="114">
        <v>16768</v>
      </c>
      <c r="E34" s="114">
        <v>40321</v>
      </c>
      <c r="F34" s="114">
        <v>9105</v>
      </c>
      <c r="G34" s="114">
        <v>5992</v>
      </c>
      <c r="H34" s="114">
        <v>15517</v>
      </c>
      <c r="I34" s="115">
        <v>10206</v>
      </c>
      <c r="J34" s="114">
        <v>6010</v>
      </c>
      <c r="K34" s="114">
        <v>4196</v>
      </c>
      <c r="L34" s="423">
        <v>3048</v>
      </c>
      <c r="M34" s="424">
        <v>3147</v>
      </c>
    </row>
    <row r="35" spans="1:13" ht="11.1" customHeight="1" x14ac:dyDescent="0.2">
      <c r="A35" s="422" t="s">
        <v>387</v>
      </c>
      <c r="B35" s="115">
        <v>50630</v>
      </c>
      <c r="C35" s="114">
        <v>33555</v>
      </c>
      <c r="D35" s="114">
        <v>17075</v>
      </c>
      <c r="E35" s="114">
        <v>41403</v>
      </c>
      <c r="F35" s="114">
        <v>9227</v>
      </c>
      <c r="G35" s="114">
        <v>6043</v>
      </c>
      <c r="H35" s="114">
        <v>15850</v>
      </c>
      <c r="I35" s="115">
        <v>10213</v>
      </c>
      <c r="J35" s="114">
        <v>5963</v>
      </c>
      <c r="K35" s="114">
        <v>4250</v>
      </c>
      <c r="L35" s="423">
        <v>3493</v>
      </c>
      <c r="M35" s="424">
        <v>2341</v>
      </c>
    </row>
    <row r="36" spans="1:13" ht="11.1" customHeight="1" x14ac:dyDescent="0.2">
      <c r="A36" s="422" t="s">
        <v>388</v>
      </c>
      <c r="B36" s="115">
        <v>51401</v>
      </c>
      <c r="C36" s="114">
        <v>34008</v>
      </c>
      <c r="D36" s="114">
        <v>17393</v>
      </c>
      <c r="E36" s="114">
        <v>42106</v>
      </c>
      <c r="F36" s="114">
        <v>9295</v>
      </c>
      <c r="G36" s="114">
        <v>6558</v>
      </c>
      <c r="H36" s="114">
        <v>16065</v>
      </c>
      <c r="I36" s="115">
        <v>10355</v>
      </c>
      <c r="J36" s="114">
        <v>5953</v>
      </c>
      <c r="K36" s="114">
        <v>4402</v>
      </c>
      <c r="L36" s="423">
        <v>4490</v>
      </c>
      <c r="M36" s="424">
        <v>3744</v>
      </c>
    </row>
    <row r="37" spans="1:13" s="110" customFormat="1" ht="11.1" customHeight="1" x14ac:dyDescent="0.2">
      <c r="A37" s="422" t="s">
        <v>389</v>
      </c>
      <c r="B37" s="115">
        <v>49995</v>
      </c>
      <c r="C37" s="114">
        <v>32841</v>
      </c>
      <c r="D37" s="114">
        <v>17154</v>
      </c>
      <c r="E37" s="114">
        <v>40633</v>
      </c>
      <c r="F37" s="114">
        <v>9362</v>
      </c>
      <c r="G37" s="114">
        <v>6117</v>
      </c>
      <c r="H37" s="114">
        <v>15986</v>
      </c>
      <c r="I37" s="115">
        <v>10282</v>
      </c>
      <c r="J37" s="114">
        <v>5991</v>
      </c>
      <c r="K37" s="114">
        <v>4291</v>
      </c>
      <c r="L37" s="423">
        <v>2176</v>
      </c>
      <c r="M37" s="424">
        <v>3648</v>
      </c>
    </row>
    <row r="38" spans="1:13" ht="15" customHeight="1" x14ac:dyDescent="0.2">
      <c r="A38" s="425" t="s">
        <v>396</v>
      </c>
      <c r="B38" s="115">
        <v>49914</v>
      </c>
      <c r="C38" s="114">
        <v>32859</v>
      </c>
      <c r="D38" s="114">
        <v>17055</v>
      </c>
      <c r="E38" s="114">
        <v>40552</v>
      </c>
      <c r="F38" s="114">
        <v>9362</v>
      </c>
      <c r="G38" s="114">
        <v>5895</v>
      </c>
      <c r="H38" s="114">
        <v>16100</v>
      </c>
      <c r="I38" s="115">
        <v>10209</v>
      </c>
      <c r="J38" s="114">
        <v>5921</v>
      </c>
      <c r="K38" s="114">
        <v>4288</v>
      </c>
      <c r="L38" s="423">
        <v>3107</v>
      </c>
      <c r="M38" s="424">
        <v>3219</v>
      </c>
    </row>
    <row r="39" spans="1:13" ht="11.1" customHeight="1" x14ac:dyDescent="0.2">
      <c r="A39" s="422" t="s">
        <v>387</v>
      </c>
      <c r="B39" s="115">
        <v>51350</v>
      </c>
      <c r="C39" s="114">
        <v>33870</v>
      </c>
      <c r="D39" s="114">
        <v>17480</v>
      </c>
      <c r="E39" s="114">
        <v>41891</v>
      </c>
      <c r="F39" s="114">
        <v>9459</v>
      </c>
      <c r="G39" s="114">
        <v>6098</v>
      </c>
      <c r="H39" s="114">
        <v>16473</v>
      </c>
      <c r="I39" s="115">
        <v>10394</v>
      </c>
      <c r="J39" s="114">
        <v>5973</v>
      </c>
      <c r="K39" s="114">
        <v>4421</v>
      </c>
      <c r="L39" s="423">
        <v>4105</v>
      </c>
      <c r="M39" s="424">
        <v>2695</v>
      </c>
    </row>
    <row r="40" spans="1:13" ht="11.1" customHeight="1" x14ac:dyDescent="0.2">
      <c r="A40" s="425" t="s">
        <v>388</v>
      </c>
      <c r="B40" s="115">
        <v>51906</v>
      </c>
      <c r="C40" s="114">
        <v>34274</v>
      </c>
      <c r="D40" s="114">
        <v>17632</v>
      </c>
      <c r="E40" s="114">
        <v>42377</v>
      </c>
      <c r="F40" s="114">
        <v>9529</v>
      </c>
      <c r="G40" s="114">
        <v>6554</v>
      </c>
      <c r="H40" s="114">
        <v>16574</v>
      </c>
      <c r="I40" s="115">
        <v>10503</v>
      </c>
      <c r="J40" s="114">
        <v>5946</v>
      </c>
      <c r="K40" s="114">
        <v>4557</v>
      </c>
      <c r="L40" s="423">
        <v>4622</v>
      </c>
      <c r="M40" s="424">
        <v>4157</v>
      </c>
    </row>
    <row r="41" spans="1:13" s="110" customFormat="1" ht="11.1" customHeight="1" x14ac:dyDescent="0.2">
      <c r="A41" s="422" t="s">
        <v>389</v>
      </c>
      <c r="B41" s="115">
        <v>50336</v>
      </c>
      <c r="C41" s="114">
        <v>33031</v>
      </c>
      <c r="D41" s="114">
        <v>17305</v>
      </c>
      <c r="E41" s="114">
        <v>40796</v>
      </c>
      <c r="F41" s="114">
        <v>9540</v>
      </c>
      <c r="G41" s="114">
        <v>6108</v>
      </c>
      <c r="H41" s="114">
        <v>16551</v>
      </c>
      <c r="I41" s="115">
        <v>10439</v>
      </c>
      <c r="J41" s="114">
        <v>5964</v>
      </c>
      <c r="K41" s="114">
        <v>4475</v>
      </c>
      <c r="L41" s="423">
        <v>2481</v>
      </c>
      <c r="M41" s="424">
        <v>4117</v>
      </c>
    </row>
    <row r="42" spans="1:13" ht="15" customHeight="1" x14ac:dyDescent="0.2">
      <c r="A42" s="422" t="s">
        <v>397</v>
      </c>
      <c r="B42" s="115">
        <v>49836</v>
      </c>
      <c r="C42" s="114">
        <v>32733</v>
      </c>
      <c r="D42" s="114">
        <v>17103</v>
      </c>
      <c r="E42" s="114">
        <v>40315</v>
      </c>
      <c r="F42" s="114">
        <v>9521</v>
      </c>
      <c r="G42" s="114">
        <v>5802</v>
      </c>
      <c r="H42" s="114">
        <v>16605</v>
      </c>
      <c r="I42" s="115">
        <v>10440</v>
      </c>
      <c r="J42" s="114">
        <v>5943</v>
      </c>
      <c r="K42" s="114">
        <v>4497</v>
      </c>
      <c r="L42" s="423">
        <v>3045</v>
      </c>
      <c r="M42" s="424">
        <v>3491</v>
      </c>
    </row>
    <row r="43" spans="1:13" ht="11.1" customHeight="1" x14ac:dyDescent="0.2">
      <c r="A43" s="422" t="s">
        <v>387</v>
      </c>
      <c r="B43" s="115">
        <v>51152</v>
      </c>
      <c r="C43" s="114">
        <v>33640</v>
      </c>
      <c r="D43" s="114">
        <v>17512</v>
      </c>
      <c r="E43" s="114">
        <v>41571</v>
      </c>
      <c r="F43" s="114">
        <v>9581</v>
      </c>
      <c r="G43" s="114">
        <v>5901</v>
      </c>
      <c r="H43" s="114">
        <v>17048</v>
      </c>
      <c r="I43" s="115">
        <v>10574</v>
      </c>
      <c r="J43" s="114">
        <v>5941</v>
      </c>
      <c r="K43" s="114">
        <v>4633</v>
      </c>
      <c r="L43" s="423">
        <v>4065</v>
      </c>
      <c r="M43" s="424">
        <v>2784</v>
      </c>
    </row>
    <row r="44" spans="1:13" ht="11.1" customHeight="1" x14ac:dyDescent="0.2">
      <c r="A44" s="422" t="s">
        <v>388</v>
      </c>
      <c r="B44" s="115">
        <v>51437</v>
      </c>
      <c r="C44" s="114">
        <v>33902</v>
      </c>
      <c r="D44" s="114">
        <v>17535</v>
      </c>
      <c r="E44" s="114">
        <v>41818</v>
      </c>
      <c r="F44" s="114">
        <v>9619</v>
      </c>
      <c r="G44" s="114">
        <v>6319</v>
      </c>
      <c r="H44" s="114">
        <v>17100</v>
      </c>
      <c r="I44" s="115">
        <v>10411</v>
      </c>
      <c r="J44" s="114">
        <v>5800</v>
      </c>
      <c r="K44" s="114">
        <v>4611</v>
      </c>
      <c r="L44" s="423">
        <v>4520</v>
      </c>
      <c r="M44" s="424">
        <v>4620</v>
      </c>
    </row>
    <row r="45" spans="1:13" s="110" customFormat="1" ht="11.1" customHeight="1" x14ac:dyDescent="0.2">
      <c r="A45" s="422" t="s">
        <v>389</v>
      </c>
      <c r="B45" s="115">
        <v>50038</v>
      </c>
      <c r="C45" s="114">
        <v>32908</v>
      </c>
      <c r="D45" s="114">
        <v>17130</v>
      </c>
      <c r="E45" s="114">
        <v>40468</v>
      </c>
      <c r="F45" s="114">
        <v>9570</v>
      </c>
      <c r="G45" s="114">
        <v>5950</v>
      </c>
      <c r="H45" s="114">
        <v>16946</v>
      </c>
      <c r="I45" s="115">
        <v>10235</v>
      </c>
      <c r="J45" s="114">
        <v>5749</v>
      </c>
      <c r="K45" s="114">
        <v>4486</v>
      </c>
      <c r="L45" s="423">
        <v>2224</v>
      </c>
      <c r="M45" s="424">
        <v>3670</v>
      </c>
    </row>
    <row r="46" spans="1:13" ht="15" customHeight="1" x14ac:dyDescent="0.2">
      <c r="A46" s="422" t="s">
        <v>398</v>
      </c>
      <c r="B46" s="115">
        <v>49748</v>
      </c>
      <c r="C46" s="114">
        <v>32820</v>
      </c>
      <c r="D46" s="114">
        <v>16928</v>
      </c>
      <c r="E46" s="114">
        <v>40088</v>
      </c>
      <c r="F46" s="114">
        <v>9660</v>
      </c>
      <c r="G46" s="114">
        <v>5753</v>
      </c>
      <c r="H46" s="114">
        <v>17068</v>
      </c>
      <c r="I46" s="115">
        <v>10234</v>
      </c>
      <c r="J46" s="114">
        <v>5763</v>
      </c>
      <c r="K46" s="114">
        <v>4471</v>
      </c>
      <c r="L46" s="423">
        <v>2971</v>
      </c>
      <c r="M46" s="424">
        <v>3256</v>
      </c>
    </row>
    <row r="47" spans="1:13" ht="11.1" customHeight="1" x14ac:dyDescent="0.2">
      <c r="A47" s="422" t="s">
        <v>387</v>
      </c>
      <c r="B47" s="115">
        <v>50603</v>
      </c>
      <c r="C47" s="114">
        <v>33278</v>
      </c>
      <c r="D47" s="114">
        <v>17325</v>
      </c>
      <c r="E47" s="114">
        <v>40783</v>
      </c>
      <c r="F47" s="114">
        <v>9820</v>
      </c>
      <c r="G47" s="114">
        <v>5843</v>
      </c>
      <c r="H47" s="114">
        <v>17363</v>
      </c>
      <c r="I47" s="115">
        <v>10313</v>
      </c>
      <c r="J47" s="114">
        <v>5747</v>
      </c>
      <c r="K47" s="114">
        <v>4566</v>
      </c>
      <c r="L47" s="423">
        <v>3343</v>
      </c>
      <c r="M47" s="424">
        <v>2531</v>
      </c>
    </row>
    <row r="48" spans="1:13" ht="11.1" customHeight="1" x14ac:dyDescent="0.2">
      <c r="A48" s="422" t="s">
        <v>388</v>
      </c>
      <c r="B48" s="115">
        <v>51458</v>
      </c>
      <c r="C48" s="114">
        <v>33782</v>
      </c>
      <c r="D48" s="114">
        <v>17676</v>
      </c>
      <c r="E48" s="114">
        <v>41378</v>
      </c>
      <c r="F48" s="114">
        <v>10080</v>
      </c>
      <c r="G48" s="114">
        <v>6335</v>
      </c>
      <c r="H48" s="114">
        <v>17589</v>
      </c>
      <c r="I48" s="115">
        <v>10355</v>
      </c>
      <c r="J48" s="114">
        <v>5675</v>
      </c>
      <c r="K48" s="114">
        <v>4680</v>
      </c>
      <c r="L48" s="423">
        <v>4464</v>
      </c>
      <c r="M48" s="424">
        <v>3911</v>
      </c>
    </row>
    <row r="49" spans="1:17" s="110" customFormat="1" ht="11.1" customHeight="1" x14ac:dyDescent="0.2">
      <c r="A49" s="422" t="s">
        <v>389</v>
      </c>
      <c r="B49" s="115">
        <v>49975</v>
      </c>
      <c r="C49" s="114">
        <v>32739</v>
      </c>
      <c r="D49" s="114">
        <v>17236</v>
      </c>
      <c r="E49" s="114">
        <v>39923</v>
      </c>
      <c r="F49" s="114">
        <v>10052</v>
      </c>
      <c r="G49" s="114">
        <v>5976</v>
      </c>
      <c r="H49" s="114">
        <v>17360</v>
      </c>
      <c r="I49" s="115">
        <v>10366</v>
      </c>
      <c r="J49" s="114">
        <v>5672</v>
      </c>
      <c r="K49" s="114">
        <v>4694</v>
      </c>
      <c r="L49" s="423">
        <v>2340</v>
      </c>
      <c r="M49" s="424">
        <v>3791</v>
      </c>
    </row>
    <row r="50" spans="1:17" ht="15" customHeight="1" x14ac:dyDescent="0.2">
      <c r="A50" s="422" t="s">
        <v>399</v>
      </c>
      <c r="B50" s="143">
        <v>50008</v>
      </c>
      <c r="C50" s="144">
        <v>32812</v>
      </c>
      <c r="D50" s="144">
        <v>17196</v>
      </c>
      <c r="E50" s="144">
        <v>39939</v>
      </c>
      <c r="F50" s="144">
        <v>10069</v>
      </c>
      <c r="G50" s="144">
        <v>5826</v>
      </c>
      <c r="H50" s="144">
        <v>17441</v>
      </c>
      <c r="I50" s="143">
        <v>10149</v>
      </c>
      <c r="J50" s="144">
        <v>5510</v>
      </c>
      <c r="K50" s="144">
        <v>4639</v>
      </c>
      <c r="L50" s="426">
        <v>2909</v>
      </c>
      <c r="M50" s="427">
        <v>3193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0.52263407574173837</v>
      </c>
      <c r="C6" s="480">
        <f>'Tabelle 3.3'!J11</f>
        <v>-0.83056478405315615</v>
      </c>
      <c r="D6" s="481">
        <f t="shared" ref="D6:E9" si="0">IF(OR(AND(B6&gt;=-50,B6&lt;=50),ISNUMBER(B6)=FALSE),B6,"")</f>
        <v>0.52263407574173837</v>
      </c>
      <c r="E6" s="481">
        <f t="shared" si="0"/>
        <v>-0.83056478405315615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0.52263407574173837</v>
      </c>
      <c r="C14" s="480">
        <f>'Tabelle 3.3'!J11</f>
        <v>-0.83056478405315615</v>
      </c>
      <c r="D14" s="481">
        <f>IF(OR(AND(B14&gt;=-50,B14&lt;=50),ISNUMBER(B14)=FALSE),B14,"")</f>
        <v>0.52263407574173837</v>
      </c>
      <c r="E14" s="481">
        <f>IF(OR(AND(C14&gt;=-50,C14&lt;=50),ISNUMBER(C14)=FALSE),C14,"")</f>
        <v>-0.83056478405315615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0.85836909871244638</v>
      </c>
      <c r="C15" s="480">
        <f>'Tabelle 3.3'!J12</f>
        <v>5.3156146179401995</v>
      </c>
      <c r="D15" s="481">
        <f t="shared" ref="D15:E45" si="3">IF(OR(AND(B15&gt;=-50,B15&lt;=50),ISNUMBER(B15)=FALSE),B15,"")</f>
        <v>0.85836909871244638</v>
      </c>
      <c r="E15" s="481">
        <f t="shared" si="3"/>
        <v>5.3156146179401995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1.6129032258064515</v>
      </c>
      <c r="C16" s="480">
        <f>'Tabelle 3.3'!J13</f>
        <v>6.25</v>
      </c>
      <c r="D16" s="481">
        <f t="shared" si="3"/>
        <v>1.6129032258064515</v>
      </c>
      <c r="E16" s="481">
        <f t="shared" si="3"/>
        <v>6.25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0.67492808143394556</v>
      </c>
      <c r="C17" s="480">
        <f>'Tabelle 3.3'!J14</f>
        <v>0.39267015706806285</v>
      </c>
      <c r="D17" s="481">
        <f t="shared" si="3"/>
        <v>0.67492808143394556</v>
      </c>
      <c r="E17" s="481">
        <f t="shared" si="3"/>
        <v>0.39267015706806285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24.806201550387598</v>
      </c>
      <c r="C18" s="480">
        <f>'Tabelle 3.3'!J15</f>
        <v>-5.8047493403693933</v>
      </c>
      <c r="D18" s="481">
        <f t="shared" si="3"/>
        <v>24.806201550387598</v>
      </c>
      <c r="E18" s="481">
        <f t="shared" si="3"/>
        <v>-5.8047493403693933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-0.30480656506447829</v>
      </c>
      <c r="C19" s="480">
        <f>'Tabelle 3.3'!J16</f>
        <v>4.86322188449848</v>
      </c>
      <c r="D19" s="481">
        <f t="shared" si="3"/>
        <v>-0.30480656506447829</v>
      </c>
      <c r="E19" s="481">
        <f t="shared" si="3"/>
        <v>4.86322188449848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1.0162601626016261</v>
      </c>
      <c r="C20" s="480">
        <f>'Tabelle 3.3'!J17</f>
        <v>16.071428571428573</v>
      </c>
      <c r="D20" s="481">
        <f t="shared" si="3"/>
        <v>1.0162601626016261</v>
      </c>
      <c r="E20" s="481">
        <f t="shared" si="3"/>
        <v>16.071428571428573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-4.3297252289758532</v>
      </c>
      <c r="C21" s="480">
        <f>'Tabelle 3.3'!J18</f>
        <v>-1.0889292196007259</v>
      </c>
      <c r="D21" s="481">
        <f t="shared" si="3"/>
        <v>-4.3297252289758532</v>
      </c>
      <c r="E21" s="481">
        <f t="shared" si="3"/>
        <v>-1.0889292196007259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1.3787916771120581</v>
      </c>
      <c r="C22" s="480">
        <f>'Tabelle 3.3'!J19</f>
        <v>1.0869565217391304</v>
      </c>
      <c r="D22" s="481">
        <f t="shared" si="3"/>
        <v>1.3787916771120581</v>
      </c>
      <c r="E22" s="481">
        <f t="shared" si="3"/>
        <v>1.0869565217391304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2.0358960621484061</v>
      </c>
      <c r="C23" s="480">
        <f>'Tabelle 3.3'!J20</f>
        <v>-4.5376220562894884</v>
      </c>
      <c r="D23" s="481">
        <f t="shared" si="3"/>
        <v>2.0358960621484061</v>
      </c>
      <c r="E23" s="481">
        <f t="shared" si="3"/>
        <v>-4.5376220562894884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5.0632911392405067</v>
      </c>
      <c r="C24" s="480">
        <f>'Tabelle 3.3'!J21</f>
        <v>0.72398190045248867</v>
      </c>
      <c r="D24" s="481">
        <f t="shared" si="3"/>
        <v>5.0632911392405067</v>
      </c>
      <c r="E24" s="481">
        <f t="shared" si="3"/>
        <v>0.72398190045248867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7.8175895765472312</v>
      </c>
      <c r="C25" s="480">
        <f>'Tabelle 3.3'!J22</f>
        <v>-7.2941176470588234</v>
      </c>
      <c r="D25" s="481">
        <f t="shared" si="3"/>
        <v>7.8175895765472312</v>
      </c>
      <c r="E25" s="481">
        <f t="shared" si="3"/>
        <v>-7.2941176470588234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-0.50547598989048015</v>
      </c>
      <c r="C26" s="480">
        <f>'Tabelle 3.3'!J23</f>
        <v>2.6666666666666665</v>
      </c>
      <c r="D26" s="481">
        <f t="shared" si="3"/>
        <v>-0.50547598989048015</v>
      </c>
      <c r="E26" s="481">
        <f t="shared" si="3"/>
        <v>2.6666666666666665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1.7408123791102514</v>
      </c>
      <c r="C27" s="480">
        <f>'Tabelle 3.3'!J24</f>
        <v>-3.3391915641476273</v>
      </c>
      <c r="D27" s="481">
        <f t="shared" si="3"/>
        <v>1.7408123791102514</v>
      </c>
      <c r="E27" s="481">
        <f t="shared" si="3"/>
        <v>-3.3391915641476273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-6.3183475091130008</v>
      </c>
      <c r="C28" s="480">
        <f>'Tabelle 3.3'!J25</f>
        <v>1.1320754716981132</v>
      </c>
      <c r="D28" s="481">
        <f t="shared" si="3"/>
        <v>-6.3183475091130008</v>
      </c>
      <c r="E28" s="481">
        <f t="shared" si="3"/>
        <v>1.1320754716981132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-7.4388947927736453</v>
      </c>
      <c r="C29" s="480">
        <f>'Tabelle 3.3'!J26</f>
        <v>50</v>
      </c>
      <c r="D29" s="481">
        <f t="shared" si="3"/>
        <v>-7.4388947927736453</v>
      </c>
      <c r="E29" s="481">
        <f t="shared" si="3"/>
        <v>50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3.8961038961038961</v>
      </c>
      <c r="C30" s="480">
        <f>'Tabelle 3.3'!J27</f>
        <v>0.64102564102564108</v>
      </c>
      <c r="D30" s="481">
        <f t="shared" si="3"/>
        <v>3.8961038961038961</v>
      </c>
      <c r="E30" s="481">
        <f t="shared" si="3"/>
        <v>0.64102564102564108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0.625</v>
      </c>
      <c r="C31" s="480">
        <f>'Tabelle 3.3'!J28</f>
        <v>9.67741935483871</v>
      </c>
      <c r="D31" s="481">
        <f t="shared" si="3"/>
        <v>0.625</v>
      </c>
      <c r="E31" s="481">
        <f t="shared" si="3"/>
        <v>9.67741935483871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2.6472534745201854</v>
      </c>
      <c r="C32" s="480">
        <f>'Tabelle 3.3'!J29</f>
        <v>-1.0327022375215147</v>
      </c>
      <c r="D32" s="481">
        <f t="shared" si="3"/>
        <v>2.6472534745201854</v>
      </c>
      <c r="E32" s="481">
        <f t="shared" si="3"/>
        <v>-1.0327022375215147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3.7230568256041803</v>
      </c>
      <c r="C33" s="480">
        <f>'Tabelle 3.3'!J30</f>
        <v>-5.9740259740259738</v>
      </c>
      <c r="D33" s="481">
        <f t="shared" si="3"/>
        <v>3.7230568256041803</v>
      </c>
      <c r="E33" s="481">
        <f t="shared" si="3"/>
        <v>-5.9740259740259738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1.2367491166077738</v>
      </c>
      <c r="C34" s="480">
        <f>'Tabelle 3.3'!J31</f>
        <v>-1.4840182648401827</v>
      </c>
      <c r="D34" s="481">
        <f t="shared" si="3"/>
        <v>1.2367491166077738</v>
      </c>
      <c r="E34" s="481">
        <f t="shared" si="3"/>
        <v>-1.4840182648401827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0.85836909871244638</v>
      </c>
      <c r="C37" s="480">
        <f>'Tabelle 3.3'!J34</f>
        <v>5.3156146179401995</v>
      </c>
      <c r="D37" s="481">
        <f t="shared" si="3"/>
        <v>0.85836909871244638</v>
      </c>
      <c r="E37" s="481">
        <f t="shared" si="3"/>
        <v>5.3156146179401995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0.2816334741500704</v>
      </c>
      <c r="C38" s="480">
        <f>'Tabelle 3.3'!J35</f>
        <v>0.21261516654854712</v>
      </c>
      <c r="D38" s="481">
        <f t="shared" si="3"/>
        <v>0.2816334741500704</v>
      </c>
      <c r="E38" s="481">
        <f t="shared" si="3"/>
        <v>0.21261516654854712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0.88404605263157898</v>
      </c>
      <c r="C39" s="480">
        <f>'Tabelle 3.3'!J36</f>
        <v>-1.2203708049753579</v>
      </c>
      <c r="D39" s="481">
        <f t="shared" si="3"/>
        <v>0.88404605263157898</v>
      </c>
      <c r="E39" s="481">
        <f t="shared" si="3"/>
        <v>-1.2203708049753579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0.88404605263157898</v>
      </c>
      <c r="C45" s="480">
        <f>'Tabelle 3.3'!J36</f>
        <v>-1.2203708049753579</v>
      </c>
      <c r="D45" s="481">
        <f t="shared" si="3"/>
        <v>0.88404605263157898</v>
      </c>
      <c r="E45" s="481">
        <f t="shared" si="3"/>
        <v>-1.2203708049753579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47147</v>
      </c>
      <c r="C51" s="487">
        <v>6315</v>
      </c>
      <c r="D51" s="487">
        <v>4096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48456</v>
      </c>
      <c r="C52" s="487">
        <v>6375</v>
      </c>
      <c r="D52" s="487">
        <v>4192</v>
      </c>
      <c r="E52" s="488">
        <f t="shared" ref="E52:G70" si="11">IF($A$51=37802,IF(COUNTBLANK(B$51:B$70)&gt;0,#N/A,B52/B$51*100),IF(COUNTBLANK(B$51:B$75)&gt;0,#N/A,B52/B$51*100))</f>
        <v>102.77642267800708</v>
      </c>
      <c r="F52" s="488">
        <f t="shared" si="11"/>
        <v>100.95011876484561</v>
      </c>
      <c r="G52" s="488">
        <f t="shared" si="11"/>
        <v>102.34375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49331</v>
      </c>
      <c r="C53" s="487">
        <v>6353</v>
      </c>
      <c r="D53" s="487">
        <v>4390</v>
      </c>
      <c r="E53" s="488">
        <f t="shared" si="11"/>
        <v>104.63232019004391</v>
      </c>
      <c r="F53" s="488">
        <f t="shared" si="11"/>
        <v>100.6017418844022</v>
      </c>
      <c r="G53" s="488">
        <f t="shared" si="11"/>
        <v>107.177734375</v>
      </c>
      <c r="H53" s="489">
        <f>IF(ISERROR(L53)=TRUE,IF(MONTH(A53)=MONTH(MAX(A$51:A$75)),A53,""),"")</f>
        <v>41883</v>
      </c>
      <c r="I53" s="488">
        <f t="shared" si="12"/>
        <v>104.63232019004391</v>
      </c>
      <c r="J53" s="488">
        <f t="shared" si="10"/>
        <v>100.6017418844022</v>
      </c>
      <c r="K53" s="488">
        <f t="shared" si="10"/>
        <v>107.177734375</v>
      </c>
      <c r="L53" s="488" t="e">
        <f t="shared" si="13"/>
        <v>#N/A</v>
      </c>
    </row>
    <row r="54" spans="1:14" ht="15" customHeight="1" x14ac:dyDescent="0.2">
      <c r="A54" s="490" t="s">
        <v>462</v>
      </c>
      <c r="B54" s="487">
        <v>48086</v>
      </c>
      <c r="C54" s="487">
        <v>6324</v>
      </c>
      <c r="D54" s="487">
        <v>4281</v>
      </c>
      <c r="E54" s="488">
        <f t="shared" si="11"/>
        <v>101.99164315863152</v>
      </c>
      <c r="F54" s="488">
        <f t="shared" si="11"/>
        <v>100.14251781472684</v>
      </c>
      <c r="G54" s="488">
        <f t="shared" si="11"/>
        <v>104.5166015625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48410</v>
      </c>
      <c r="C55" s="487">
        <v>6147</v>
      </c>
      <c r="D55" s="487">
        <v>4191</v>
      </c>
      <c r="E55" s="488">
        <f t="shared" si="11"/>
        <v>102.67885549451714</v>
      </c>
      <c r="F55" s="488">
        <f t="shared" si="11"/>
        <v>97.339667458432302</v>
      </c>
      <c r="G55" s="488">
        <f t="shared" si="11"/>
        <v>102.3193359375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49522</v>
      </c>
      <c r="C56" s="487">
        <v>6167</v>
      </c>
      <c r="D56" s="487">
        <v>4260</v>
      </c>
      <c r="E56" s="488">
        <f t="shared" si="11"/>
        <v>105.03743610409995</v>
      </c>
      <c r="F56" s="488">
        <f t="shared" si="11"/>
        <v>97.656373713380844</v>
      </c>
      <c r="G56" s="488">
        <f t="shared" si="11"/>
        <v>104.00390625</v>
      </c>
      <c r="H56" s="489" t="str">
        <f t="shared" si="14"/>
        <v/>
      </c>
      <c r="I56" s="488" t="str">
        <f t="shared" si="12"/>
        <v/>
      </c>
      <c r="J56" s="488" t="str">
        <f t="shared" si="10"/>
        <v/>
      </c>
      <c r="K56" s="488" t="str">
        <f t="shared" si="10"/>
        <v/>
      </c>
      <c r="L56" s="488" t="e">
        <f t="shared" si="13"/>
        <v>#N/A</v>
      </c>
    </row>
    <row r="57" spans="1:14" ht="15" customHeight="1" x14ac:dyDescent="0.2">
      <c r="A57" s="490">
        <v>42248</v>
      </c>
      <c r="B57" s="487">
        <v>50772</v>
      </c>
      <c r="C57" s="487">
        <v>6097</v>
      </c>
      <c r="D57" s="487">
        <v>4340</v>
      </c>
      <c r="E57" s="488">
        <f t="shared" si="11"/>
        <v>107.68871826415254</v>
      </c>
      <c r="F57" s="488">
        <f t="shared" si="11"/>
        <v>96.547901821060961</v>
      </c>
      <c r="G57" s="488">
        <f t="shared" si="11"/>
        <v>105.95703125</v>
      </c>
      <c r="H57" s="489">
        <f t="shared" si="14"/>
        <v>42248</v>
      </c>
      <c r="I57" s="488">
        <f t="shared" si="12"/>
        <v>107.68871826415254</v>
      </c>
      <c r="J57" s="488">
        <f t="shared" si="10"/>
        <v>96.547901821060961</v>
      </c>
      <c r="K57" s="488">
        <f t="shared" si="10"/>
        <v>105.95703125</v>
      </c>
      <c r="L57" s="488" t="e">
        <f t="shared" si="13"/>
        <v>#N/A</v>
      </c>
    </row>
    <row r="58" spans="1:14" ht="15" customHeight="1" x14ac:dyDescent="0.2">
      <c r="A58" s="490" t="s">
        <v>465</v>
      </c>
      <c r="B58" s="487">
        <v>49530</v>
      </c>
      <c r="C58" s="487">
        <v>6126</v>
      </c>
      <c r="D58" s="487">
        <v>4240</v>
      </c>
      <c r="E58" s="488">
        <f t="shared" si="11"/>
        <v>105.05440430992428</v>
      </c>
      <c r="F58" s="488">
        <f t="shared" si="11"/>
        <v>97.007125890736347</v>
      </c>
      <c r="G58" s="488">
        <f t="shared" si="11"/>
        <v>103.515625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49427</v>
      </c>
      <c r="C59" s="487">
        <v>6010</v>
      </c>
      <c r="D59" s="487">
        <v>4196</v>
      </c>
      <c r="E59" s="488">
        <f t="shared" si="11"/>
        <v>104.83593865993595</v>
      </c>
      <c r="F59" s="488">
        <f t="shared" si="11"/>
        <v>95.170229612034845</v>
      </c>
      <c r="G59" s="488">
        <f t="shared" si="11"/>
        <v>102.44140625</v>
      </c>
      <c r="H59" s="489" t="str">
        <f t="shared" si="14"/>
        <v/>
      </c>
      <c r="I59" s="488" t="str">
        <f t="shared" si="12"/>
        <v/>
      </c>
      <c r="J59" s="488" t="str">
        <f t="shared" si="10"/>
        <v/>
      </c>
      <c r="K59" s="488" t="str">
        <f t="shared" si="10"/>
        <v/>
      </c>
      <c r="L59" s="488" t="e">
        <f t="shared" si="13"/>
        <v>#N/A</v>
      </c>
    </row>
    <row r="60" spans="1:14" ht="15" customHeight="1" x14ac:dyDescent="0.2">
      <c r="A60" s="490" t="s">
        <v>467</v>
      </c>
      <c r="B60" s="487">
        <v>50630</v>
      </c>
      <c r="C60" s="487">
        <v>5963</v>
      </c>
      <c r="D60" s="487">
        <v>4250</v>
      </c>
      <c r="E60" s="488">
        <f t="shared" si="11"/>
        <v>107.38753261077056</v>
      </c>
      <c r="F60" s="488">
        <f t="shared" si="11"/>
        <v>94.425969912905785</v>
      </c>
      <c r="G60" s="488">
        <f t="shared" si="11"/>
        <v>103.759765625</v>
      </c>
      <c r="H60" s="489" t="str">
        <f t="shared" si="14"/>
        <v/>
      </c>
      <c r="I60" s="488" t="str">
        <f t="shared" si="12"/>
        <v/>
      </c>
      <c r="J60" s="488" t="str">
        <f t="shared" si="10"/>
        <v/>
      </c>
      <c r="K60" s="488" t="str">
        <f t="shared" si="10"/>
        <v/>
      </c>
      <c r="L60" s="488" t="e">
        <f t="shared" si="13"/>
        <v>#N/A</v>
      </c>
    </row>
    <row r="61" spans="1:14" ht="15" customHeight="1" x14ac:dyDescent="0.2">
      <c r="A61" s="490">
        <v>42614</v>
      </c>
      <c r="B61" s="487">
        <v>51401</v>
      </c>
      <c r="C61" s="487">
        <v>5953</v>
      </c>
      <c r="D61" s="487">
        <v>4402</v>
      </c>
      <c r="E61" s="488">
        <f t="shared" si="11"/>
        <v>109.02284344709101</v>
      </c>
      <c r="F61" s="488">
        <f t="shared" si="11"/>
        <v>94.267616785431514</v>
      </c>
      <c r="G61" s="488">
        <f t="shared" si="11"/>
        <v>107.470703125</v>
      </c>
      <c r="H61" s="489">
        <f t="shared" si="14"/>
        <v>42614</v>
      </c>
      <c r="I61" s="488">
        <f t="shared" si="12"/>
        <v>109.02284344709101</v>
      </c>
      <c r="J61" s="488">
        <f t="shared" si="10"/>
        <v>94.267616785431514</v>
      </c>
      <c r="K61" s="488">
        <f t="shared" si="10"/>
        <v>107.470703125</v>
      </c>
      <c r="L61" s="488" t="e">
        <f t="shared" si="13"/>
        <v>#N/A</v>
      </c>
    </row>
    <row r="62" spans="1:14" ht="15" customHeight="1" x14ac:dyDescent="0.2">
      <c r="A62" s="490" t="s">
        <v>468</v>
      </c>
      <c r="B62" s="487">
        <v>49995</v>
      </c>
      <c r="C62" s="487">
        <v>5991</v>
      </c>
      <c r="D62" s="487">
        <v>4291</v>
      </c>
      <c r="E62" s="488">
        <f t="shared" si="11"/>
        <v>106.04068127346385</v>
      </c>
      <c r="F62" s="488">
        <f t="shared" si="11"/>
        <v>94.86935866983373</v>
      </c>
      <c r="G62" s="488">
        <f t="shared" si="11"/>
        <v>104.7607421875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49914</v>
      </c>
      <c r="C63" s="487">
        <v>5921</v>
      </c>
      <c r="D63" s="487">
        <v>4288</v>
      </c>
      <c r="E63" s="488">
        <f t="shared" si="11"/>
        <v>105.86887818949245</v>
      </c>
      <c r="F63" s="488">
        <f t="shared" si="11"/>
        <v>93.760886777513846</v>
      </c>
      <c r="G63" s="488">
        <f t="shared" si="11"/>
        <v>104.6875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51350</v>
      </c>
      <c r="C64" s="487">
        <v>5973</v>
      </c>
      <c r="D64" s="487">
        <v>4421</v>
      </c>
      <c r="E64" s="488">
        <f t="shared" si="11"/>
        <v>108.91467113496087</v>
      </c>
      <c r="F64" s="488">
        <f t="shared" si="11"/>
        <v>94.584323040380042</v>
      </c>
      <c r="G64" s="488">
        <f t="shared" si="11"/>
        <v>107.9345703125</v>
      </c>
      <c r="H64" s="489" t="str">
        <f t="shared" si="14"/>
        <v/>
      </c>
      <c r="I64" s="488" t="str">
        <f t="shared" si="12"/>
        <v/>
      </c>
      <c r="J64" s="488" t="str">
        <f t="shared" si="10"/>
        <v/>
      </c>
      <c r="K64" s="488" t="str">
        <f t="shared" si="10"/>
        <v/>
      </c>
      <c r="L64" s="488" t="e">
        <f t="shared" si="13"/>
        <v>#N/A</v>
      </c>
    </row>
    <row r="65" spans="1:12" ht="15" customHeight="1" x14ac:dyDescent="0.2">
      <c r="A65" s="490">
        <v>42979</v>
      </c>
      <c r="B65" s="487">
        <v>51906</v>
      </c>
      <c r="C65" s="487">
        <v>5946</v>
      </c>
      <c r="D65" s="487">
        <v>4557</v>
      </c>
      <c r="E65" s="488">
        <f t="shared" si="11"/>
        <v>110.09396143975228</v>
      </c>
      <c r="F65" s="488">
        <f t="shared" si="11"/>
        <v>94.156769596199524</v>
      </c>
      <c r="G65" s="488">
        <f t="shared" si="11"/>
        <v>111.2548828125</v>
      </c>
      <c r="H65" s="489">
        <f t="shared" si="14"/>
        <v>42979</v>
      </c>
      <c r="I65" s="488">
        <f t="shared" si="12"/>
        <v>110.09396143975228</v>
      </c>
      <c r="J65" s="488">
        <f t="shared" si="10"/>
        <v>94.156769596199524</v>
      </c>
      <c r="K65" s="488">
        <f t="shared" si="10"/>
        <v>111.2548828125</v>
      </c>
      <c r="L65" s="488" t="e">
        <f t="shared" si="13"/>
        <v>#N/A</v>
      </c>
    </row>
    <row r="66" spans="1:12" ht="15" customHeight="1" x14ac:dyDescent="0.2">
      <c r="A66" s="490" t="s">
        <v>471</v>
      </c>
      <c r="B66" s="487">
        <v>50336</v>
      </c>
      <c r="C66" s="487">
        <v>5964</v>
      </c>
      <c r="D66" s="487">
        <v>4475</v>
      </c>
      <c r="E66" s="488">
        <f t="shared" si="11"/>
        <v>106.76395104672621</v>
      </c>
      <c r="F66" s="488">
        <f t="shared" si="11"/>
        <v>94.441805225653212</v>
      </c>
      <c r="G66" s="488">
        <f t="shared" si="11"/>
        <v>109.2529296875</v>
      </c>
      <c r="H66" s="489" t="str">
        <f t="shared" si="14"/>
        <v/>
      </c>
      <c r="I66" s="488" t="str">
        <f t="shared" si="12"/>
        <v/>
      </c>
      <c r="J66" s="488" t="str">
        <f t="shared" si="10"/>
        <v/>
      </c>
      <c r="K66" s="488" t="str">
        <f t="shared" si="10"/>
        <v/>
      </c>
      <c r="L66" s="488" t="e">
        <f t="shared" si="13"/>
        <v>#N/A</v>
      </c>
    </row>
    <row r="67" spans="1:12" ht="15" customHeight="1" x14ac:dyDescent="0.2">
      <c r="A67" s="490" t="s">
        <v>472</v>
      </c>
      <c r="B67" s="487">
        <v>49836</v>
      </c>
      <c r="C67" s="487">
        <v>5943</v>
      </c>
      <c r="D67" s="487">
        <v>4497</v>
      </c>
      <c r="E67" s="488">
        <f t="shared" si="11"/>
        <v>105.70343818270516</v>
      </c>
      <c r="F67" s="488">
        <f t="shared" si="11"/>
        <v>94.109263657957243</v>
      </c>
      <c r="G67" s="488">
        <f t="shared" si="11"/>
        <v>109.7900390625</v>
      </c>
      <c r="H67" s="489" t="str">
        <f t="shared" si="14"/>
        <v/>
      </c>
      <c r="I67" s="488" t="str">
        <f t="shared" si="12"/>
        <v/>
      </c>
      <c r="J67" s="488" t="str">
        <f t="shared" si="12"/>
        <v/>
      </c>
      <c r="K67" s="488" t="str">
        <f t="shared" si="12"/>
        <v/>
      </c>
      <c r="L67" s="488" t="e">
        <f t="shared" si="13"/>
        <v>#N/A</v>
      </c>
    </row>
    <row r="68" spans="1:12" ht="15" customHeight="1" x14ac:dyDescent="0.2">
      <c r="A68" s="490" t="s">
        <v>473</v>
      </c>
      <c r="B68" s="487">
        <v>51152</v>
      </c>
      <c r="C68" s="487">
        <v>5941</v>
      </c>
      <c r="D68" s="487">
        <v>4633</v>
      </c>
      <c r="E68" s="488">
        <f t="shared" si="11"/>
        <v>108.49470804080855</v>
      </c>
      <c r="F68" s="488">
        <f t="shared" si="11"/>
        <v>94.077593032462389</v>
      </c>
      <c r="G68" s="488">
        <f t="shared" si="11"/>
        <v>113.1103515625</v>
      </c>
      <c r="H68" s="489" t="str">
        <f t="shared" si="14"/>
        <v/>
      </c>
      <c r="I68" s="488" t="str">
        <f t="shared" si="12"/>
        <v/>
      </c>
      <c r="J68" s="488" t="str">
        <f t="shared" si="12"/>
        <v/>
      </c>
      <c r="K68" s="488" t="str">
        <f t="shared" si="12"/>
        <v/>
      </c>
      <c r="L68" s="488" t="e">
        <f t="shared" si="13"/>
        <v>#N/A</v>
      </c>
    </row>
    <row r="69" spans="1:12" ht="15" customHeight="1" x14ac:dyDescent="0.2">
      <c r="A69" s="490">
        <v>43344</v>
      </c>
      <c r="B69" s="487">
        <v>51437</v>
      </c>
      <c r="C69" s="487">
        <v>5800</v>
      </c>
      <c r="D69" s="487">
        <v>4611</v>
      </c>
      <c r="E69" s="488">
        <f t="shared" si="11"/>
        <v>109.09920037330052</v>
      </c>
      <c r="F69" s="488">
        <f t="shared" si="11"/>
        <v>91.844813935075223</v>
      </c>
      <c r="G69" s="488">
        <f t="shared" si="11"/>
        <v>112.5732421875</v>
      </c>
      <c r="H69" s="489">
        <f t="shared" si="14"/>
        <v>43344</v>
      </c>
      <c r="I69" s="488">
        <f t="shared" si="12"/>
        <v>109.09920037330052</v>
      </c>
      <c r="J69" s="488">
        <f t="shared" si="12"/>
        <v>91.844813935075223</v>
      </c>
      <c r="K69" s="488">
        <f t="shared" si="12"/>
        <v>112.5732421875</v>
      </c>
      <c r="L69" s="488" t="e">
        <f t="shared" si="13"/>
        <v>#N/A</v>
      </c>
    </row>
    <row r="70" spans="1:12" ht="15" customHeight="1" x14ac:dyDescent="0.2">
      <c r="A70" s="490" t="s">
        <v>474</v>
      </c>
      <c r="B70" s="487">
        <v>50038</v>
      </c>
      <c r="C70" s="487">
        <v>5749</v>
      </c>
      <c r="D70" s="487">
        <v>4486</v>
      </c>
      <c r="E70" s="488">
        <f t="shared" si="11"/>
        <v>106.13188537976966</v>
      </c>
      <c r="F70" s="488">
        <f t="shared" si="11"/>
        <v>91.037212984956454</v>
      </c>
      <c r="G70" s="488">
        <f t="shared" si="11"/>
        <v>109.521484375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49748</v>
      </c>
      <c r="C71" s="487">
        <v>5763</v>
      </c>
      <c r="D71" s="487">
        <v>4471</v>
      </c>
      <c r="E71" s="491">
        <f t="shared" ref="E71:G75" si="15">IF($A$51=37802,IF(COUNTBLANK(B$51:B$70)&gt;0,#N/A,IF(ISBLANK(B71)=FALSE,B71/B$51*100,#N/A)),IF(COUNTBLANK(B$51:B$75)&gt;0,#N/A,B71/B$51*100))</f>
        <v>105.51678791863746</v>
      </c>
      <c r="F71" s="491">
        <f t="shared" si="15"/>
        <v>91.258907363420434</v>
      </c>
      <c r="G71" s="491">
        <f t="shared" si="15"/>
        <v>109.1552734375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50603</v>
      </c>
      <c r="C72" s="487">
        <v>5747</v>
      </c>
      <c r="D72" s="487">
        <v>4566</v>
      </c>
      <c r="E72" s="491">
        <f t="shared" si="15"/>
        <v>107.33026491611344</v>
      </c>
      <c r="F72" s="491">
        <f t="shared" si="15"/>
        <v>91.0055423594616</v>
      </c>
      <c r="G72" s="491">
        <f t="shared" si="15"/>
        <v>111.474609375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51458</v>
      </c>
      <c r="C73" s="487">
        <v>5675</v>
      </c>
      <c r="D73" s="487">
        <v>4680</v>
      </c>
      <c r="E73" s="491">
        <f t="shared" si="15"/>
        <v>109.14374191358942</v>
      </c>
      <c r="F73" s="491">
        <f t="shared" si="15"/>
        <v>89.865399841646877</v>
      </c>
      <c r="G73" s="491">
        <f t="shared" si="15"/>
        <v>114.2578125</v>
      </c>
      <c r="H73" s="492">
        <f>IF(A$51=37802,IF(ISERROR(L73)=TRUE,IF(ISBLANK(A73)=FALSE,IF(MONTH(A73)=MONTH(MAX(A$51:A$75)),A73,""),""),""),IF(ISERROR(L73)=TRUE,IF(MONTH(A73)=MONTH(MAX(A$51:A$75)),A73,""),""))</f>
        <v>43709</v>
      </c>
      <c r="I73" s="488">
        <f t="shared" si="12"/>
        <v>109.14374191358942</v>
      </c>
      <c r="J73" s="488">
        <f t="shared" si="12"/>
        <v>89.865399841646877</v>
      </c>
      <c r="K73" s="488">
        <f t="shared" si="12"/>
        <v>114.2578125</v>
      </c>
      <c r="L73" s="488" t="e">
        <f t="shared" si="13"/>
        <v>#N/A</v>
      </c>
    </row>
    <row r="74" spans="1:12" ht="15" customHeight="1" x14ac:dyDescent="0.2">
      <c r="A74" s="490" t="s">
        <v>477</v>
      </c>
      <c r="B74" s="487">
        <v>49975</v>
      </c>
      <c r="C74" s="487">
        <v>5672</v>
      </c>
      <c r="D74" s="487">
        <v>4694</v>
      </c>
      <c r="E74" s="491">
        <f t="shared" si="15"/>
        <v>105.998260758903</v>
      </c>
      <c r="F74" s="491">
        <f t="shared" si="15"/>
        <v>89.817893903404595</v>
      </c>
      <c r="G74" s="491">
        <f t="shared" si="15"/>
        <v>114.599609375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50008</v>
      </c>
      <c r="C75" s="493">
        <v>5510</v>
      </c>
      <c r="D75" s="493">
        <v>4639</v>
      </c>
      <c r="E75" s="491">
        <f t="shared" si="15"/>
        <v>106.0682546079284</v>
      </c>
      <c r="F75" s="491">
        <f t="shared" si="15"/>
        <v>87.252573238321446</v>
      </c>
      <c r="G75" s="491">
        <f t="shared" si="15"/>
        <v>113.2568359375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109.14374191358942</v>
      </c>
      <c r="J77" s="488">
        <f>IF(J75&lt;&gt;"",J75,IF(J74&lt;&gt;"",J74,IF(J73&lt;&gt;"",J73,IF(J72&lt;&gt;"",J72,IF(J71&lt;&gt;"",J71,IF(J70&lt;&gt;"",J70,""))))))</f>
        <v>89.865399841646877</v>
      </c>
      <c r="K77" s="488">
        <f>IF(K75&lt;&gt;"",K75,IF(K74&lt;&gt;"",K74,IF(K73&lt;&gt;"",K73,IF(K72&lt;&gt;"",K72,IF(K71&lt;&gt;"",K71,IF(K70&lt;&gt;"",K70,""))))))</f>
        <v>114.2578125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+9,1%</v>
      </c>
      <c r="J79" s="488" t="str">
        <f>"GeB - ausschließlich: "&amp;IF(J77&gt;100,"+","")&amp;TEXT(J77-100,"0,0")&amp;"%"</f>
        <v>GeB - ausschließlich: -10,1%</v>
      </c>
      <c r="K79" s="488" t="str">
        <f>"GeB - im Nebenjob: "&amp;IF(K77&gt;100,"+","")&amp;TEXT(K77-100,"0,0")&amp;"%"</f>
        <v>GeB - im Nebenjob: +14,3%</v>
      </c>
    </row>
    <row r="81" spans="9:9" ht="15" customHeight="1" x14ac:dyDescent="0.2">
      <c r="I81" s="488" t="str">
        <f>IF(ISERROR(HLOOKUP(1,I$78:K$79,2,FALSE)),"",HLOOKUP(1,I$78:K$79,2,FALSE))</f>
        <v>GeB - im Nebenjob: +14,3%</v>
      </c>
    </row>
    <row r="82" spans="9:9" ht="15" customHeight="1" x14ac:dyDescent="0.2">
      <c r="I82" s="488" t="str">
        <f>IF(ISERROR(HLOOKUP(2,I$78:K$79,2,FALSE)),"",HLOOKUP(2,I$78:K$79,2,FALSE))</f>
        <v>SvB: +9,1%</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50008</v>
      </c>
      <c r="E12" s="114">
        <v>49975</v>
      </c>
      <c r="F12" s="114">
        <v>51458</v>
      </c>
      <c r="G12" s="114">
        <v>50603</v>
      </c>
      <c r="H12" s="114">
        <v>49748</v>
      </c>
      <c r="I12" s="115">
        <v>260</v>
      </c>
      <c r="J12" s="116">
        <v>0.52263407574173837</v>
      </c>
      <c r="N12" s="117"/>
    </row>
    <row r="13" spans="1:15" s="110" customFormat="1" ht="13.5" customHeight="1" x14ac:dyDescent="0.2">
      <c r="A13" s="118" t="s">
        <v>105</v>
      </c>
      <c r="B13" s="119" t="s">
        <v>106</v>
      </c>
      <c r="C13" s="113">
        <v>65.613501839705648</v>
      </c>
      <c r="D13" s="114">
        <v>32812</v>
      </c>
      <c r="E13" s="114">
        <v>32739</v>
      </c>
      <c r="F13" s="114">
        <v>33782</v>
      </c>
      <c r="G13" s="114">
        <v>33278</v>
      </c>
      <c r="H13" s="114">
        <v>32820</v>
      </c>
      <c r="I13" s="115">
        <v>-8</v>
      </c>
      <c r="J13" s="116">
        <v>-2.4375380865326021E-2</v>
      </c>
    </row>
    <row r="14" spans="1:15" s="110" customFormat="1" ht="13.5" customHeight="1" x14ac:dyDescent="0.2">
      <c r="A14" s="120"/>
      <c r="B14" s="119" t="s">
        <v>107</v>
      </c>
      <c r="C14" s="113">
        <v>34.386498160294352</v>
      </c>
      <c r="D14" s="114">
        <v>17196</v>
      </c>
      <c r="E14" s="114">
        <v>17236</v>
      </c>
      <c r="F14" s="114">
        <v>17676</v>
      </c>
      <c r="G14" s="114">
        <v>17325</v>
      </c>
      <c r="H14" s="114">
        <v>16928</v>
      </c>
      <c r="I14" s="115">
        <v>268</v>
      </c>
      <c r="J14" s="116">
        <v>1.5831758034026464</v>
      </c>
    </row>
    <row r="15" spans="1:15" s="110" customFormat="1" ht="13.5" customHeight="1" x14ac:dyDescent="0.2">
      <c r="A15" s="118" t="s">
        <v>105</v>
      </c>
      <c r="B15" s="121" t="s">
        <v>108</v>
      </c>
      <c r="C15" s="113">
        <v>11.650135978243481</v>
      </c>
      <c r="D15" s="114">
        <v>5826</v>
      </c>
      <c r="E15" s="114">
        <v>5976</v>
      </c>
      <c r="F15" s="114">
        <v>6335</v>
      </c>
      <c r="G15" s="114">
        <v>5843</v>
      </c>
      <c r="H15" s="114">
        <v>5753</v>
      </c>
      <c r="I15" s="115">
        <v>73</v>
      </c>
      <c r="J15" s="116">
        <v>1.2689031809490701</v>
      </c>
    </row>
    <row r="16" spans="1:15" s="110" customFormat="1" ht="13.5" customHeight="1" x14ac:dyDescent="0.2">
      <c r="A16" s="118"/>
      <c r="B16" s="121" t="s">
        <v>109</v>
      </c>
      <c r="C16" s="113">
        <v>66.699328107502794</v>
      </c>
      <c r="D16" s="114">
        <v>33355</v>
      </c>
      <c r="E16" s="114">
        <v>33279</v>
      </c>
      <c r="F16" s="114">
        <v>34327</v>
      </c>
      <c r="G16" s="114">
        <v>34168</v>
      </c>
      <c r="H16" s="114">
        <v>33641</v>
      </c>
      <c r="I16" s="115">
        <v>-286</v>
      </c>
      <c r="J16" s="116">
        <v>-0.85015308700692604</v>
      </c>
    </row>
    <row r="17" spans="1:10" s="110" customFormat="1" ht="13.5" customHeight="1" x14ac:dyDescent="0.2">
      <c r="A17" s="118"/>
      <c r="B17" s="121" t="s">
        <v>110</v>
      </c>
      <c r="C17" s="113">
        <v>21.100623900175972</v>
      </c>
      <c r="D17" s="114">
        <v>10552</v>
      </c>
      <c r="E17" s="114">
        <v>10439</v>
      </c>
      <c r="F17" s="114">
        <v>10529</v>
      </c>
      <c r="G17" s="114">
        <v>10326</v>
      </c>
      <c r="H17" s="114">
        <v>10099</v>
      </c>
      <c r="I17" s="115">
        <v>453</v>
      </c>
      <c r="J17" s="116">
        <v>4.4855926329339537</v>
      </c>
    </row>
    <row r="18" spans="1:10" s="110" customFormat="1" ht="13.5" customHeight="1" x14ac:dyDescent="0.2">
      <c r="A18" s="120"/>
      <c r="B18" s="121" t="s">
        <v>111</v>
      </c>
      <c r="C18" s="113">
        <v>0.54991201407774759</v>
      </c>
      <c r="D18" s="114">
        <v>275</v>
      </c>
      <c r="E18" s="114">
        <v>281</v>
      </c>
      <c r="F18" s="114">
        <v>267</v>
      </c>
      <c r="G18" s="114">
        <v>266</v>
      </c>
      <c r="H18" s="114">
        <v>255</v>
      </c>
      <c r="I18" s="115">
        <v>20</v>
      </c>
      <c r="J18" s="116">
        <v>7.8431372549019605</v>
      </c>
    </row>
    <row r="19" spans="1:10" s="110" customFormat="1" ht="13.5" customHeight="1" x14ac:dyDescent="0.2">
      <c r="A19" s="120"/>
      <c r="B19" s="121" t="s">
        <v>112</v>
      </c>
      <c r="C19" s="113">
        <v>0.15597504399296114</v>
      </c>
      <c r="D19" s="114">
        <v>78</v>
      </c>
      <c r="E19" s="114">
        <v>69</v>
      </c>
      <c r="F19" s="114">
        <v>57</v>
      </c>
      <c r="G19" s="114">
        <v>57</v>
      </c>
      <c r="H19" s="114">
        <v>60</v>
      </c>
      <c r="I19" s="115">
        <v>18</v>
      </c>
      <c r="J19" s="116">
        <v>30</v>
      </c>
    </row>
    <row r="20" spans="1:10" s="110" customFormat="1" ht="13.5" customHeight="1" x14ac:dyDescent="0.2">
      <c r="A20" s="118" t="s">
        <v>113</v>
      </c>
      <c r="B20" s="122" t="s">
        <v>114</v>
      </c>
      <c r="C20" s="113">
        <v>79.865221564549671</v>
      </c>
      <c r="D20" s="114">
        <v>39939</v>
      </c>
      <c r="E20" s="114">
        <v>39923</v>
      </c>
      <c r="F20" s="114">
        <v>41378</v>
      </c>
      <c r="G20" s="114">
        <v>40783</v>
      </c>
      <c r="H20" s="114">
        <v>40088</v>
      </c>
      <c r="I20" s="115">
        <v>-149</v>
      </c>
      <c r="J20" s="116">
        <v>-0.37168229894232691</v>
      </c>
    </row>
    <row r="21" spans="1:10" s="110" customFormat="1" ht="13.5" customHeight="1" x14ac:dyDescent="0.2">
      <c r="A21" s="120"/>
      <c r="B21" s="122" t="s">
        <v>115</v>
      </c>
      <c r="C21" s="113">
        <v>20.134778435450329</v>
      </c>
      <c r="D21" s="114">
        <v>10069</v>
      </c>
      <c r="E21" s="114">
        <v>10052</v>
      </c>
      <c r="F21" s="114">
        <v>10080</v>
      </c>
      <c r="G21" s="114">
        <v>9820</v>
      </c>
      <c r="H21" s="114">
        <v>9660</v>
      </c>
      <c r="I21" s="115">
        <v>409</v>
      </c>
      <c r="J21" s="116">
        <v>4.2339544513457561</v>
      </c>
    </row>
    <row r="22" spans="1:10" s="110" customFormat="1" ht="13.5" customHeight="1" x14ac:dyDescent="0.2">
      <c r="A22" s="118" t="s">
        <v>113</v>
      </c>
      <c r="B22" s="122" t="s">
        <v>116</v>
      </c>
      <c r="C22" s="113">
        <v>87.408014717645173</v>
      </c>
      <c r="D22" s="114">
        <v>43711</v>
      </c>
      <c r="E22" s="114">
        <v>43778</v>
      </c>
      <c r="F22" s="114">
        <v>44288</v>
      </c>
      <c r="G22" s="114">
        <v>43571</v>
      </c>
      <c r="H22" s="114">
        <v>43554</v>
      </c>
      <c r="I22" s="115">
        <v>157</v>
      </c>
      <c r="J22" s="116">
        <v>0.3604720576755292</v>
      </c>
    </row>
    <row r="23" spans="1:10" s="110" customFormat="1" ht="13.5" customHeight="1" x14ac:dyDescent="0.2">
      <c r="A23" s="123"/>
      <c r="B23" s="124" t="s">
        <v>117</v>
      </c>
      <c r="C23" s="125">
        <v>12.569988801791713</v>
      </c>
      <c r="D23" s="114">
        <v>6286</v>
      </c>
      <c r="E23" s="114">
        <v>6184</v>
      </c>
      <c r="F23" s="114">
        <v>7156</v>
      </c>
      <c r="G23" s="114">
        <v>7019</v>
      </c>
      <c r="H23" s="114">
        <v>6180</v>
      </c>
      <c r="I23" s="115">
        <v>106</v>
      </c>
      <c r="J23" s="116">
        <v>1.7152103559870551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10149</v>
      </c>
      <c r="E26" s="114">
        <v>10366</v>
      </c>
      <c r="F26" s="114">
        <v>10355</v>
      </c>
      <c r="G26" s="114">
        <v>10313</v>
      </c>
      <c r="H26" s="140">
        <v>10234</v>
      </c>
      <c r="I26" s="115">
        <v>-85</v>
      </c>
      <c r="J26" s="116">
        <v>-0.83056478405315615</v>
      </c>
    </row>
    <row r="27" spans="1:10" s="110" customFormat="1" ht="13.5" customHeight="1" x14ac:dyDescent="0.2">
      <c r="A27" s="118" t="s">
        <v>105</v>
      </c>
      <c r="B27" s="119" t="s">
        <v>106</v>
      </c>
      <c r="C27" s="113">
        <v>39.117154399448225</v>
      </c>
      <c r="D27" s="115">
        <v>3970</v>
      </c>
      <c r="E27" s="114">
        <v>4045</v>
      </c>
      <c r="F27" s="114">
        <v>4036</v>
      </c>
      <c r="G27" s="114">
        <v>3987</v>
      </c>
      <c r="H27" s="140">
        <v>3934</v>
      </c>
      <c r="I27" s="115">
        <v>36</v>
      </c>
      <c r="J27" s="116">
        <v>0.91509913573970514</v>
      </c>
    </row>
    <row r="28" spans="1:10" s="110" customFormat="1" ht="13.5" customHeight="1" x14ac:dyDescent="0.2">
      <c r="A28" s="120"/>
      <c r="B28" s="119" t="s">
        <v>107</v>
      </c>
      <c r="C28" s="113">
        <v>60.882845600551775</v>
      </c>
      <c r="D28" s="115">
        <v>6179</v>
      </c>
      <c r="E28" s="114">
        <v>6321</v>
      </c>
      <c r="F28" s="114">
        <v>6319</v>
      </c>
      <c r="G28" s="114">
        <v>6326</v>
      </c>
      <c r="H28" s="140">
        <v>6300</v>
      </c>
      <c r="I28" s="115">
        <v>-121</v>
      </c>
      <c r="J28" s="116">
        <v>-1.9206349206349207</v>
      </c>
    </row>
    <row r="29" spans="1:10" s="110" customFormat="1" ht="13.5" customHeight="1" x14ac:dyDescent="0.2">
      <c r="A29" s="118" t="s">
        <v>105</v>
      </c>
      <c r="B29" s="121" t="s">
        <v>108</v>
      </c>
      <c r="C29" s="113">
        <v>13.538279633461425</v>
      </c>
      <c r="D29" s="115">
        <v>1374</v>
      </c>
      <c r="E29" s="114">
        <v>1402</v>
      </c>
      <c r="F29" s="114">
        <v>1412</v>
      </c>
      <c r="G29" s="114">
        <v>1431</v>
      </c>
      <c r="H29" s="140">
        <v>1375</v>
      </c>
      <c r="I29" s="115">
        <v>-1</v>
      </c>
      <c r="J29" s="116">
        <v>-7.2727272727272724E-2</v>
      </c>
    </row>
    <row r="30" spans="1:10" s="110" customFormat="1" ht="13.5" customHeight="1" x14ac:dyDescent="0.2">
      <c r="A30" s="118"/>
      <c r="B30" s="121" t="s">
        <v>109</v>
      </c>
      <c r="C30" s="113">
        <v>53.000295595625182</v>
      </c>
      <c r="D30" s="115">
        <v>5379</v>
      </c>
      <c r="E30" s="114">
        <v>5501</v>
      </c>
      <c r="F30" s="114">
        <v>5493</v>
      </c>
      <c r="G30" s="114">
        <v>5461</v>
      </c>
      <c r="H30" s="140">
        <v>5449</v>
      </c>
      <c r="I30" s="115">
        <v>-70</v>
      </c>
      <c r="J30" s="116">
        <v>-1.284639383373096</v>
      </c>
    </row>
    <row r="31" spans="1:10" s="110" customFormat="1" ht="13.5" customHeight="1" x14ac:dyDescent="0.2">
      <c r="A31" s="118"/>
      <c r="B31" s="121" t="s">
        <v>110</v>
      </c>
      <c r="C31" s="113">
        <v>19.174302886983938</v>
      </c>
      <c r="D31" s="115">
        <v>1946</v>
      </c>
      <c r="E31" s="114">
        <v>1991</v>
      </c>
      <c r="F31" s="114">
        <v>1977</v>
      </c>
      <c r="G31" s="114">
        <v>1961</v>
      </c>
      <c r="H31" s="140">
        <v>1945</v>
      </c>
      <c r="I31" s="115">
        <v>1</v>
      </c>
      <c r="J31" s="116">
        <v>5.1413881748071981E-2</v>
      </c>
    </row>
    <row r="32" spans="1:10" s="110" customFormat="1" ht="13.5" customHeight="1" x14ac:dyDescent="0.2">
      <c r="A32" s="120"/>
      <c r="B32" s="121" t="s">
        <v>111</v>
      </c>
      <c r="C32" s="113">
        <v>14.287121883929451</v>
      </c>
      <c r="D32" s="115">
        <v>1450</v>
      </c>
      <c r="E32" s="114">
        <v>1472</v>
      </c>
      <c r="F32" s="114">
        <v>1473</v>
      </c>
      <c r="G32" s="114">
        <v>1460</v>
      </c>
      <c r="H32" s="140">
        <v>1465</v>
      </c>
      <c r="I32" s="115">
        <v>-15</v>
      </c>
      <c r="J32" s="116">
        <v>-1.0238907849829351</v>
      </c>
    </row>
    <row r="33" spans="1:10" s="110" customFormat="1" ht="13.5" customHeight="1" x14ac:dyDescent="0.2">
      <c r="A33" s="120"/>
      <c r="B33" s="121" t="s">
        <v>112</v>
      </c>
      <c r="C33" s="113">
        <v>1.1626761257266727</v>
      </c>
      <c r="D33" s="115">
        <v>118</v>
      </c>
      <c r="E33" s="114">
        <v>120</v>
      </c>
      <c r="F33" s="114">
        <v>139</v>
      </c>
      <c r="G33" s="114">
        <v>125</v>
      </c>
      <c r="H33" s="140">
        <v>124</v>
      </c>
      <c r="I33" s="115">
        <v>-6</v>
      </c>
      <c r="J33" s="116">
        <v>-4.838709677419355</v>
      </c>
    </row>
    <row r="34" spans="1:10" s="110" customFormat="1" ht="13.5" customHeight="1" x14ac:dyDescent="0.2">
      <c r="A34" s="118" t="s">
        <v>113</v>
      </c>
      <c r="B34" s="122" t="s">
        <v>116</v>
      </c>
      <c r="C34" s="113">
        <v>89.279731993299833</v>
      </c>
      <c r="D34" s="115">
        <v>9061</v>
      </c>
      <c r="E34" s="114">
        <v>9281</v>
      </c>
      <c r="F34" s="114">
        <v>9304</v>
      </c>
      <c r="G34" s="114">
        <v>9280</v>
      </c>
      <c r="H34" s="140">
        <v>9239</v>
      </c>
      <c r="I34" s="115">
        <v>-178</v>
      </c>
      <c r="J34" s="116">
        <v>-1.9266154345708411</v>
      </c>
    </row>
    <row r="35" spans="1:10" s="110" customFormat="1" ht="13.5" customHeight="1" x14ac:dyDescent="0.2">
      <c r="A35" s="118"/>
      <c r="B35" s="119" t="s">
        <v>117</v>
      </c>
      <c r="C35" s="113">
        <v>10.562617006601636</v>
      </c>
      <c r="D35" s="115">
        <v>1072</v>
      </c>
      <c r="E35" s="114">
        <v>1072</v>
      </c>
      <c r="F35" s="114">
        <v>1039</v>
      </c>
      <c r="G35" s="114">
        <v>1021</v>
      </c>
      <c r="H35" s="140">
        <v>982</v>
      </c>
      <c r="I35" s="115">
        <v>90</v>
      </c>
      <c r="J35" s="116">
        <v>9.1649694501018324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5510</v>
      </c>
      <c r="E37" s="114">
        <v>5672</v>
      </c>
      <c r="F37" s="114">
        <v>5675</v>
      </c>
      <c r="G37" s="114">
        <v>5747</v>
      </c>
      <c r="H37" s="140">
        <v>5763</v>
      </c>
      <c r="I37" s="115">
        <v>-253</v>
      </c>
      <c r="J37" s="116">
        <v>-4.3900746139163633</v>
      </c>
    </row>
    <row r="38" spans="1:10" s="110" customFormat="1" ht="13.5" customHeight="1" x14ac:dyDescent="0.2">
      <c r="A38" s="118" t="s">
        <v>105</v>
      </c>
      <c r="B38" s="119" t="s">
        <v>106</v>
      </c>
      <c r="C38" s="113">
        <v>31.270417422867514</v>
      </c>
      <c r="D38" s="115">
        <v>1723</v>
      </c>
      <c r="E38" s="114">
        <v>1791</v>
      </c>
      <c r="F38" s="114">
        <v>1764</v>
      </c>
      <c r="G38" s="114">
        <v>1801</v>
      </c>
      <c r="H38" s="140">
        <v>1796</v>
      </c>
      <c r="I38" s="115">
        <v>-73</v>
      </c>
      <c r="J38" s="116">
        <v>-4.0645879732739418</v>
      </c>
    </row>
    <row r="39" spans="1:10" s="110" customFormat="1" ht="13.5" customHeight="1" x14ac:dyDescent="0.2">
      <c r="A39" s="120"/>
      <c r="B39" s="119" t="s">
        <v>107</v>
      </c>
      <c r="C39" s="113">
        <v>68.72958257713249</v>
      </c>
      <c r="D39" s="115">
        <v>3787</v>
      </c>
      <c r="E39" s="114">
        <v>3881</v>
      </c>
      <c r="F39" s="114">
        <v>3911</v>
      </c>
      <c r="G39" s="114">
        <v>3946</v>
      </c>
      <c r="H39" s="140">
        <v>3967</v>
      </c>
      <c r="I39" s="115">
        <v>-180</v>
      </c>
      <c r="J39" s="116">
        <v>-4.5374338290899923</v>
      </c>
    </row>
    <row r="40" spans="1:10" s="110" customFormat="1" ht="13.5" customHeight="1" x14ac:dyDescent="0.2">
      <c r="A40" s="118" t="s">
        <v>105</v>
      </c>
      <c r="B40" s="121" t="s">
        <v>108</v>
      </c>
      <c r="C40" s="113">
        <v>14.773139745916515</v>
      </c>
      <c r="D40" s="115">
        <v>814</v>
      </c>
      <c r="E40" s="114">
        <v>809</v>
      </c>
      <c r="F40" s="114">
        <v>816</v>
      </c>
      <c r="G40" s="114">
        <v>854</v>
      </c>
      <c r="H40" s="140">
        <v>824</v>
      </c>
      <c r="I40" s="115">
        <v>-10</v>
      </c>
      <c r="J40" s="116">
        <v>-1.2135922330097086</v>
      </c>
    </row>
    <row r="41" spans="1:10" s="110" customFormat="1" ht="13.5" customHeight="1" x14ac:dyDescent="0.2">
      <c r="A41" s="118"/>
      <c r="B41" s="121" t="s">
        <v>109</v>
      </c>
      <c r="C41" s="113">
        <v>36.769509981851179</v>
      </c>
      <c r="D41" s="115">
        <v>2026</v>
      </c>
      <c r="E41" s="114">
        <v>2136</v>
      </c>
      <c r="F41" s="114">
        <v>2133</v>
      </c>
      <c r="G41" s="114">
        <v>2179</v>
      </c>
      <c r="H41" s="140">
        <v>2213</v>
      </c>
      <c r="I41" s="115">
        <v>-187</v>
      </c>
      <c r="J41" s="116">
        <v>-8.450067781292363</v>
      </c>
    </row>
    <row r="42" spans="1:10" s="110" customFormat="1" ht="13.5" customHeight="1" x14ac:dyDescent="0.2">
      <c r="A42" s="118"/>
      <c r="B42" s="121" t="s">
        <v>110</v>
      </c>
      <c r="C42" s="113">
        <v>22.903811252268603</v>
      </c>
      <c r="D42" s="115">
        <v>1262</v>
      </c>
      <c r="E42" s="114">
        <v>1300</v>
      </c>
      <c r="F42" s="114">
        <v>1294</v>
      </c>
      <c r="G42" s="114">
        <v>1290</v>
      </c>
      <c r="H42" s="140">
        <v>1298</v>
      </c>
      <c r="I42" s="115">
        <v>-36</v>
      </c>
      <c r="J42" s="116">
        <v>-2.773497688751926</v>
      </c>
    </row>
    <row r="43" spans="1:10" s="110" customFormat="1" ht="13.5" customHeight="1" x14ac:dyDescent="0.2">
      <c r="A43" s="120"/>
      <c r="B43" s="121" t="s">
        <v>111</v>
      </c>
      <c r="C43" s="113">
        <v>25.553539019963701</v>
      </c>
      <c r="D43" s="115">
        <v>1408</v>
      </c>
      <c r="E43" s="114">
        <v>1427</v>
      </c>
      <c r="F43" s="114">
        <v>1432</v>
      </c>
      <c r="G43" s="114">
        <v>1424</v>
      </c>
      <c r="H43" s="140">
        <v>1428</v>
      </c>
      <c r="I43" s="115">
        <v>-20</v>
      </c>
      <c r="J43" s="116">
        <v>-1.4005602240896358</v>
      </c>
    </row>
    <row r="44" spans="1:10" s="110" customFormat="1" ht="13.5" customHeight="1" x14ac:dyDescent="0.2">
      <c r="A44" s="120"/>
      <c r="B44" s="121" t="s">
        <v>112</v>
      </c>
      <c r="C44" s="113">
        <v>2.0326678765880217</v>
      </c>
      <c r="D44" s="115">
        <v>112</v>
      </c>
      <c r="E44" s="114">
        <v>112</v>
      </c>
      <c r="F44" s="114">
        <v>133</v>
      </c>
      <c r="G44" s="114">
        <v>118</v>
      </c>
      <c r="H44" s="140">
        <v>116</v>
      </c>
      <c r="I44" s="115">
        <v>-4</v>
      </c>
      <c r="J44" s="116">
        <v>-3.4482758620689653</v>
      </c>
    </row>
    <row r="45" spans="1:10" s="110" customFormat="1" ht="13.5" customHeight="1" x14ac:dyDescent="0.2">
      <c r="A45" s="118" t="s">
        <v>113</v>
      </c>
      <c r="B45" s="122" t="s">
        <v>116</v>
      </c>
      <c r="C45" s="113">
        <v>90.707803992740466</v>
      </c>
      <c r="D45" s="115">
        <v>4998</v>
      </c>
      <c r="E45" s="114">
        <v>5135</v>
      </c>
      <c r="F45" s="114">
        <v>5177</v>
      </c>
      <c r="G45" s="114">
        <v>5259</v>
      </c>
      <c r="H45" s="140">
        <v>5272</v>
      </c>
      <c r="I45" s="115">
        <v>-274</v>
      </c>
      <c r="J45" s="116">
        <v>-5.1972685887708652</v>
      </c>
    </row>
    <row r="46" spans="1:10" s="110" customFormat="1" ht="13.5" customHeight="1" x14ac:dyDescent="0.2">
      <c r="A46" s="118"/>
      <c r="B46" s="119" t="s">
        <v>117</v>
      </c>
      <c r="C46" s="113">
        <v>9.0018148820326687</v>
      </c>
      <c r="D46" s="115">
        <v>496</v>
      </c>
      <c r="E46" s="114">
        <v>524</v>
      </c>
      <c r="F46" s="114">
        <v>486</v>
      </c>
      <c r="G46" s="114">
        <v>476</v>
      </c>
      <c r="H46" s="140">
        <v>478</v>
      </c>
      <c r="I46" s="115">
        <v>18</v>
      </c>
      <c r="J46" s="116">
        <v>3.7656903765690375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4639</v>
      </c>
      <c r="E48" s="114">
        <v>4694</v>
      </c>
      <c r="F48" s="114">
        <v>4680</v>
      </c>
      <c r="G48" s="114">
        <v>4566</v>
      </c>
      <c r="H48" s="140">
        <v>4471</v>
      </c>
      <c r="I48" s="115">
        <v>168</v>
      </c>
      <c r="J48" s="116">
        <v>3.75754864683516</v>
      </c>
    </row>
    <row r="49" spans="1:12" s="110" customFormat="1" ht="13.5" customHeight="1" x14ac:dyDescent="0.2">
      <c r="A49" s="118" t="s">
        <v>105</v>
      </c>
      <c r="B49" s="119" t="s">
        <v>106</v>
      </c>
      <c r="C49" s="113">
        <v>48.437163181720202</v>
      </c>
      <c r="D49" s="115">
        <v>2247</v>
      </c>
      <c r="E49" s="114">
        <v>2254</v>
      </c>
      <c r="F49" s="114">
        <v>2272</v>
      </c>
      <c r="G49" s="114">
        <v>2186</v>
      </c>
      <c r="H49" s="140">
        <v>2138</v>
      </c>
      <c r="I49" s="115">
        <v>109</v>
      </c>
      <c r="J49" s="116">
        <v>5.0982226379794202</v>
      </c>
    </row>
    <row r="50" spans="1:12" s="110" customFormat="1" ht="13.5" customHeight="1" x14ac:dyDescent="0.2">
      <c r="A50" s="120"/>
      <c r="B50" s="119" t="s">
        <v>107</v>
      </c>
      <c r="C50" s="113">
        <v>51.562836818279798</v>
      </c>
      <c r="D50" s="115">
        <v>2392</v>
      </c>
      <c r="E50" s="114">
        <v>2440</v>
      </c>
      <c r="F50" s="114">
        <v>2408</v>
      </c>
      <c r="G50" s="114">
        <v>2380</v>
      </c>
      <c r="H50" s="140">
        <v>2333</v>
      </c>
      <c r="I50" s="115">
        <v>59</v>
      </c>
      <c r="J50" s="116">
        <v>2.528932704672096</v>
      </c>
    </row>
    <row r="51" spans="1:12" s="110" customFormat="1" ht="13.5" customHeight="1" x14ac:dyDescent="0.2">
      <c r="A51" s="118" t="s">
        <v>105</v>
      </c>
      <c r="B51" s="121" t="s">
        <v>108</v>
      </c>
      <c r="C51" s="113">
        <v>12.071567148092262</v>
      </c>
      <c r="D51" s="115">
        <v>560</v>
      </c>
      <c r="E51" s="114">
        <v>593</v>
      </c>
      <c r="F51" s="114">
        <v>596</v>
      </c>
      <c r="G51" s="114">
        <v>577</v>
      </c>
      <c r="H51" s="140">
        <v>551</v>
      </c>
      <c r="I51" s="115">
        <v>9</v>
      </c>
      <c r="J51" s="116">
        <v>1.633393829401089</v>
      </c>
    </row>
    <row r="52" spans="1:12" s="110" customFormat="1" ht="13.5" customHeight="1" x14ac:dyDescent="0.2">
      <c r="A52" s="118"/>
      <c r="B52" s="121" t="s">
        <v>109</v>
      </c>
      <c r="C52" s="113">
        <v>72.278508299202414</v>
      </c>
      <c r="D52" s="115">
        <v>3353</v>
      </c>
      <c r="E52" s="114">
        <v>3365</v>
      </c>
      <c r="F52" s="114">
        <v>3360</v>
      </c>
      <c r="G52" s="114">
        <v>3282</v>
      </c>
      <c r="H52" s="140">
        <v>3236</v>
      </c>
      <c r="I52" s="115">
        <v>117</v>
      </c>
      <c r="J52" s="116">
        <v>3.6155747836835599</v>
      </c>
    </row>
    <row r="53" spans="1:12" s="110" customFormat="1" ht="13.5" customHeight="1" x14ac:dyDescent="0.2">
      <c r="A53" s="118"/>
      <c r="B53" s="121" t="s">
        <v>110</v>
      </c>
      <c r="C53" s="113">
        <v>14.744557016598405</v>
      </c>
      <c r="D53" s="115">
        <v>684</v>
      </c>
      <c r="E53" s="114">
        <v>691</v>
      </c>
      <c r="F53" s="114">
        <v>683</v>
      </c>
      <c r="G53" s="114">
        <v>671</v>
      </c>
      <c r="H53" s="140">
        <v>647</v>
      </c>
      <c r="I53" s="115">
        <v>37</v>
      </c>
      <c r="J53" s="116">
        <v>5.7187017001545595</v>
      </c>
    </row>
    <row r="54" spans="1:12" s="110" customFormat="1" ht="13.5" customHeight="1" x14ac:dyDescent="0.2">
      <c r="A54" s="120"/>
      <c r="B54" s="121" t="s">
        <v>111</v>
      </c>
      <c r="C54" s="113">
        <v>0.90536753610691956</v>
      </c>
      <c r="D54" s="115">
        <v>42</v>
      </c>
      <c r="E54" s="114">
        <v>45</v>
      </c>
      <c r="F54" s="114">
        <v>41</v>
      </c>
      <c r="G54" s="114">
        <v>36</v>
      </c>
      <c r="H54" s="140">
        <v>37</v>
      </c>
      <c r="I54" s="115">
        <v>5</v>
      </c>
      <c r="J54" s="116">
        <v>13.513513513513514</v>
      </c>
    </row>
    <row r="55" spans="1:12" s="110" customFormat="1" ht="13.5" customHeight="1" x14ac:dyDescent="0.2">
      <c r="A55" s="120"/>
      <c r="B55" s="121" t="s">
        <v>112</v>
      </c>
      <c r="C55" s="113">
        <v>0.12933821944384566</v>
      </c>
      <c r="D55" s="115">
        <v>6</v>
      </c>
      <c r="E55" s="114">
        <v>8</v>
      </c>
      <c r="F55" s="114">
        <v>6</v>
      </c>
      <c r="G55" s="114">
        <v>7</v>
      </c>
      <c r="H55" s="140">
        <v>8</v>
      </c>
      <c r="I55" s="115">
        <v>-2</v>
      </c>
      <c r="J55" s="116">
        <v>-25</v>
      </c>
    </row>
    <row r="56" spans="1:12" s="110" customFormat="1" ht="13.5" customHeight="1" x14ac:dyDescent="0.2">
      <c r="A56" s="118" t="s">
        <v>113</v>
      </c>
      <c r="B56" s="122" t="s">
        <v>116</v>
      </c>
      <c r="C56" s="113">
        <v>87.583530933390819</v>
      </c>
      <c r="D56" s="115">
        <v>4063</v>
      </c>
      <c r="E56" s="114">
        <v>4146</v>
      </c>
      <c r="F56" s="114">
        <v>4127</v>
      </c>
      <c r="G56" s="114">
        <v>4021</v>
      </c>
      <c r="H56" s="140">
        <v>3967</v>
      </c>
      <c r="I56" s="115">
        <v>96</v>
      </c>
      <c r="J56" s="116">
        <v>2.4199647088479961</v>
      </c>
    </row>
    <row r="57" spans="1:12" s="110" customFormat="1" ht="13.5" customHeight="1" x14ac:dyDescent="0.2">
      <c r="A57" s="142"/>
      <c r="B57" s="124" t="s">
        <v>117</v>
      </c>
      <c r="C57" s="125">
        <v>12.416469066609183</v>
      </c>
      <c r="D57" s="143">
        <v>576</v>
      </c>
      <c r="E57" s="144">
        <v>548</v>
      </c>
      <c r="F57" s="144">
        <v>553</v>
      </c>
      <c r="G57" s="144">
        <v>545</v>
      </c>
      <c r="H57" s="145">
        <v>504</v>
      </c>
      <c r="I57" s="143">
        <v>72</v>
      </c>
      <c r="J57" s="146">
        <v>14.285714285714286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50008</v>
      </c>
      <c r="E12" s="236">
        <v>49975</v>
      </c>
      <c r="F12" s="114">
        <v>51458</v>
      </c>
      <c r="G12" s="114">
        <v>50603</v>
      </c>
      <c r="H12" s="140">
        <v>49748</v>
      </c>
      <c r="I12" s="115">
        <v>260</v>
      </c>
      <c r="J12" s="116">
        <v>0.52263407574173837</v>
      </c>
    </row>
    <row r="13" spans="1:15" s="110" customFormat="1" ht="12" customHeight="1" x14ac:dyDescent="0.2">
      <c r="A13" s="118" t="s">
        <v>105</v>
      </c>
      <c r="B13" s="119" t="s">
        <v>106</v>
      </c>
      <c r="C13" s="113">
        <v>65.613501839705648</v>
      </c>
      <c r="D13" s="115">
        <v>32812</v>
      </c>
      <c r="E13" s="114">
        <v>32739</v>
      </c>
      <c r="F13" s="114">
        <v>33782</v>
      </c>
      <c r="G13" s="114">
        <v>33278</v>
      </c>
      <c r="H13" s="140">
        <v>32820</v>
      </c>
      <c r="I13" s="115">
        <v>-8</v>
      </c>
      <c r="J13" s="116">
        <v>-2.4375380865326021E-2</v>
      </c>
    </row>
    <row r="14" spans="1:15" s="110" customFormat="1" ht="12" customHeight="1" x14ac:dyDescent="0.2">
      <c r="A14" s="118"/>
      <c r="B14" s="119" t="s">
        <v>107</v>
      </c>
      <c r="C14" s="113">
        <v>34.386498160294352</v>
      </c>
      <c r="D14" s="115">
        <v>17196</v>
      </c>
      <c r="E14" s="114">
        <v>17236</v>
      </c>
      <c r="F14" s="114">
        <v>17676</v>
      </c>
      <c r="G14" s="114">
        <v>17325</v>
      </c>
      <c r="H14" s="140">
        <v>16928</v>
      </c>
      <c r="I14" s="115">
        <v>268</v>
      </c>
      <c r="J14" s="116">
        <v>1.5831758034026464</v>
      </c>
    </row>
    <row r="15" spans="1:15" s="110" customFormat="1" ht="12" customHeight="1" x14ac:dyDescent="0.2">
      <c r="A15" s="118" t="s">
        <v>105</v>
      </c>
      <c r="B15" s="121" t="s">
        <v>108</v>
      </c>
      <c r="C15" s="113">
        <v>11.650135978243481</v>
      </c>
      <c r="D15" s="115">
        <v>5826</v>
      </c>
      <c r="E15" s="114">
        <v>5976</v>
      </c>
      <c r="F15" s="114">
        <v>6335</v>
      </c>
      <c r="G15" s="114">
        <v>5843</v>
      </c>
      <c r="H15" s="140">
        <v>5753</v>
      </c>
      <c r="I15" s="115">
        <v>73</v>
      </c>
      <c r="J15" s="116">
        <v>1.2689031809490701</v>
      </c>
    </row>
    <row r="16" spans="1:15" s="110" customFormat="1" ht="12" customHeight="1" x14ac:dyDescent="0.2">
      <c r="A16" s="118"/>
      <c r="B16" s="121" t="s">
        <v>109</v>
      </c>
      <c r="C16" s="113">
        <v>66.699328107502794</v>
      </c>
      <c r="D16" s="115">
        <v>33355</v>
      </c>
      <c r="E16" s="114">
        <v>33279</v>
      </c>
      <c r="F16" s="114">
        <v>34327</v>
      </c>
      <c r="G16" s="114">
        <v>34168</v>
      </c>
      <c r="H16" s="140">
        <v>33641</v>
      </c>
      <c r="I16" s="115">
        <v>-286</v>
      </c>
      <c r="J16" s="116">
        <v>-0.85015308700692604</v>
      </c>
    </row>
    <row r="17" spans="1:10" s="110" customFormat="1" ht="12" customHeight="1" x14ac:dyDescent="0.2">
      <c r="A17" s="118"/>
      <c r="B17" s="121" t="s">
        <v>110</v>
      </c>
      <c r="C17" s="113">
        <v>21.100623900175972</v>
      </c>
      <c r="D17" s="115">
        <v>10552</v>
      </c>
      <c r="E17" s="114">
        <v>10439</v>
      </c>
      <c r="F17" s="114">
        <v>10529</v>
      </c>
      <c r="G17" s="114">
        <v>10326</v>
      </c>
      <c r="H17" s="140">
        <v>10099</v>
      </c>
      <c r="I17" s="115">
        <v>453</v>
      </c>
      <c r="J17" s="116">
        <v>4.4855926329339537</v>
      </c>
    </row>
    <row r="18" spans="1:10" s="110" customFormat="1" ht="12" customHeight="1" x14ac:dyDescent="0.2">
      <c r="A18" s="120"/>
      <c r="B18" s="121" t="s">
        <v>111</v>
      </c>
      <c r="C18" s="113">
        <v>0.54991201407774759</v>
      </c>
      <c r="D18" s="115">
        <v>275</v>
      </c>
      <c r="E18" s="114">
        <v>281</v>
      </c>
      <c r="F18" s="114">
        <v>267</v>
      </c>
      <c r="G18" s="114">
        <v>266</v>
      </c>
      <c r="H18" s="140">
        <v>255</v>
      </c>
      <c r="I18" s="115">
        <v>20</v>
      </c>
      <c r="J18" s="116">
        <v>7.8431372549019605</v>
      </c>
    </row>
    <row r="19" spans="1:10" s="110" customFormat="1" ht="12" customHeight="1" x14ac:dyDescent="0.2">
      <c r="A19" s="120"/>
      <c r="B19" s="121" t="s">
        <v>112</v>
      </c>
      <c r="C19" s="113">
        <v>0.15597504399296114</v>
      </c>
      <c r="D19" s="115">
        <v>78</v>
      </c>
      <c r="E19" s="114">
        <v>69</v>
      </c>
      <c r="F19" s="114">
        <v>57</v>
      </c>
      <c r="G19" s="114">
        <v>57</v>
      </c>
      <c r="H19" s="140">
        <v>60</v>
      </c>
      <c r="I19" s="115">
        <v>18</v>
      </c>
      <c r="J19" s="116">
        <v>30</v>
      </c>
    </row>
    <row r="20" spans="1:10" s="110" customFormat="1" ht="12" customHeight="1" x14ac:dyDescent="0.2">
      <c r="A20" s="118" t="s">
        <v>113</v>
      </c>
      <c r="B20" s="119" t="s">
        <v>181</v>
      </c>
      <c r="C20" s="113">
        <v>79.865221564549671</v>
      </c>
      <c r="D20" s="115">
        <v>39939</v>
      </c>
      <c r="E20" s="114">
        <v>39923</v>
      </c>
      <c r="F20" s="114">
        <v>41378</v>
      </c>
      <c r="G20" s="114">
        <v>40783</v>
      </c>
      <c r="H20" s="140">
        <v>40088</v>
      </c>
      <c r="I20" s="115">
        <v>-149</v>
      </c>
      <c r="J20" s="116">
        <v>-0.37168229894232691</v>
      </c>
    </row>
    <row r="21" spans="1:10" s="110" customFormat="1" ht="12" customHeight="1" x14ac:dyDescent="0.2">
      <c r="A21" s="118"/>
      <c r="B21" s="119" t="s">
        <v>182</v>
      </c>
      <c r="C21" s="113">
        <v>20.134778435450329</v>
      </c>
      <c r="D21" s="115">
        <v>10069</v>
      </c>
      <c r="E21" s="114">
        <v>10052</v>
      </c>
      <c r="F21" s="114">
        <v>10080</v>
      </c>
      <c r="G21" s="114">
        <v>9820</v>
      </c>
      <c r="H21" s="140">
        <v>9660</v>
      </c>
      <c r="I21" s="115">
        <v>409</v>
      </c>
      <c r="J21" s="116">
        <v>4.2339544513457561</v>
      </c>
    </row>
    <row r="22" spans="1:10" s="110" customFormat="1" ht="12" customHeight="1" x14ac:dyDescent="0.2">
      <c r="A22" s="118" t="s">
        <v>113</v>
      </c>
      <c r="B22" s="119" t="s">
        <v>116</v>
      </c>
      <c r="C22" s="113">
        <v>87.408014717645173</v>
      </c>
      <c r="D22" s="115">
        <v>43711</v>
      </c>
      <c r="E22" s="114">
        <v>43778</v>
      </c>
      <c r="F22" s="114">
        <v>44288</v>
      </c>
      <c r="G22" s="114">
        <v>43571</v>
      </c>
      <c r="H22" s="140">
        <v>43554</v>
      </c>
      <c r="I22" s="115">
        <v>157</v>
      </c>
      <c r="J22" s="116">
        <v>0.3604720576755292</v>
      </c>
    </row>
    <row r="23" spans="1:10" s="110" customFormat="1" ht="12" customHeight="1" x14ac:dyDescent="0.2">
      <c r="A23" s="118"/>
      <c r="B23" s="119" t="s">
        <v>117</v>
      </c>
      <c r="C23" s="113">
        <v>12.569988801791713</v>
      </c>
      <c r="D23" s="115">
        <v>6286</v>
      </c>
      <c r="E23" s="114">
        <v>6184</v>
      </c>
      <c r="F23" s="114">
        <v>7156</v>
      </c>
      <c r="G23" s="114">
        <v>7019</v>
      </c>
      <c r="H23" s="140">
        <v>6180</v>
      </c>
      <c r="I23" s="115">
        <v>106</v>
      </c>
      <c r="J23" s="116">
        <v>1.7152103559870551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44488</v>
      </c>
      <c r="E64" s="236">
        <v>44439</v>
      </c>
      <c r="F64" s="236">
        <v>45425</v>
      </c>
      <c r="G64" s="236">
        <v>44676</v>
      </c>
      <c r="H64" s="140">
        <v>43943</v>
      </c>
      <c r="I64" s="115">
        <v>545</v>
      </c>
      <c r="J64" s="116">
        <v>1.2402430421227499</v>
      </c>
    </row>
    <row r="65" spans="1:12" s="110" customFormat="1" ht="12" customHeight="1" x14ac:dyDescent="0.2">
      <c r="A65" s="118" t="s">
        <v>105</v>
      </c>
      <c r="B65" s="119" t="s">
        <v>106</v>
      </c>
      <c r="C65" s="113">
        <v>58.339327459090093</v>
      </c>
      <c r="D65" s="235">
        <v>25954</v>
      </c>
      <c r="E65" s="236">
        <v>25873</v>
      </c>
      <c r="F65" s="236">
        <v>26657</v>
      </c>
      <c r="G65" s="236">
        <v>26240</v>
      </c>
      <c r="H65" s="140">
        <v>25752</v>
      </c>
      <c r="I65" s="115">
        <v>202</v>
      </c>
      <c r="J65" s="116">
        <v>0.78440509474992237</v>
      </c>
    </row>
    <row r="66" spans="1:12" s="110" customFormat="1" ht="12" customHeight="1" x14ac:dyDescent="0.2">
      <c r="A66" s="118"/>
      <c r="B66" s="119" t="s">
        <v>107</v>
      </c>
      <c r="C66" s="113">
        <v>41.660672540909907</v>
      </c>
      <c r="D66" s="235">
        <v>18534</v>
      </c>
      <c r="E66" s="236">
        <v>18566</v>
      </c>
      <c r="F66" s="236">
        <v>18768</v>
      </c>
      <c r="G66" s="236">
        <v>18436</v>
      </c>
      <c r="H66" s="140">
        <v>18191</v>
      </c>
      <c r="I66" s="115">
        <v>343</v>
      </c>
      <c r="J66" s="116">
        <v>1.8855477983618272</v>
      </c>
    </row>
    <row r="67" spans="1:12" s="110" customFormat="1" ht="12" customHeight="1" x14ac:dyDescent="0.2">
      <c r="A67" s="118" t="s">
        <v>105</v>
      </c>
      <c r="B67" s="121" t="s">
        <v>108</v>
      </c>
      <c r="C67" s="113">
        <v>13.205808307858298</v>
      </c>
      <c r="D67" s="235">
        <v>5875</v>
      </c>
      <c r="E67" s="236">
        <v>6052</v>
      </c>
      <c r="F67" s="236">
        <v>6358</v>
      </c>
      <c r="G67" s="236">
        <v>5956</v>
      </c>
      <c r="H67" s="140">
        <v>5912</v>
      </c>
      <c r="I67" s="115">
        <v>-37</v>
      </c>
      <c r="J67" s="116">
        <v>-0.62584573748308525</v>
      </c>
    </row>
    <row r="68" spans="1:12" s="110" customFormat="1" ht="12" customHeight="1" x14ac:dyDescent="0.2">
      <c r="A68" s="118"/>
      <c r="B68" s="121" t="s">
        <v>109</v>
      </c>
      <c r="C68" s="113">
        <v>67.411436791943899</v>
      </c>
      <c r="D68" s="235">
        <v>29990</v>
      </c>
      <c r="E68" s="236">
        <v>29831</v>
      </c>
      <c r="F68" s="236">
        <v>30476</v>
      </c>
      <c r="G68" s="236">
        <v>30281</v>
      </c>
      <c r="H68" s="140">
        <v>29800</v>
      </c>
      <c r="I68" s="115">
        <v>190</v>
      </c>
      <c r="J68" s="116">
        <v>0.63758389261744963</v>
      </c>
    </row>
    <row r="69" spans="1:12" s="110" customFormat="1" ht="12" customHeight="1" x14ac:dyDescent="0.2">
      <c r="A69" s="118"/>
      <c r="B69" s="121" t="s">
        <v>110</v>
      </c>
      <c r="C69" s="113">
        <v>18.728645926991547</v>
      </c>
      <c r="D69" s="235">
        <v>8332</v>
      </c>
      <c r="E69" s="236">
        <v>8259</v>
      </c>
      <c r="F69" s="236">
        <v>8316</v>
      </c>
      <c r="G69" s="236">
        <v>8165</v>
      </c>
      <c r="H69" s="140">
        <v>7961</v>
      </c>
      <c r="I69" s="115">
        <v>371</v>
      </c>
      <c r="J69" s="116">
        <v>4.6602185655068462</v>
      </c>
    </row>
    <row r="70" spans="1:12" s="110" customFormat="1" ht="12" customHeight="1" x14ac:dyDescent="0.2">
      <c r="A70" s="120"/>
      <c r="B70" s="121" t="s">
        <v>111</v>
      </c>
      <c r="C70" s="113">
        <v>0.65410897320625783</v>
      </c>
      <c r="D70" s="235">
        <v>291</v>
      </c>
      <c r="E70" s="236">
        <v>297</v>
      </c>
      <c r="F70" s="236">
        <v>275</v>
      </c>
      <c r="G70" s="236">
        <v>274</v>
      </c>
      <c r="H70" s="140">
        <v>270</v>
      </c>
      <c r="I70" s="115">
        <v>21</v>
      </c>
      <c r="J70" s="116">
        <v>7.7777777777777777</v>
      </c>
    </row>
    <row r="71" spans="1:12" s="110" customFormat="1" ht="12" customHeight="1" x14ac:dyDescent="0.2">
      <c r="A71" s="120"/>
      <c r="B71" s="121" t="s">
        <v>112</v>
      </c>
      <c r="C71" s="113">
        <v>0.17757597554396692</v>
      </c>
      <c r="D71" s="235">
        <v>79</v>
      </c>
      <c r="E71" s="236">
        <v>74</v>
      </c>
      <c r="F71" s="236">
        <v>61</v>
      </c>
      <c r="G71" s="236">
        <v>61</v>
      </c>
      <c r="H71" s="140">
        <v>68</v>
      </c>
      <c r="I71" s="115">
        <v>11</v>
      </c>
      <c r="J71" s="116">
        <v>16.176470588235293</v>
      </c>
    </row>
    <row r="72" spans="1:12" s="110" customFormat="1" ht="12" customHeight="1" x14ac:dyDescent="0.2">
      <c r="A72" s="118" t="s">
        <v>113</v>
      </c>
      <c r="B72" s="119" t="s">
        <v>181</v>
      </c>
      <c r="C72" s="113">
        <v>76.420607804351732</v>
      </c>
      <c r="D72" s="235">
        <v>33998</v>
      </c>
      <c r="E72" s="236">
        <v>33967</v>
      </c>
      <c r="F72" s="236">
        <v>35006</v>
      </c>
      <c r="G72" s="236">
        <v>34514</v>
      </c>
      <c r="H72" s="140">
        <v>33858</v>
      </c>
      <c r="I72" s="115">
        <v>140</v>
      </c>
      <c r="J72" s="116">
        <v>0.413491641561817</v>
      </c>
    </row>
    <row r="73" spans="1:12" s="110" customFormat="1" ht="12" customHeight="1" x14ac:dyDescent="0.2">
      <c r="A73" s="118"/>
      <c r="B73" s="119" t="s">
        <v>182</v>
      </c>
      <c r="C73" s="113">
        <v>23.579392195648264</v>
      </c>
      <c r="D73" s="115">
        <v>10490</v>
      </c>
      <c r="E73" s="114">
        <v>10472</v>
      </c>
      <c r="F73" s="114">
        <v>10419</v>
      </c>
      <c r="G73" s="114">
        <v>10162</v>
      </c>
      <c r="H73" s="140">
        <v>10085</v>
      </c>
      <c r="I73" s="115">
        <v>405</v>
      </c>
      <c r="J73" s="116">
        <v>4.0158651462568171</v>
      </c>
    </row>
    <row r="74" spans="1:12" s="110" customFormat="1" ht="12" customHeight="1" x14ac:dyDescent="0.2">
      <c r="A74" s="118" t="s">
        <v>113</v>
      </c>
      <c r="B74" s="119" t="s">
        <v>116</v>
      </c>
      <c r="C74" s="113">
        <v>84.924024456033081</v>
      </c>
      <c r="D74" s="115">
        <v>37781</v>
      </c>
      <c r="E74" s="114">
        <v>37931</v>
      </c>
      <c r="F74" s="114">
        <v>38273</v>
      </c>
      <c r="G74" s="114">
        <v>37637</v>
      </c>
      <c r="H74" s="140">
        <v>37570</v>
      </c>
      <c r="I74" s="115">
        <v>211</v>
      </c>
      <c r="J74" s="116">
        <v>0.56161831248336436</v>
      </c>
    </row>
    <row r="75" spans="1:12" s="110" customFormat="1" ht="12" customHeight="1" x14ac:dyDescent="0.2">
      <c r="A75" s="142"/>
      <c r="B75" s="124" t="s">
        <v>117</v>
      </c>
      <c r="C75" s="125">
        <v>15.053497572379069</v>
      </c>
      <c r="D75" s="143">
        <v>6697</v>
      </c>
      <c r="E75" s="144">
        <v>6496</v>
      </c>
      <c r="F75" s="144">
        <v>7140</v>
      </c>
      <c r="G75" s="144">
        <v>7026</v>
      </c>
      <c r="H75" s="145">
        <v>6358</v>
      </c>
      <c r="I75" s="143">
        <v>339</v>
      </c>
      <c r="J75" s="146">
        <v>5.3318653664674427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50008</v>
      </c>
      <c r="G11" s="114">
        <v>49975</v>
      </c>
      <c r="H11" s="114">
        <v>51458</v>
      </c>
      <c r="I11" s="114">
        <v>50603</v>
      </c>
      <c r="J11" s="140">
        <v>49748</v>
      </c>
      <c r="K11" s="114">
        <v>260</v>
      </c>
      <c r="L11" s="116">
        <v>0.52263407574173837</v>
      </c>
    </row>
    <row r="12" spans="1:17" s="110" customFormat="1" ht="24.95" customHeight="1" x14ac:dyDescent="0.2">
      <c r="A12" s="604" t="s">
        <v>185</v>
      </c>
      <c r="B12" s="605"/>
      <c r="C12" s="605"/>
      <c r="D12" s="606"/>
      <c r="E12" s="113">
        <v>65.613501839705648</v>
      </c>
      <c r="F12" s="115">
        <v>32812</v>
      </c>
      <c r="G12" s="114">
        <v>32739</v>
      </c>
      <c r="H12" s="114">
        <v>33782</v>
      </c>
      <c r="I12" s="114">
        <v>33278</v>
      </c>
      <c r="J12" s="140">
        <v>32820</v>
      </c>
      <c r="K12" s="114">
        <v>-8</v>
      </c>
      <c r="L12" s="116">
        <v>-2.4375380865326021E-2</v>
      </c>
    </row>
    <row r="13" spans="1:17" s="110" customFormat="1" ht="15" customHeight="1" x14ac:dyDescent="0.2">
      <c r="A13" s="120"/>
      <c r="B13" s="612" t="s">
        <v>107</v>
      </c>
      <c r="C13" s="612"/>
      <c r="E13" s="113">
        <v>34.386498160294352</v>
      </c>
      <c r="F13" s="115">
        <v>17196</v>
      </c>
      <c r="G13" s="114">
        <v>17236</v>
      </c>
      <c r="H13" s="114">
        <v>17676</v>
      </c>
      <c r="I13" s="114">
        <v>17325</v>
      </c>
      <c r="J13" s="140">
        <v>16928</v>
      </c>
      <c r="K13" s="114">
        <v>268</v>
      </c>
      <c r="L13" s="116">
        <v>1.5831758034026464</v>
      </c>
    </row>
    <row r="14" spans="1:17" s="110" customFormat="1" ht="24.95" customHeight="1" x14ac:dyDescent="0.2">
      <c r="A14" s="604" t="s">
        <v>186</v>
      </c>
      <c r="B14" s="605"/>
      <c r="C14" s="605"/>
      <c r="D14" s="606"/>
      <c r="E14" s="113">
        <v>11.650135978243481</v>
      </c>
      <c r="F14" s="115">
        <v>5826</v>
      </c>
      <c r="G14" s="114">
        <v>5976</v>
      </c>
      <c r="H14" s="114">
        <v>6335</v>
      </c>
      <c r="I14" s="114">
        <v>5843</v>
      </c>
      <c r="J14" s="140">
        <v>5753</v>
      </c>
      <c r="K14" s="114">
        <v>73</v>
      </c>
      <c r="L14" s="116">
        <v>1.2689031809490701</v>
      </c>
    </row>
    <row r="15" spans="1:17" s="110" customFormat="1" ht="15" customHeight="1" x14ac:dyDescent="0.2">
      <c r="A15" s="120"/>
      <c r="B15" s="119"/>
      <c r="C15" s="258" t="s">
        <v>106</v>
      </c>
      <c r="E15" s="113">
        <v>61.757638173704088</v>
      </c>
      <c r="F15" s="115">
        <v>3598</v>
      </c>
      <c r="G15" s="114">
        <v>3684</v>
      </c>
      <c r="H15" s="114">
        <v>3932</v>
      </c>
      <c r="I15" s="114">
        <v>3611</v>
      </c>
      <c r="J15" s="140">
        <v>3559</v>
      </c>
      <c r="K15" s="114">
        <v>39</v>
      </c>
      <c r="L15" s="116">
        <v>1.0958134307389715</v>
      </c>
    </row>
    <row r="16" spans="1:17" s="110" customFormat="1" ht="15" customHeight="1" x14ac:dyDescent="0.2">
      <c r="A16" s="120"/>
      <c r="B16" s="119"/>
      <c r="C16" s="258" t="s">
        <v>107</v>
      </c>
      <c r="E16" s="113">
        <v>38.242361826295912</v>
      </c>
      <c r="F16" s="115">
        <v>2228</v>
      </c>
      <c r="G16" s="114">
        <v>2292</v>
      </c>
      <c r="H16" s="114">
        <v>2403</v>
      </c>
      <c r="I16" s="114">
        <v>2232</v>
      </c>
      <c r="J16" s="140">
        <v>2194</v>
      </c>
      <c r="K16" s="114">
        <v>34</v>
      </c>
      <c r="L16" s="116">
        <v>1.5496809480401095</v>
      </c>
    </row>
    <row r="17" spans="1:12" s="110" customFormat="1" ht="15" customHeight="1" x14ac:dyDescent="0.2">
      <c r="A17" s="120"/>
      <c r="B17" s="121" t="s">
        <v>109</v>
      </c>
      <c r="C17" s="258"/>
      <c r="E17" s="113">
        <v>66.699328107502794</v>
      </c>
      <c r="F17" s="115">
        <v>33355</v>
      </c>
      <c r="G17" s="114">
        <v>33279</v>
      </c>
      <c r="H17" s="114">
        <v>34327</v>
      </c>
      <c r="I17" s="114">
        <v>34168</v>
      </c>
      <c r="J17" s="140">
        <v>33641</v>
      </c>
      <c r="K17" s="114">
        <v>-286</v>
      </c>
      <c r="L17" s="116">
        <v>-0.85015308700692604</v>
      </c>
    </row>
    <row r="18" spans="1:12" s="110" customFormat="1" ht="15" customHeight="1" x14ac:dyDescent="0.2">
      <c r="A18" s="120"/>
      <c r="B18" s="119"/>
      <c r="C18" s="258" t="s">
        <v>106</v>
      </c>
      <c r="E18" s="113">
        <v>65.144655973617148</v>
      </c>
      <c r="F18" s="115">
        <v>21729</v>
      </c>
      <c r="G18" s="114">
        <v>21648</v>
      </c>
      <c r="H18" s="114">
        <v>22383</v>
      </c>
      <c r="I18" s="114">
        <v>22364</v>
      </c>
      <c r="J18" s="140">
        <v>22097</v>
      </c>
      <c r="K18" s="114">
        <v>-368</v>
      </c>
      <c r="L18" s="116">
        <v>-1.665384441326877</v>
      </c>
    </row>
    <row r="19" spans="1:12" s="110" customFormat="1" ht="15" customHeight="1" x14ac:dyDescent="0.2">
      <c r="A19" s="120"/>
      <c r="B19" s="119"/>
      <c r="C19" s="258" t="s">
        <v>107</v>
      </c>
      <c r="E19" s="113">
        <v>34.855344026382852</v>
      </c>
      <c r="F19" s="115">
        <v>11626</v>
      </c>
      <c r="G19" s="114">
        <v>11631</v>
      </c>
      <c r="H19" s="114">
        <v>11944</v>
      </c>
      <c r="I19" s="114">
        <v>11804</v>
      </c>
      <c r="J19" s="140">
        <v>11544</v>
      </c>
      <c r="K19" s="114">
        <v>82</v>
      </c>
      <c r="L19" s="116">
        <v>0.71032571032571035</v>
      </c>
    </row>
    <row r="20" spans="1:12" s="110" customFormat="1" ht="15" customHeight="1" x14ac:dyDescent="0.2">
      <c r="A20" s="120"/>
      <c r="B20" s="121" t="s">
        <v>110</v>
      </c>
      <c r="C20" s="258"/>
      <c r="E20" s="113">
        <v>21.100623900175972</v>
      </c>
      <c r="F20" s="115">
        <v>10552</v>
      </c>
      <c r="G20" s="114">
        <v>10439</v>
      </c>
      <c r="H20" s="114">
        <v>10529</v>
      </c>
      <c r="I20" s="114">
        <v>10326</v>
      </c>
      <c r="J20" s="140">
        <v>10099</v>
      </c>
      <c r="K20" s="114">
        <v>453</v>
      </c>
      <c r="L20" s="116">
        <v>4.4855926329339537</v>
      </c>
    </row>
    <row r="21" spans="1:12" s="110" customFormat="1" ht="15" customHeight="1" x14ac:dyDescent="0.2">
      <c r="A21" s="120"/>
      <c r="B21" s="119"/>
      <c r="C21" s="258" t="s">
        <v>106</v>
      </c>
      <c r="E21" s="113">
        <v>69.304397270659592</v>
      </c>
      <c r="F21" s="115">
        <v>7313</v>
      </c>
      <c r="G21" s="114">
        <v>7229</v>
      </c>
      <c r="H21" s="114">
        <v>7293</v>
      </c>
      <c r="I21" s="114">
        <v>7126</v>
      </c>
      <c r="J21" s="140">
        <v>6991</v>
      </c>
      <c r="K21" s="114">
        <v>322</v>
      </c>
      <c r="L21" s="116">
        <v>4.6059218995851809</v>
      </c>
    </row>
    <row r="22" spans="1:12" s="110" customFormat="1" ht="15" customHeight="1" x14ac:dyDescent="0.2">
      <c r="A22" s="120"/>
      <c r="B22" s="119"/>
      <c r="C22" s="258" t="s">
        <v>107</v>
      </c>
      <c r="E22" s="113">
        <v>30.695602729340408</v>
      </c>
      <c r="F22" s="115">
        <v>3239</v>
      </c>
      <c r="G22" s="114">
        <v>3210</v>
      </c>
      <c r="H22" s="114">
        <v>3236</v>
      </c>
      <c r="I22" s="114">
        <v>3200</v>
      </c>
      <c r="J22" s="140">
        <v>3108</v>
      </c>
      <c r="K22" s="114">
        <v>131</v>
      </c>
      <c r="L22" s="116">
        <v>4.2149292149292146</v>
      </c>
    </row>
    <row r="23" spans="1:12" s="110" customFormat="1" ht="15" customHeight="1" x14ac:dyDescent="0.2">
      <c r="A23" s="120"/>
      <c r="B23" s="121" t="s">
        <v>111</v>
      </c>
      <c r="C23" s="258"/>
      <c r="E23" s="113">
        <v>0.54991201407774759</v>
      </c>
      <c r="F23" s="115">
        <v>275</v>
      </c>
      <c r="G23" s="114">
        <v>281</v>
      </c>
      <c r="H23" s="114">
        <v>267</v>
      </c>
      <c r="I23" s="114">
        <v>266</v>
      </c>
      <c r="J23" s="140">
        <v>255</v>
      </c>
      <c r="K23" s="114">
        <v>20</v>
      </c>
      <c r="L23" s="116">
        <v>7.8431372549019605</v>
      </c>
    </row>
    <row r="24" spans="1:12" s="110" customFormat="1" ht="15" customHeight="1" x14ac:dyDescent="0.2">
      <c r="A24" s="120"/>
      <c r="B24" s="119"/>
      <c r="C24" s="258" t="s">
        <v>106</v>
      </c>
      <c r="E24" s="113">
        <v>62.545454545454547</v>
      </c>
      <c r="F24" s="115">
        <v>172</v>
      </c>
      <c r="G24" s="114">
        <v>178</v>
      </c>
      <c r="H24" s="114">
        <v>174</v>
      </c>
      <c r="I24" s="114">
        <v>177</v>
      </c>
      <c r="J24" s="140">
        <v>173</v>
      </c>
      <c r="K24" s="114">
        <v>-1</v>
      </c>
      <c r="L24" s="116">
        <v>-0.5780346820809249</v>
      </c>
    </row>
    <row r="25" spans="1:12" s="110" customFormat="1" ht="15" customHeight="1" x14ac:dyDescent="0.2">
      <c r="A25" s="120"/>
      <c r="B25" s="119"/>
      <c r="C25" s="258" t="s">
        <v>107</v>
      </c>
      <c r="E25" s="113">
        <v>37.454545454545453</v>
      </c>
      <c r="F25" s="115">
        <v>103</v>
      </c>
      <c r="G25" s="114">
        <v>103</v>
      </c>
      <c r="H25" s="114">
        <v>93</v>
      </c>
      <c r="I25" s="114">
        <v>89</v>
      </c>
      <c r="J25" s="140">
        <v>82</v>
      </c>
      <c r="K25" s="114">
        <v>21</v>
      </c>
      <c r="L25" s="116">
        <v>25.609756097560975</v>
      </c>
    </row>
    <row r="26" spans="1:12" s="110" customFormat="1" ht="15" customHeight="1" x14ac:dyDescent="0.2">
      <c r="A26" s="120"/>
      <c r="C26" s="121" t="s">
        <v>187</v>
      </c>
      <c r="D26" s="110" t="s">
        <v>188</v>
      </c>
      <c r="E26" s="113">
        <v>0.15597504399296114</v>
      </c>
      <c r="F26" s="115">
        <v>78</v>
      </c>
      <c r="G26" s="114">
        <v>69</v>
      </c>
      <c r="H26" s="114">
        <v>57</v>
      </c>
      <c r="I26" s="114">
        <v>57</v>
      </c>
      <c r="J26" s="140">
        <v>60</v>
      </c>
      <c r="K26" s="114">
        <v>18</v>
      </c>
      <c r="L26" s="116">
        <v>30</v>
      </c>
    </row>
    <row r="27" spans="1:12" s="110" customFormat="1" ht="15" customHeight="1" x14ac:dyDescent="0.2">
      <c r="A27" s="120"/>
      <c r="B27" s="119"/>
      <c r="D27" s="259" t="s">
        <v>106</v>
      </c>
      <c r="E27" s="113">
        <v>52.564102564102562</v>
      </c>
      <c r="F27" s="115">
        <v>41</v>
      </c>
      <c r="G27" s="114">
        <v>35</v>
      </c>
      <c r="H27" s="114">
        <v>31</v>
      </c>
      <c r="I27" s="114">
        <v>34</v>
      </c>
      <c r="J27" s="140">
        <v>38</v>
      </c>
      <c r="K27" s="114">
        <v>3</v>
      </c>
      <c r="L27" s="116">
        <v>7.8947368421052628</v>
      </c>
    </row>
    <row r="28" spans="1:12" s="110" customFormat="1" ht="15" customHeight="1" x14ac:dyDescent="0.2">
      <c r="A28" s="120"/>
      <c r="B28" s="119"/>
      <c r="D28" s="259" t="s">
        <v>107</v>
      </c>
      <c r="E28" s="113">
        <v>47.435897435897438</v>
      </c>
      <c r="F28" s="115">
        <v>37</v>
      </c>
      <c r="G28" s="114">
        <v>34</v>
      </c>
      <c r="H28" s="114">
        <v>26</v>
      </c>
      <c r="I28" s="114">
        <v>23</v>
      </c>
      <c r="J28" s="140">
        <v>22</v>
      </c>
      <c r="K28" s="114">
        <v>15</v>
      </c>
      <c r="L28" s="116">
        <v>68.181818181818187</v>
      </c>
    </row>
    <row r="29" spans="1:12" s="110" customFormat="1" ht="24.95" customHeight="1" x14ac:dyDescent="0.2">
      <c r="A29" s="604" t="s">
        <v>189</v>
      </c>
      <c r="B29" s="605"/>
      <c r="C29" s="605"/>
      <c r="D29" s="606"/>
      <c r="E29" s="113">
        <v>87.408014717645173</v>
      </c>
      <c r="F29" s="115">
        <v>43711</v>
      </c>
      <c r="G29" s="114">
        <v>43778</v>
      </c>
      <c r="H29" s="114">
        <v>44288</v>
      </c>
      <c r="I29" s="114">
        <v>43571</v>
      </c>
      <c r="J29" s="140">
        <v>43554</v>
      </c>
      <c r="K29" s="114">
        <v>157</v>
      </c>
      <c r="L29" s="116">
        <v>0.3604720576755292</v>
      </c>
    </row>
    <row r="30" spans="1:12" s="110" customFormat="1" ht="15" customHeight="1" x14ac:dyDescent="0.2">
      <c r="A30" s="120"/>
      <c r="B30" s="119"/>
      <c r="C30" s="258" t="s">
        <v>106</v>
      </c>
      <c r="E30" s="113">
        <v>64.455171467136424</v>
      </c>
      <c r="F30" s="115">
        <v>28174</v>
      </c>
      <c r="G30" s="114">
        <v>28226</v>
      </c>
      <c r="H30" s="114">
        <v>28604</v>
      </c>
      <c r="I30" s="114">
        <v>28160</v>
      </c>
      <c r="J30" s="140">
        <v>28169</v>
      </c>
      <c r="K30" s="114">
        <v>5</v>
      </c>
      <c r="L30" s="116">
        <v>1.7750008875004438E-2</v>
      </c>
    </row>
    <row r="31" spans="1:12" s="110" customFormat="1" ht="15" customHeight="1" x14ac:dyDescent="0.2">
      <c r="A31" s="120"/>
      <c r="B31" s="119"/>
      <c r="C31" s="258" t="s">
        <v>107</v>
      </c>
      <c r="E31" s="113">
        <v>35.544828532863583</v>
      </c>
      <c r="F31" s="115">
        <v>15537</v>
      </c>
      <c r="G31" s="114">
        <v>15552</v>
      </c>
      <c r="H31" s="114">
        <v>15684</v>
      </c>
      <c r="I31" s="114">
        <v>15411</v>
      </c>
      <c r="J31" s="140">
        <v>15385</v>
      </c>
      <c r="K31" s="114">
        <v>152</v>
      </c>
      <c r="L31" s="116">
        <v>0.98797530061748451</v>
      </c>
    </row>
    <row r="32" spans="1:12" s="110" customFormat="1" ht="15" customHeight="1" x14ac:dyDescent="0.2">
      <c r="A32" s="120"/>
      <c r="B32" s="119" t="s">
        <v>117</v>
      </c>
      <c r="C32" s="258"/>
      <c r="E32" s="113">
        <v>12.569988801791713</v>
      </c>
      <c r="F32" s="115">
        <v>6286</v>
      </c>
      <c r="G32" s="114">
        <v>6184</v>
      </c>
      <c r="H32" s="114">
        <v>7156</v>
      </c>
      <c r="I32" s="114">
        <v>7019</v>
      </c>
      <c r="J32" s="140">
        <v>6180</v>
      </c>
      <c r="K32" s="114">
        <v>106</v>
      </c>
      <c r="L32" s="116">
        <v>1.7152103559870551</v>
      </c>
    </row>
    <row r="33" spans="1:12" s="110" customFormat="1" ht="15" customHeight="1" x14ac:dyDescent="0.2">
      <c r="A33" s="120"/>
      <c r="B33" s="119"/>
      <c r="C33" s="258" t="s">
        <v>106</v>
      </c>
      <c r="E33" s="113">
        <v>73.68755965637925</v>
      </c>
      <c r="F33" s="115">
        <v>4632</v>
      </c>
      <c r="G33" s="114">
        <v>4507</v>
      </c>
      <c r="H33" s="114">
        <v>5172</v>
      </c>
      <c r="I33" s="114">
        <v>5112</v>
      </c>
      <c r="J33" s="140">
        <v>4645</v>
      </c>
      <c r="K33" s="114">
        <v>-13</v>
      </c>
      <c r="L33" s="116">
        <v>-0.2798708288482239</v>
      </c>
    </row>
    <row r="34" spans="1:12" s="110" customFormat="1" ht="15" customHeight="1" x14ac:dyDescent="0.2">
      <c r="A34" s="120"/>
      <c r="B34" s="119"/>
      <c r="C34" s="258" t="s">
        <v>107</v>
      </c>
      <c r="E34" s="113">
        <v>26.312440343620743</v>
      </c>
      <c r="F34" s="115">
        <v>1654</v>
      </c>
      <c r="G34" s="114">
        <v>1677</v>
      </c>
      <c r="H34" s="114">
        <v>1984</v>
      </c>
      <c r="I34" s="114">
        <v>1907</v>
      </c>
      <c r="J34" s="140">
        <v>1535</v>
      </c>
      <c r="K34" s="114">
        <v>119</v>
      </c>
      <c r="L34" s="116">
        <v>7.7524429967426709</v>
      </c>
    </row>
    <row r="35" spans="1:12" s="110" customFormat="1" ht="24.95" customHeight="1" x14ac:dyDescent="0.2">
      <c r="A35" s="604" t="s">
        <v>190</v>
      </c>
      <c r="B35" s="605"/>
      <c r="C35" s="605"/>
      <c r="D35" s="606"/>
      <c r="E35" s="113">
        <v>79.865221564549671</v>
      </c>
      <c r="F35" s="115">
        <v>39939</v>
      </c>
      <c r="G35" s="114">
        <v>39923</v>
      </c>
      <c r="H35" s="114">
        <v>41378</v>
      </c>
      <c r="I35" s="114">
        <v>40783</v>
      </c>
      <c r="J35" s="140">
        <v>40088</v>
      </c>
      <c r="K35" s="114">
        <v>-149</v>
      </c>
      <c r="L35" s="116">
        <v>-0.37168229894232691</v>
      </c>
    </row>
    <row r="36" spans="1:12" s="110" customFormat="1" ht="15" customHeight="1" x14ac:dyDescent="0.2">
      <c r="A36" s="120"/>
      <c r="B36" s="119"/>
      <c r="C36" s="258" t="s">
        <v>106</v>
      </c>
      <c r="E36" s="113">
        <v>77.788627657177202</v>
      </c>
      <c r="F36" s="115">
        <v>31068</v>
      </c>
      <c r="G36" s="114">
        <v>30970</v>
      </c>
      <c r="H36" s="114">
        <v>31984</v>
      </c>
      <c r="I36" s="114">
        <v>31617</v>
      </c>
      <c r="J36" s="140">
        <v>31230</v>
      </c>
      <c r="K36" s="114">
        <v>-162</v>
      </c>
      <c r="L36" s="116">
        <v>-0.51873198847262247</v>
      </c>
    </row>
    <row r="37" spans="1:12" s="110" customFormat="1" ht="15" customHeight="1" x14ac:dyDescent="0.2">
      <c r="A37" s="120"/>
      <c r="B37" s="119"/>
      <c r="C37" s="258" t="s">
        <v>107</v>
      </c>
      <c r="E37" s="113">
        <v>22.211372342822806</v>
      </c>
      <c r="F37" s="115">
        <v>8871</v>
      </c>
      <c r="G37" s="114">
        <v>8953</v>
      </c>
      <c r="H37" s="114">
        <v>9394</v>
      </c>
      <c r="I37" s="114">
        <v>9166</v>
      </c>
      <c r="J37" s="140">
        <v>8858</v>
      </c>
      <c r="K37" s="114">
        <v>13</v>
      </c>
      <c r="L37" s="116">
        <v>0.14675999096861594</v>
      </c>
    </row>
    <row r="38" spans="1:12" s="110" customFormat="1" ht="15" customHeight="1" x14ac:dyDescent="0.2">
      <c r="A38" s="120"/>
      <c r="B38" s="119" t="s">
        <v>182</v>
      </c>
      <c r="C38" s="258"/>
      <c r="E38" s="113">
        <v>20.134778435450329</v>
      </c>
      <c r="F38" s="115">
        <v>10069</v>
      </c>
      <c r="G38" s="114">
        <v>10052</v>
      </c>
      <c r="H38" s="114">
        <v>10080</v>
      </c>
      <c r="I38" s="114">
        <v>9820</v>
      </c>
      <c r="J38" s="140">
        <v>9660</v>
      </c>
      <c r="K38" s="114">
        <v>409</v>
      </c>
      <c r="L38" s="116">
        <v>4.2339544513457561</v>
      </c>
    </row>
    <row r="39" spans="1:12" s="110" customFormat="1" ht="15" customHeight="1" x14ac:dyDescent="0.2">
      <c r="A39" s="120"/>
      <c r="B39" s="119"/>
      <c r="C39" s="258" t="s">
        <v>106</v>
      </c>
      <c r="E39" s="113">
        <v>17.3204886284636</v>
      </c>
      <c r="F39" s="115">
        <v>1744</v>
      </c>
      <c r="G39" s="114">
        <v>1769</v>
      </c>
      <c r="H39" s="114">
        <v>1798</v>
      </c>
      <c r="I39" s="114">
        <v>1661</v>
      </c>
      <c r="J39" s="140">
        <v>1590</v>
      </c>
      <c r="K39" s="114">
        <v>154</v>
      </c>
      <c r="L39" s="116">
        <v>9.6855345911949691</v>
      </c>
    </row>
    <row r="40" spans="1:12" s="110" customFormat="1" ht="15" customHeight="1" x14ac:dyDescent="0.2">
      <c r="A40" s="120"/>
      <c r="B40" s="119"/>
      <c r="C40" s="258" t="s">
        <v>107</v>
      </c>
      <c r="E40" s="113">
        <v>82.679511371536393</v>
      </c>
      <c r="F40" s="115">
        <v>8325</v>
      </c>
      <c r="G40" s="114">
        <v>8283</v>
      </c>
      <c r="H40" s="114">
        <v>8282</v>
      </c>
      <c r="I40" s="114">
        <v>8159</v>
      </c>
      <c r="J40" s="140">
        <v>8070</v>
      </c>
      <c r="K40" s="114">
        <v>255</v>
      </c>
      <c r="L40" s="116">
        <v>3.1598513011152418</v>
      </c>
    </row>
    <row r="41" spans="1:12" s="110" customFormat="1" ht="24.75" customHeight="1" x14ac:dyDescent="0.2">
      <c r="A41" s="604" t="s">
        <v>517</v>
      </c>
      <c r="B41" s="605"/>
      <c r="C41" s="605"/>
      <c r="D41" s="606"/>
      <c r="E41" s="113">
        <v>4.1433370660694289</v>
      </c>
      <c r="F41" s="115">
        <v>2072</v>
      </c>
      <c r="G41" s="114">
        <v>2362</v>
      </c>
      <c r="H41" s="114">
        <v>2352</v>
      </c>
      <c r="I41" s="114">
        <v>1935</v>
      </c>
      <c r="J41" s="140">
        <v>2100</v>
      </c>
      <c r="K41" s="114">
        <v>-28</v>
      </c>
      <c r="L41" s="116">
        <v>-1.3333333333333333</v>
      </c>
    </row>
    <row r="42" spans="1:12" s="110" customFormat="1" ht="15" customHeight="1" x14ac:dyDescent="0.2">
      <c r="A42" s="120"/>
      <c r="B42" s="119"/>
      <c r="C42" s="258" t="s">
        <v>106</v>
      </c>
      <c r="E42" s="113">
        <v>65.34749034749035</v>
      </c>
      <c r="F42" s="115">
        <v>1354</v>
      </c>
      <c r="G42" s="114">
        <v>1550</v>
      </c>
      <c r="H42" s="114">
        <v>1533</v>
      </c>
      <c r="I42" s="114">
        <v>1217</v>
      </c>
      <c r="J42" s="140">
        <v>1341</v>
      </c>
      <c r="K42" s="114">
        <v>13</v>
      </c>
      <c r="L42" s="116">
        <v>0.96942580164056669</v>
      </c>
    </row>
    <row r="43" spans="1:12" s="110" customFormat="1" ht="15" customHeight="1" x14ac:dyDescent="0.2">
      <c r="A43" s="123"/>
      <c r="B43" s="124"/>
      <c r="C43" s="260" t="s">
        <v>107</v>
      </c>
      <c r="D43" s="261"/>
      <c r="E43" s="125">
        <v>34.65250965250965</v>
      </c>
      <c r="F43" s="143">
        <v>718</v>
      </c>
      <c r="G43" s="144">
        <v>812</v>
      </c>
      <c r="H43" s="144">
        <v>819</v>
      </c>
      <c r="I43" s="144">
        <v>718</v>
      </c>
      <c r="J43" s="145">
        <v>759</v>
      </c>
      <c r="K43" s="144">
        <v>-41</v>
      </c>
      <c r="L43" s="146">
        <v>-5.4018445322793145</v>
      </c>
    </row>
    <row r="44" spans="1:12" s="110" customFormat="1" ht="45.75" customHeight="1" x14ac:dyDescent="0.2">
      <c r="A44" s="604" t="s">
        <v>191</v>
      </c>
      <c r="B44" s="605"/>
      <c r="C44" s="605"/>
      <c r="D44" s="606"/>
      <c r="E44" s="113">
        <v>0.33994560870260759</v>
      </c>
      <c r="F44" s="115">
        <v>170</v>
      </c>
      <c r="G44" s="114">
        <v>173</v>
      </c>
      <c r="H44" s="114">
        <v>173</v>
      </c>
      <c r="I44" s="114">
        <v>169</v>
      </c>
      <c r="J44" s="140">
        <v>168</v>
      </c>
      <c r="K44" s="114">
        <v>2</v>
      </c>
      <c r="L44" s="116">
        <v>1.1904761904761905</v>
      </c>
    </row>
    <row r="45" spans="1:12" s="110" customFormat="1" ht="15" customHeight="1" x14ac:dyDescent="0.2">
      <c r="A45" s="120"/>
      <c r="B45" s="119"/>
      <c r="C45" s="258" t="s">
        <v>106</v>
      </c>
      <c r="E45" s="113">
        <v>52.941176470588232</v>
      </c>
      <c r="F45" s="115">
        <v>90</v>
      </c>
      <c r="G45" s="114">
        <v>93</v>
      </c>
      <c r="H45" s="114">
        <v>94</v>
      </c>
      <c r="I45" s="114">
        <v>91</v>
      </c>
      <c r="J45" s="140">
        <v>90</v>
      </c>
      <c r="K45" s="114">
        <v>0</v>
      </c>
      <c r="L45" s="116">
        <v>0</v>
      </c>
    </row>
    <row r="46" spans="1:12" s="110" customFormat="1" ht="15" customHeight="1" x14ac:dyDescent="0.2">
      <c r="A46" s="123"/>
      <c r="B46" s="124"/>
      <c r="C46" s="260" t="s">
        <v>107</v>
      </c>
      <c r="D46" s="261"/>
      <c r="E46" s="125">
        <v>47.058823529411768</v>
      </c>
      <c r="F46" s="143">
        <v>80</v>
      </c>
      <c r="G46" s="144">
        <v>80</v>
      </c>
      <c r="H46" s="144">
        <v>79</v>
      </c>
      <c r="I46" s="144">
        <v>78</v>
      </c>
      <c r="J46" s="145">
        <v>78</v>
      </c>
      <c r="K46" s="144">
        <v>2</v>
      </c>
      <c r="L46" s="146">
        <v>2.5641025641025643</v>
      </c>
    </row>
    <row r="47" spans="1:12" s="110" customFormat="1" ht="39" customHeight="1" x14ac:dyDescent="0.2">
      <c r="A47" s="604" t="s">
        <v>518</v>
      </c>
      <c r="B47" s="607"/>
      <c r="C47" s="607"/>
      <c r="D47" s="608"/>
      <c r="E47" s="113">
        <v>4.3992961126219803E-2</v>
      </c>
      <c r="F47" s="115">
        <v>22</v>
      </c>
      <c r="G47" s="114">
        <v>22</v>
      </c>
      <c r="H47" s="114">
        <v>22</v>
      </c>
      <c r="I47" s="114">
        <v>12</v>
      </c>
      <c r="J47" s="140">
        <v>13</v>
      </c>
      <c r="K47" s="114">
        <v>9</v>
      </c>
      <c r="L47" s="116">
        <v>69.230769230769226</v>
      </c>
    </row>
    <row r="48" spans="1:12" s="110" customFormat="1" ht="15" customHeight="1" x14ac:dyDescent="0.2">
      <c r="A48" s="120"/>
      <c r="B48" s="119"/>
      <c r="C48" s="258" t="s">
        <v>106</v>
      </c>
      <c r="E48" s="113">
        <v>27.272727272727273</v>
      </c>
      <c r="F48" s="115">
        <v>6</v>
      </c>
      <c r="G48" s="114">
        <v>6</v>
      </c>
      <c r="H48" s="114">
        <v>5</v>
      </c>
      <c r="I48" s="114">
        <v>7</v>
      </c>
      <c r="J48" s="140">
        <v>7</v>
      </c>
      <c r="K48" s="114">
        <v>-1</v>
      </c>
      <c r="L48" s="116">
        <v>-14.285714285714286</v>
      </c>
    </row>
    <row r="49" spans="1:12" s="110" customFormat="1" ht="15" customHeight="1" x14ac:dyDescent="0.2">
      <c r="A49" s="123"/>
      <c r="B49" s="124"/>
      <c r="C49" s="260" t="s">
        <v>107</v>
      </c>
      <c r="D49" s="261"/>
      <c r="E49" s="125">
        <v>72.727272727272734</v>
      </c>
      <c r="F49" s="143">
        <v>16</v>
      </c>
      <c r="G49" s="144">
        <v>16</v>
      </c>
      <c r="H49" s="144">
        <v>17</v>
      </c>
      <c r="I49" s="144">
        <v>5</v>
      </c>
      <c r="J49" s="145">
        <v>6</v>
      </c>
      <c r="K49" s="144">
        <v>10</v>
      </c>
      <c r="L49" s="146">
        <v>166.66666666666666</v>
      </c>
    </row>
    <row r="50" spans="1:12" s="110" customFormat="1" ht="24.95" customHeight="1" x14ac:dyDescent="0.2">
      <c r="A50" s="609" t="s">
        <v>192</v>
      </c>
      <c r="B50" s="610"/>
      <c r="C50" s="610"/>
      <c r="D50" s="611"/>
      <c r="E50" s="262">
        <v>13.745800671892496</v>
      </c>
      <c r="F50" s="263">
        <v>6874</v>
      </c>
      <c r="G50" s="264">
        <v>7202</v>
      </c>
      <c r="H50" s="264">
        <v>7584</v>
      </c>
      <c r="I50" s="264">
        <v>7176</v>
      </c>
      <c r="J50" s="265">
        <v>7020</v>
      </c>
      <c r="K50" s="263">
        <v>-146</v>
      </c>
      <c r="L50" s="266">
        <v>-2.0797720797720798</v>
      </c>
    </row>
    <row r="51" spans="1:12" s="110" customFormat="1" ht="15" customHeight="1" x14ac:dyDescent="0.2">
      <c r="A51" s="120"/>
      <c r="B51" s="119"/>
      <c r="C51" s="258" t="s">
        <v>106</v>
      </c>
      <c r="E51" s="113">
        <v>68.620890311318007</v>
      </c>
      <c r="F51" s="115">
        <v>4717</v>
      </c>
      <c r="G51" s="114">
        <v>4933</v>
      </c>
      <c r="H51" s="114">
        <v>5174</v>
      </c>
      <c r="I51" s="114">
        <v>4898</v>
      </c>
      <c r="J51" s="140">
        <v>4789</v>
      </c>
      <c r="K51" s="114">
        <v>-72</v>
      </c>
      <c r="L51" s="116">
        <v>-1.5034453956984757</v>
      </c>
    </row>
    <row r="52" spans="1:12" s="110" customFormat="1" ht="15" customHeight="1" x14ac:dyDescent="0.2">
      <c r="A52" s="120"/>
      <c r="B52" s="119"/>
      <c r="C52" s="258" t="s">
        <v>107</v>
      </c>
      <c r="E52" s="113">
        <v>31.379109688681989</v>
      </c>
      <c r="F52" s="115">
        <v>2157</v>
      </c>
      <c r="G52" s="114">
        <v>2269</v>
      </c>
      <c r="H52" s="114">
        <v>2410</v>
      </c>
      <c r="I52" s="114">
        <v>2278</v>
      </c>
      <c r="J52" s="140">
        <v>2231</v>
      </c>
      <c r="K52" s="114">
        <v>-74</v>
      </c>
      <c r="L52" s="116">
        <v>-3.3168982519049752</v>
      </c>
    </row>
    <row r="53" spans="1:12" s="110" customFormat="1" ht="15" customHeight="1" x14ac:dyDescent="0.2">
      <c r="A53" s="120"/>
      <c r="B53" s="119"/>
      <c r="C53" s="258" t="s">
        <v>187</v>
      </c>
      <c r="D53" s="110" t="s">
        <v>193</v>
      </c>
      <c r="E53" s="113">
        <v>22.505091649694499</v>
      </c>
      <c r="F53" s="115">
        <v>1547</v>
      </c>
      <c r="G53" s="114">
        <v>1857</v>
      </c>
      <c r="H53" s="114">
        <v>1881</v>
      </c>
      <c r="I53" s="114">
        <v>1485</v>
      </c>
      <c r="J53" s="140">
        <v>1551</v>
      </c>
      <c r="K53" s="114">
        <v>-4</v>
      </c>
      <c r="L53" s="116">
        <v>-0.25789813023855579</v>
      </c>
    </row>
    <row r="54" spans="1:12" s="110" customFormat="1" ht="15" customHeight="1" x14ac:dyDescent="0.2">
      <c r="A54" s="120"/>
      <c r="B54" s="119"/>
      <c r="D54" s="267" t="s">
        <v>194</v>
      </c>
      <c r="E54" s="113">
        <v>66.839043309631549</v>
      </c>
      <c r="F54" s="115">
        <v>1034</v>
      </c>
      <c r="G54" s="114">
        <v>1261</v>
      </c>
      <c r="H54" s="114">
        <v>1274</v>
      </c>
      <c r="I54" s="114">
        <v>989</v>
      </c>
      <c r="J54" s="140">
        <v>1019</v>
      </c>
      <c r="K54" s="114">
        <v>15</v>
      </c>
      <c r="L54" s="116">
        <v>1.4720314033366044</v>
      </c>
    </row>
    <row r="55" spans="1:12" s="110" customFormat="1" ht="15" customHeight="1" x14ac:dyDescent="0.2">
      <c r="A55" s="120"/>
      <c r="B55" s="119"/>
      <c r="D55" s="267" t="s">
        <v>195</v>
      </c>
      <c r="E55" s="113">
        <v>33.160956690368458</v>
      </c>
      <c r="F55" s="115">
        <v>513</v>
      </c>
      <c r="G55" s="114">
        <v>596</v>
      </c>
      <c r="H55" s="114">
        <v>607</v>
      </c>
      <c r="I55" s="114">
        <v>496</v>
      </c>
      <c r="J55" s="140">
        <v>532</v>
      </c>
      <c r="K55" s="114">
        <v>-19</v>
      </c>
      <c r="L55" s="116">
        <v>-3.5714285714285716</v>
      </c>
    </row>
    <row r="56" spans="1:12" s="110" customFormat="1" ht="15" customHeight="1" x14ac:dyDescent="0.2">
      <c r="A56" s="120"/>
      <c r="B56" s="119" t="s">
        <v>196</v>
      </c>
      <c r="C56" s="258"/>
      <c r="E56" s="113">
        <v>73.446248600223967</v>
      </c>
      <c r="F56" s="115">
        <v>36729</v>
      </c>
      <c r="G56" s="114">
        <v>36514</v>
      </c>
      <c r="H56" s="114">
        <v>36989</v>
      </c>
      <c r="I56" s="114">
        <v>36558</v>
      </c>
      <c r="J56" s="140">
        <v>36389</v>
      </c>
      <c r="K56" s="114">
        <v>340</v>
      </c>
      <c r="L56" s="116">
        <v>0.93434829206628378</v>
      </c>
    </row>
    <row r="57" spans="1:12" s="110" customFormat="1" ht="15" customHeight="1" x14ac:dyDescent="0.2">
      <c r="A57" s="120"/>
      <c r="B57" s="119"/>
      <c r="C57" s="258" t="s">
        <v>106</v>
      </c>
      <c r="E57" s="113">
        <v>65.280840752538865</v>
      </c>
      <c r="F57" s="115">
        <v>23977</v>
      </c>
      <c r="G57" s="114">
        <v>23785</v>
      </c>
      <c r="H57" s="114">
        <v>24142</v>
      </c>
      <c r="I57" s="114">
        <v>23947</v>
      </c>
      <c r="J57" s="140">
        <v>23891</v>
      </c>
      <c r="K57" s="114">
        <v>86</v>
      </c>
      <c r="L57" s="116">
        <v>0.35996818885772885</v>
      </c>
    </row>
    <row r="58" spans="1:12" s="110" customFormat="1" ht="15" customHeight="1" x14ac:dyDescent="0.2">
      <c r="A58" s="120"/>
      <c r="B58" s="119"/>
      <c r="C58" s="258" t="s">
        <v>107</v>
      </c>
      <c r="E58" s="113">
        <v>34.719159247461135</v>
      </c>
      <c r="F58" s="115">
        <v>12752</v>
      </c>
      <c r="G58" s="114">
        <v>12729</v>
      </c>
      <c r="H58" s="114">
        <v>12847</v>
      </c>
      <c r="I58" s="114">
        <v>12611</v>
      </c>
      <c r="J58" s="140">
        <v>12498</v>
      </c>
      <c r="K58" s="114">
        <v>254</v>
      </c>
      <c r="L58" s="116">
        <v>2.0323251720275244</v>
      </c>
    </row>
    <row r="59" spans="1:12" s="110" customFormat="1" ht="15" customHeight="1" x14ac:dyDescent="0.2">
      <c r="A59" s="120"/>
      <c r="B59" s="119"/>
      <c r="C59" s="258" t="s">
        <v>105</v>
      </c>
      <c r="D59" s="110" t="s">
        <v>197</v>
      </c>
      <c r="E59" s="113">
        <v>94.053744997141223</v>
      </c>
      <c r="F59" s="115">
        <v>34545</v>
      </c>
      <c r="G59" s="114">
        <v>34325</v>
      </c>
      <c r="H59" s="114">
        <v>34778</v>
      </c>
      <c r="I59" s="114">
        <v>34404</v>
      </c>
      <c r="J59" s="140">
        <v>34308</v>
      </c>
      <c r="K59" s="114">
        <v>237</v>
      </c>
      <c r="L59" s="116">
        <v>0.69080097936341378</v>
      </c>
    </row>
    <row r="60" spans="1:12" s="110" customFormat="1" ht="15" customHeight="1" x14ac:dyDescent="0.2">
      <c r="A60" s="120"/>
      <c r="B60" s="119"/>
      <c r="C60" s="258"/>
      <c r="D60" s="267" t="s">
        <v>198</v>
      </c>
      <c r="E60" s="113">
        <v>64.663482414242296</v>
      </c>
      <c r="F60" s="115">
        <v>22338</v>
      </c>
      <c r="G60" s="114">
        <v>22155</v>
      </c>
      <c r="H60" s="114">
        <v>22490</v>
      </c>
      <c r="I60" s="114">
        <v>22334</v>
      </c>
      <c r="J60" s="140">
        <v>22332</v>
      </c>
      <c r="K60" s="114">
        <v>6</v>
      </c>
      <c r="L60" s="116">
        <v>2.6867275658248254E-2</v>
      </c>
    </row>
    <row r="61" spans="1:12" s="110" customFormat="1" ht="15" customHeight="1" x14ac:dyDescent="0.2">
      <c r="A61" s="120"/>
      <c r="B61" s="119"/>
      <c r="C61" s="258"/>
      <c r="D61" s="267" t="s">
        <v>199</v>
      </c>
      <c r="E61" s="113">
        <v>35.336517585757704</v>
      </c>
      <c r="F61" s="115">
        <v>12207</v>
      </c>
      <c r="G61" s="114">
        <v>12170</v>
      </c>
      <c r="H61" s="114">
        <v>12288</v>
      </c>
      <c r="I61" s="114">
        <v>12070</v>
      </c>
      <c r="J61" s="140">
        <v>11976</v>
      </c>
      <c r="K61" s="114">
        <v>231</v>
      </c>
      <c r="L61" s="116">
        <v>1.9288577154308617</v>
      </c>
    </row>
    <row r="62" spans="1:12" s="110" customFormat="1" ht="15" customHeight="1" x14ac:dyDescent="0.2">
      <c r="A62" s="120"/>
      <c r="B62" s="119"/>
      <c r="C62" s="258"/>
      <c r="D62" s="258" t="s">
        <v>200</v>
      </c>
      <c r="E62" s="113">
        <v>5.9462550028587762</v>
      </c>
      <c r="F62" s="115">
        <v>2184</v>
      </c>
      <c r="G62" s="114">
        <v>2189</v>
      </c>
      <c r="H62" s="114">
        <v>2211</v>
      </c>
      <c r="I62" s="114">
        <v>2154</v>
      </c>
      <c r="J62" s="140">
        <v>2081</v>
      </c>
      <c r="K62" s="114">
        <v>103</v>
      </c>
      <c r="L62" s="116">
        <v>4.9495434887073522</v>
      </c>
    </row>
    <row r="63" spans="1:12" s="110" customFormat="1" ht="15" customHeight="1" x14ac:dyDescent="0.2">
      <c r="A63" s="120"/>
      <c r="B63" s="119"/>
      <c r="C63" s="258"/>
      <c r="D63" s="267" t="s">
        <v>198</v>
      </c>
      <c r="E63" s="113">
        <v>75.045787545787547</v>
      </c>
      <c r="F63" s="115">
        <v>1639</v>
      </c>
      <c r="G63" s="114">
        <v>1630</v>
      </c>
      <c r="H63" s="114">
        <v>1652</v>
      </c>
      <c r="I63" s="114">
        <v>1613</v>
      </c>
      <c r="J63" s="140">
        <v>1559</v>
      </c>
      <c r="K63" s="114">
        <v>80</v>
      </c>
      <c r="L63" s="116">
        <v>5.1314945477870433</v>
      </c>
    </row>
    <row r="64" spans="1:12" s="110" customFormat="1" ht="15" customHeight="1" x14ac:dyDescent="0.2">
      <c r="A64" s="120"/>
      <c r="B64" s="119"/>
      <c r="C64" s="258"/>
      <c r="D64" s="267" t="s">
        <v>199</v>
      </c>
      <c r="E64" s="113">
        <v>24.954212454212453</v>
      </c>
      <c r="F64" s="115">
        <v>545</v>
      </c>
      <c r="G64" s="114">
        <v>559</v>
      </c>
      <c r="H64" s="114">
        <v>559</v>
      </c>
      <c r="I64" s="114">
        <v>541</v>
      </c>
      <c r="J64" s="140">
        <v>522</v>
      </c>
      <c r="K64" s="114">
        <v>23</v>
      </c>
      <c r="L64" s="116">
        <v>4.4061302681992336</v>
      </c>
    </row>
    <row r="65" spans="1:12" s="110" customFormat="1" ht="15" customHeight="1" x14ac:dyDescent="0.2">
      <c r="A65" s="120"/>
      <c r="B65" s="119" t="s">
        <v>201</v>
      </c>
      <c r="C65" s="258"/>
      <c r="E65" s="113">
        <v>5.9850423932170855</v>
      </c>
      <c r="F65" s="115">
        <v>2993</v>
      </c>
      <c r="G65" s="114">
        <v>2936</v>
      </c>
      <c r="H65" s="114">
        <v>2914</v>
      </c>
      <c r="I65" s="114">
        <v>2858</v>
      </c>
      <c r="J65" s="140">
        <v>2815</v>
      </c>
      <c r="K65" s="114">
        <v>178</v>
      </c>
      <c r="L65" s="116">
        <v>6.3232682060390761</v>
      </c>
    </row>
    <row r="66" spans="1:12" s="110" customFormat="1" ht="15" customHeight="1" x14ac:dyDescent="0.2">
      <c r="A66" s="120"/>
      <c r="B66" s="119"/>
      <c r="C66" s="258" t="s">
        <v>106</v>
      </c>
      <c r="E66" s="113">
        <v>63.782158369528901</v>
      </c>
      <c r="F66" s="115">
        <v>1909</v>
      </c>
      <c r="G66" s="114">
        <v>1884</v>
      </c>
      <c r="H66" s="114">
        <v>1886</v>
      </c>
      <c r="I66" s="114">
        <v>1840</v>
      </c>
      <c r="J66" s="140">
        <v>1823</v>
      </c>
      <c r="K66" s="114">
        <v>86</v>
      </c>
      <c r="L66" s="116">
        <v>4.7174986286341198</v>
      </c>
    </row>
    <row r="67" spans="1:12" s="110" customFormat="1" ht="15" customHeight="1" x14ac:dyDescent="0.2">
      <c r="A67" s="120"/>
      <c r="B67" s="119"/>
      <c r="C67" s="258" t="s">
        <v>107</v>
      </c>
      <c r="E67" s="113">
        <v>36.217841630471099</v>
      </c>
      <c r="F67" s="115">
        <v>1084</v>
      </c>
      <c r="G67" s="114">
        <v>1052</v>
      </c>
      <c r="H67" s="114">
        <v>1028</v>
      </c>
      <c r="I67" s="114">
        <v>1018</v>
      </c>
      <c r="J67" s="140">
        <v>992</v>
      </c>
      <c r="K67" s="114">
        <v>92</v>
      </c>
      <c r="L67" s="116">
        <v>9.2741935483870961</v>
      </c>
    </row>
    <row r="68" spans="1:12" s="110" customFormat="1" ht="15" customHeight="1" x14ac:dyDescent="0.2">
      <c r="A68" s="120"/>
      <c r="B68" s="119"/>
      <c r="C68" s="258" t="s">
        <v>105</v>
      </c>
      <c r="D68" s="110" t="s">
        <v>202</v>
      </c>
      <c r="E68" s="113">
        <v>21.115937186769127</v>
      </c>
      <c r="F68" s="115">
        <v>632</v>
      </c>
      <c r="G68" s="114">
        <v>596</v>
      </c>
      <c r="H68" s="114">
        <v>580</v>
      </c>
      <c r="I68" s="114">
        <v>552</v>
      </c>
      <c r="J68" s="140">
        <v>535</v>
      </c>
      <c r="K68" s="114">
        <v>97</v>
      </c>
      <c r="L68" s="116">
        <v>18.130841121495326</v>
      </c>
    </row>
    <row r="69" spans="1:12" s="110" customFormat="1" ht="15" customHeight="1" x14ac:dyDescent="0.2">
      <c r="A69" s="120"/>
      <c r="B69" s="119"/>
      <c r="C69" s="258"/>
      <c r="D69" s="267" t="s">
        <v>198</v>
      </c>
      <c r="E69" s="113">
        <v>56.0126582278481</v>
      </c>
      <c r="F69" s="115">
        <v>354</v>
      </c>
      <c r="G69" s="114">
        <v>343</v>
      </c>
      <c r="H69" s="114">
        <v>336</v>
      </c>
      <c r="I69" s="114">
        <v>324</v>
      </c>
      <c r="J69" s="140">
        <v>313</v>
      </c>
      <c r="K69" s="114">
        <v>41</v>
      </c>
      <c r="L69" s="116">
        <v>13.099041533546325</v>
      </c>
    </row>
    <row r="70" spans="1:12" s="110" customFormat="1" ht="15" customHeight="1" x14ac:dyDescent="0.2">
      <c r="A70" s="120"/>
      <c r="B70" s="119"/>
      <c r="C70" s="258"/>
      <c r="D70" s="267" t="s">
        <v>199</v>
      </c>
      <c r="E70" s="113">
        <v>43.9873417721519</v>
      </c>
      <c r="F70" s="115">
        <v>278</v>
      </c>
      <c r="G70" s="114">
        <v>253</v>
      </c>
      <c r="H70" s="114">
        <v>244</v>
      </c>
      <c r="I70" s="114">
        <v>228</v>
      </c>
      <c r="J70" s="140">
        <v>222</v>
      </c>
      <c r="K70" s="114">
        <v>56</v>
      </c>
      <c r="L70" s="116">
        <v>25.225225225225227</v>
      </c>
    </row>
    <row r="71" spans="1:12" s="110" customFormat="1" ht="15" customHeight="1" x14ac:dyDescent="0.2">
      <c r="A71" s="120"/>
      <c r="B71" s="119"/>
      <c r="C71" s="258"/>
      <c r="D71" s="110" t="s">
        <v>203</v>
      </c>
      <c r="E71" s="113">
        <v>74.173070497828263</v>
      </c>
      <c r="F71" s="115">
        <v>2220</v>
      </c>
      <c r="G71" s="114">
        <v>2204</v>
      </c>
      <c r="H71" s="114">
        <v>2201</v>
      </c>
      <c r="I71" s="114">
        <v>2173</v>
      </c>
      <c r="J71" s="140">
        <v>2148</v>
      </c>
      <c r="K71" s="114">
        <v>72</v>
      </c>
      <c r="L71" s="116">
        <v>3.3519553072625698</v>
      </c>
    </row>
    <row r="72" spans="1:12" s="110" customFormat="1" ht="15" customHeight="1" x14ac:dyDescent="0.2">
      <c r="A72" s="120"/>
      <c r="B72" s="119"/>
      <c r="C72" s="258"/>
      <c r="D72" s="267" t="s">
        <v>198</v>
      </c>
      <c r="E72" s="113">
        <v>65.945945945945951</v>
      </c>
      <c r="F72" s="115">
        <v>1464</v>
      </c>
      <c r="G72" s="114">
        <v>1454</v>
      </c>
      <c r="H72" s="114">
        <v>1466</v>
      </c>
      <c r="I72" s="114">
        <v>1431</v>
      </c>
      <c r="J72" s="140">
        <v>1427</v>
      </c>
      <c r="K72" s="114">
        <v>37</v>
      </c>
      <c r="L72" s="116">
        <v>2.5928521373510862</v>
      </c>
    </row>
    <row r="73" spans="1:12" s="110" customFormat="1" ht="15" customHeight="1" x14ac:dyDescent="0.2">
      <c r="A73" s="120"/>
      <c r="B73" s="119"/>
      <c r="C73" s="258"/>
      <c r="D73" s="267" t="s">
        <v>199</v>
      </c>
      <c r="E73" s="113">
        <v>34.054054054054056</v>
      </c>
      <c r="F73" s="115">
        <v>756</v>
      </c>
      <c r="G73" s="114">
        <v>750</v>
      </c>
      <c r="H73" s="114">
        <v>735</v>
      </c>
      <c r="I73" s="114">
        <v>742</v>
      </c>
      <c r="J73" s="140">
        <v>721</v>
      </c>
      <c r="K73" s="114">
        <v>35</v>
      </c>
      <c r="L73" s="116">
        <v>4.8543689320388346</v>
      </c>
    </row>
    <row r="74" spans="1:12" s="110" customFormat="1" ht="15" customHeight="1" x14ac:dyDescent="0.2">
      <c r="A74" s="120"/>
      <c r="B74" s="119"/>
      <c r="C74" s="258"/>
      <c r="D74" s="110" t="s">
        <v>204</v>
      </c>
      <c r="E74" s="113">
        <v>4.7109923154026063</v>
      </c>
      <c r="F74" s="115">
        <v>141</v>
      </c>
      <c r="G74" s="114">
        <v>136</v>
      </c>
      <c r="H74" s="114">
        <v>133</v>
      </c>
      <c r="I74" s="114">
        <v>133</v>
      </c>
      <c r="J74" s="140">
        <v>132</v>
      </c>
      <c r="K74" s="114">
        <v>9</v>
      </c>
      <c r="L74" s="116">
        <v>6.8181818181818183</v>
      </c>
    </row>
    <row r="75" spans="1:12" s="110" customFormat="1" ht="15" customHeight="1" x14ac:dyDescent="0.2">
      <c r="A75" s="120"/>
      <c r="B75" s="119"/>
      <c r="C75" s="258"/>
      <c r="D75" s="267" t="s">
        <v>198</v>
      </c>
      <c r="E75" s="113">
        <v>64.539007092198588</v>
      </c>
      <c r="F75" s="115">
        <v>91</v>
      </c>
      <c r="G75" s="114">
        <v>87</v>
      </c>
      <c r="H75" s="114">
        <v>84</v>
      </c>
      <c r="I75" s="114">
        <v>85</v>
      </c>
      <c r="J75" s="140">
        <v>83</v>
      </c>
      <c r="K75" s="114">
        <v>8</v>
      </c>
      <c r="L75" s="116">
        <v>9.6385542168674707</v>
      </c>
    </row>
    <row r="76" spans="1:12" s="110" customFormat="1" ht="15" customHeight="1" x14ac:dyDescent="0.2">
      <c r="A76" s="120"/>
      <c r="B76" s="119"/>
      <c r="C76" s="258"/>
      <c r="D76" s="267" t="s">
        <v>199</v>
      </c>
      <c r="E76" s="113">
        <v>35.460992907801419</v>
      </c>
      <c r="F76" s="115">
        <v>50</v>
      </c>
      <c r="G76" s="114">
        <v>49</v>
      </c>
      <c r="H76" s="114">
        <v>49</v>
      </c>
      <c r="I76" s="114">
        <v>48</v>
      </c>
      <c r="J76" s="140">
        <v>49</v>
      </c>
      <c r="K76" s="114">
        <v>1</v>
      </c>
      <c r="L76" s="116">
        <v>2.0408163265306123</v>
      </c>
    </row>
    <row r="77" spans="1:12" s="110" customFormat="1" ht="15" customHeight="1" x14ac:dyDescent="0.2">
      <c r="A77" s="534"/>
      <c r="B77" s="119" t="s">
        <v>205</v>
      </c>
      <c r="C77" s="268"/>
      <c r="D77" s="182"/>
      <c r="E77" s="113">
        <v>6.8229083346664536</v>
      </c>
      <c r="F77" s="115">
        <v>3412</v>
      </c>
      <c r="G77" s="114">
        <v>3323</v>
      </c>
      <c r="H77" s="114">
        <v>3971</v>
      </c>
      <c r="I77" s="114">
        <v>4011</v>
      </c>
      <c r="J77" s="140">
        <v>3524</v>
      </c>
      <c r="K77" s="114">
        <v>-112</v>
      </c>
      <c r="L77" s="116">
        <v>-3.1782065834279227</v>
      </c>
    </row>
    <row r="78" spans="1:12" s="110" customFormat="1" ht="15" customHeight="1" x14ac:dyDescent="0.2">
      <c r="A78" s="120"/>
      <c r="B78" s="119"/>
      <c r="C78" s="268" t="s">
        <v>106</v>
      </c>
      <c r="D78" s="182"/>
      <c r="E78" s="113">
        <v>64.742086752637746</v>
      </c>
      <c r="F78" s="115">
        <v>2209</v>
      </c>
      <c r="G78" s="114">
        <v>2137</v>
      </c>
      <c r="H78" s="114">
        <v>2580</v>
      </c>
      <c r="I78" s="114">
        <v>2593</v>
      </c>
      <c r="J78" s="140">
        <v>2317</v>
      </c>
      <c r="K78" s="114">
        <v>-108</v>
      </c>
      <c r="L78" s="116">
        <v>-4.6611998273629691</v>
      </c>
    </row>
    <row r="79" spans="1:12" s="110" customFormat="1" ht="15" customHeight="1" x14ac:dyDescent="0.2">
      <c r="A79" s="123"/>
      <c r="B79" s="124"/>
      <c r="C79" s="260" t="s">
        <v>107</v>
      </c>
      <c r="D79" s="261"/>
      <c r="E79" s="125">
        <v>35.257913247362254</v>
      </c>
      <c r="F79" s="143">
        <v>1203</v>
      </c>
      <c r="G79" s="144">
        <v>1186</v>
      </c>
      <c r="H79" s="144">
        <v>1391</v>
      </c>
      <c r="I79" s="144">
        <v>1418</v>
      </c>
      <c r="J79" s="145">
        <v>1207</v>
      </c>
      <c r="K79" s="144">
        <v>-4</v>
      </c>
      <c r="L79" s="146">
        <v>-0.33140016570008285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50008</v>
      </c>
      <c r="E11" s="114">
        <v>49975</v>
      </c>
      <c r="F11" s="114">
        <v>51458</v>
      </c>
      <c r="G11" s="114">
        <v>50603</v>
      </c>
      <c r="H11" s="140">
        <v>49748</v>
      </c>
      <c r="I11" s="115">
        <v>260</v>
      </c>
      <c r="J11" s="116">
        <v>0.52263407574173837</v>
      </c>
    </row>
    <row r="12" spans="1:15" s="110" customFormat="1" ht="24.95" customHeight="1" x14ac:dyDescent="0.2">
      <c r="A12" s="193" t="s">
        <v>132</v>
      </c>
      <c r="B12" s="194" t="s">
        <v>133</v>
      </c>
      <c r="C12" s="113">
        <v>0.93984962406015038</v>
      </c>
      <c r="D12" s="115">
        <v>470</v>
      </c>
      <c r="E12" s="114">
        <v>393</v>
      </c>
      <c r="F12" s="114">
        <v>968</v>
      </c>
      <c r="G12" s="114">
        <v>1056</v>
      </c>
      <c r="H12" s="140">
        <v>466</v>
      </c>
      <c r="I12" s="115">
        <v>4</v>
      </c>
      <c r="J12" s="116">
        <v>0.85836909871244638</v>
      </c>
    </row>
    <row r="13" spans="1:15" s="110" customFormat="1" ht="24.95" customHeight="1" x14ac:dyDescent="0.2">
      <c r="A13" s="193" t="s">
        <v>134</v>
      </c>
      <c r="B13" s="199" t="s">
        <v>214</v>
      </c>
      <c r="C13" s="113">
        <v>0.62989921612541988</v>
      </c>
      <c r="D13" s="115">
        <v>315</v>
      </c>
      <c r="E13" s="114">
        <v>311</v>
      </c>
      <c r="F13" s="114">
        <v>318</v>
      </c>
      <c r="G13" s="114">
        <v>313</v>
      </c>
      <c r="H13" s="140">
        <v>310</v>
      </c>
      <c r="I13" s="115">
        <v>5</v>
      </c>
      <c r="J13" s="116">
        <v>1.6129032258064515</v>
      </c>
    </row>
    <row r="14" spans="1:15" s="287" customFormat="1" ht="24" customHeight="1" x14ac:dyDescent="0.2">
      <c r="A14" s="193" t="s">
        <v>215</v>
      </c>
      <c r="B14" s="199" t="s">
        <v>137</v>
      </c>
      <c r="C14" s="113">
        <v>54.585266357382821</v>
      </c>
      <c r="D14" s="115">
        <v>27297</v>
      </c>
      <c r="E14" s="114">
        <v>27248</v>
      </c>
      <c r="F14" s="114">
        <v>27407</v>
      </c>
      <c r="G14" s="114">
        <v>27014</v>
      </c>
      <c r="H14" s="140">
        <v>27114</v>
      </c>
      <c r="I14" s="115">
        <v>183</v>
      </c>
      <c r="J14" s="116">
        <v>0.67492808143394556</v>
      </c>
      <c r="K14" s="110"/>
      <c r="L14" s="110"/>
      <c r="M14" s="110"/>
      <c r="N14" s="110"/>
      <c r="O14" s="110"/>
    </row>
    <row r="15" spans="1:15" s="110" customFormat="1" ht="24.75" customHeight="1" x14ac:dyDescent="0.2">
      <c r="A15" s="193" t="s">
        <v>216</v>
      </c>
      <c r="B15" s="199" t="s">
        <v>217</v>
      </c>
      <c r="C15" s="113">
        <v>2.5755879059350506</v>
      </c>
      <c r="D15" s="115">
        <v>1288</v>
      </c>
      <c r="E15" s="114">
        <v>1079</v>
      </c>
      <c r="F15" s="114">
        <v>1157</v>
      </c>
      <c r="G15" s="114">
        <v>1087</v>
      </c>
      <c r="H15" s="140">
        <v>1032</v>
      </c>
      <c r="I15" s="115">
        <v>256</v>
      </c>
      <c r="J15" s="116">
        <v>24.806201550387598</v>
      </c>
    </row>
    <row r="16" spans="1:15" s="287" customFormat="1" ht="24.95" customHeight="1" x14ac:dyDescent="0.2">
      <c r="A16" s="193" t="s">
        <v>218</v>
      </c>
      <c r="B16" s="199" t="s">
        <v>141</v>
      </c>
      <c r="C16" s="113">
        <v>51.015837466005436</v>
      </c>
      <c r="D16" s="115">
        <v>25512</v>
      </c>
      <c r="E16" s="114">
        <v>25697</v>
      </c>
      <c r="F16" s="114">
        <v>25740</v>
      </c>
      <c r="G16" s="114">
        <v>25423</v>
      </c>
      <c r="H16" s="140">
        <v>25590</v>
      </c>
      <c r="I16" s="115">
        <v>-78</v>
      </c>
      <c r="J16" s="116">
        <v>-0.30480656506447829</v>
      </c>
      <c r="K16" s="110"/>
      <c r="L16" s="110"/>
      <c r="M16" s="110"/>
      <c r="N16" s="110"/>
      <c r="O16" s="110"/>
    </row>
    <row r="17" spans="1:15" s="110" customFormat="1" ht="24.95" customHeight="1" x14ac:dyDescent="0.2">
      <c r="A17" s="193" t="s">
        <v>219</v>
      </c>
      <c r="B17" s="199" t="s">
        <v>220</v>
      </c>
      <c r="C17" s="113">
        <v>0.99384098544232924</v>
      </c>
      <c r="D17" s="115">
        <v>497</v>
      </c>
      <c r="E17" s="114">
        <v>472</v>
      </c>
      <c r="F17" s="114">
        <v>510</v>
      </c>
      <c r="G17" s="114">
        <v>504</v>
      </c>
      <c r="H17" s="140">
        <v>492</v>
      </c>
      <c r="I17" s="115">
        <v>5</v>
      </c>
      <c r="J17" s="116">
        <v>1.0162601626016261</v>
      </c>
    </row>
    <row r="18" spans="1:15" s="287" customFormat="1" ht="24.95" customHeight="1" x14ac:dyDescent="0.2">
      <c r="A18" s="201" t="s">
        <v>144</v>
      </c>
      <c r="B18" s="202" t="s">
        <v>145</v>
      </c>
      <c r="C18" s="113">
        <v>4.5952647576387777</v>
      </c>
      <c r="D18" s="115">
        <v>2298</v>
      </c>
      <c r="E18" s="114">
        <v>2276</v>
      </c>
      <c r="F18" s="114">
        <v>2473</v>
      </c>
      <c r="G18" s="114">
        <v>2482</v>
      </c>
      <c r="H18" s="140">
        <v>2402</v>
      </c>
      <c r="I18" s="115">
        <v>-104</v>
      </c>
      <c r="J18" s="116">
        <v>-4.3297252289758532</v>
      </c>
      <c r="K18" s="110"/>
      <c r="L18" s="110"/>
      <c r="M18" s="110"/>
      <c r="N18" s="110"/>
      <c r="O18" s="110"/>
    </row>
    <row r="19" spans="1:15" s="110" customFormat="1" ht="24.95" customHeight="1" x14ac:dyDescent="0.2">
      <c r="A19" s="193" t="s">
        <v>146</v>
      </c>
      <c r="B19" s="199" t="s">
        <v>147</v>
      </c>
      <c r="C19" s="113">
        <v>8.0867061270196761</v>
      </c>
      <c r="D19" s="115">
        <v>4044</v>
      </c>
      <c r="E19" s="114">
        <v>4033</v>
      </c>
      <c r="F19" s="114">
        <v>4061</v>
      </c>
      <c r="G19" s="114">
        <v>4014</v>
      </c>
      <c r="H19" s="140">
        <v>3989</v>
      </c>
      <c r="I19" s="115">
        <v>55</v>
      </c>
      <c r="J19" s="116">
        <v>1.3787916771120581</v>
      </c>
    </row>
    <row r="20" spans="1:15" s="287" customFormat="1" ht="24.95" customHeight="1" x14ac:dyDescent="0.2">
      <c r="A20" s="193" t="s">
        <v>148</v>
      </c>
      <c r="B20" s="199" t="s">
        <v>149</v>
      </c>
      <c r="C20" s="113">
        <v>7.616781314989602</v>
      </c>
      <c r="D20" s="115">
        <v>3809</v>
      </c>
      <c r="E20" s="114">
        <v>3798</v>
      </c>
      <c r="F20" s="114">
        <v>3858</v>
      </c>
      <c r="G20" s="114">
        <v>3757</v>
      </c>
      <c r="H20" s="140">
        <v>3733</v>
      </c>
      <c r="I20" s="115">
        <v>76</v>
      </c>
      <c r="J20" s="116">
        <v>2.0358960621484061</v>
      </c>
      <c r="K20" s="110"/>
      <c r="L20" s="110"/>
      <c r="M20" s="110"/>
      <c r="N20" s="110"/>
      <c r="O20" s="110"/>
    </row>
    <row r="21" spans="1:15" s="110" customFormat="1" ht="24.95" customHeight="1" x14ac:dyDescent="0.2">
      <c r="A21" s="201" t="s">
        <v>150</v>
      </c>
      <c r="B21" s="202" t="s">
        <v>151</v>
      </c>
      <c r="C21" s="113">
        <v>1.1618141097424413</v>
      </c>
      <c r="D21" s="115">
        <v>581</v>
      </c>
      <c r="E21" s="114">
        <v>583</v>
      </c>
      <c r="F21" s="114">
        <v>587</v>
      </c>
      <c r="G21" s="114">
        <v>577</v>
      </c>
      <c r="H21" s="140">
        <v>553</v>
      </c>
      <c r="I21" s="115">
        <v>28</v>
      </c>
      <c r="J21" s="116">
        <v>5.0632911392405067</v>
      </c>
    </row>
    <row r="22" spans="1:15" s="110" customFormat="1" ht="24.95" customHeight="1" x14ac:dyDescent="0.2">
      <c r="A22" s="201" t="s">
        <v>152</v>
      </c>
      <c r="B22" s="199" t="s">
        <v>153</v>
      </c>
      <c r="C22" s="113">
        <v>0.66189409694448886</v>
      </c>
      <c r="D22" s="115">
        <v>331</v>
      </c>
      <c r="E22" s="114">
        <v>325</v>
      </c>
      <c r="F22" s="114">
        <v>318</v>
      </c>
      <c r="G22" s="114">
        <v>301</v>
      </c>
      <c r="H22" s="140">
        <v>307</v>
      </c>
      <c r="I22" s="115">
        <v>24</v>
      </c>
      <c r="J22" s="116">
        <v>7.8175895765472312</v>
      </c>
    </row>
    <row r="23" spans="1:15" s="110" customFormat="1" ht="24.95" customHeight="1" x14ac:dyDescent="0.2">
      <c r="A23" s="193" t="s">
        <v>154</v>
      </c>
      <c r="B23" s="199" t="s">
        <v>155</v>
      </c>
      <c r="C23" s="113">
        <v>2.3616221404575266</v>
      </c>
      <c r="D23" s="115">
        <v>1181</v>
      </c>
      <c r="E23" s="114">
        <v>1195</v>
      </c>
      <c r="F23" s="114">
        <v>1210</v>
      </c>
      <c r="G23" s="114">
        <v>1168</v>
      </c>
      <c r="H23" s="140">
        <v>1187</v>
      </c>
      <c r="I23" s="115">
        <v>-6</v>
      </c>
      <c r="J23" s="116">
        <v>-0.50547598989048015</v>
      </c>
    </row>
    <row r="24" spans="1:15" s="110" customFormat="1" ht="24.95" customHeight="1" x14ac:dyDescent="0.2">
      <c r="A24" s="193" t="s">
        <v>156</v>
      </c>
      <c r="B24" s="199" t="s">
        <v>221</v>
      </c>
      <c r="C24" s="113">
        <v>2.1036634138537833</v>
      </c>
      <c r="D24" s="115">
        <v>1052</v>
      </c>
      <c r="E24" s="114">
        <v>1029</v>
      </c>
      <c r="F24" s="114">
        <v>1049</v>
      </c>
      <c r="G24" s="114">
        <v>1020</v>
      </c>
      <c r="H24" s="140">
        <v>1034</v>
      </c>
      <c r="I24" s="115">
        <v>18</v>
      </c>
      <c r="J24" s="116">
        <v>1.7408123791102514</v>
      </c>
    </row>
    <row r="25" spans="1:15" s="110" customFormat="1" ht="24.95" customHeight="1" x14ac:dyDescent="0.2">
      <c r="A25" s="193" t="s">
        <v>222</v>
      </c>
      <c r="B25" s="204" t="s">
        <v>159</v>
      </c>
      <c r="C25" s="113">
        <v>1.5417533194688851</v>
      </c>
      <c r="D25" s="115">
        <v>771</v>
      </c>
      <c r="E25" s="114">
        <v>881</v>
      </c>
      <c r="F25" s="114">
        <v>1012</v>
      </c>
      <c r="G25" s="114">
        <v>850</v>
      </c>
      <c r="H25" s="140">
        <v>823</v>
      </c>
      <c r="I25" s="115">
        <v>-52</v>
      </c>
      <c r="J25" s="116">
        <v>-6.3183475091130008</v>
      </c>
    </row>
    <row r="26" spans="1:15" s="110" customFormat="1" ht="24.95" customHeight="1" x14ac:dyDescent="0.2">
      <c r="A26" s="201">
        <v>782.78300000000002</v>
      </c>
      <c r="B26" s="203" t="s">
        <v>160</v>
      </c>
      <c r="C26" s="113">
        <v>3.4834426491761317</v>
      </c>
      <c r="D26" s="115">
        <v>1742</v>
      </c>
      <c r="E26" s="114">
        <v>1739</v>
      </c>
      <c r="F26" s="114">
        <v>1998</v>
      </c>
      <c r="G26" s="114">
        <v>1976</v>
      </c>
      <c r="H26" s="140">
        <v>1882</v>
      </c>
      <c r="I26" s="115">
        <v>-140</v>
      </c>
      <c r="J26" s="116">
        <v>-7.4388947927736453</v>
      </c>
    </row>
    <row r="27" spans="1:15" s="110" customFormat="1" ht="24.95" customHeight="1" x14ac:dyDescent="0.2">
      <c r="A27" s="193" t="s">
        <v>161</v>
      </c>
      <c r="B27" s="199" t="s">
        <v>223</v>
      </c>
      <c r="C27" s="113">
        <v>3.1994880819068947</v>
      </c>
      <c r="D27" s="115">
        <v>1600</v>
      </c>
      <c r="E27" s="114">
        <v>1615</v>
      </c>
      <c r="F27" s="114">
        <v>1619</v>
      </c>
      <c r="G27" s="114">
        <v>1583</v>
      </c>
      <c r="H27" s="140">
        <v>1540</v>
      </c>
      <c r="I27" s="115">
        <v>60</v>
      </c>
      <c r="J27" s="116">
        <v>3.8961038961038961</v>
      </c>
    </row>
    <row r="28" spans="1:15" s="110" customFormat="1" ht="24.95" customHeight="1" x14ac:dyDescent="0.2">
      <c r="A28" s="193" t="s">
        <v>163</v>
      </c>
      <c r="B28" s="199" t="s">
        <v>164</v>
      </c>
      <c r="C28" s="113">
        <v>1.6097424412094066</v>
      </c>
      <c r="D28" s="115">
        <v>805</v>
      </c>
      <c r="E28" s="114">
        <v>803</v>
      </c>
      <c r="F28" s="114">
        <v>801</v>
      </c>
      <c r="G28" s="114">
        <v>803</v>
      </c>
      <c r="H28" s="140">
        <v>800</v>
      </c>
      <c r="I28" s="115">
        <v>5</v>
      </c>
      <c r="J28" s="116">
        <v>0.625</v>
      </c>
    </row>
    <row r="29" spans="1:15" s="110" customFormat="1" ht="24.95" customHeight="1" x14ac:dyDescent="0.2">
      <c r="A29" s="193">
        <v>86</v>
      </c>
      <c r="B29" s="199" t="s">
        <v>165</v>
      </c>
      <c r="C29" s="113">
        <v>3.1015037593984962</v>
      </c>
      <c r="D29" s="115">
        <v>1551</v>
      </c>
      <c r="E29" s="114">
        <v>1559</v>
      </c>
      <c r="F29" s="114">
        <v>1541</v>
      </c>
      <c r="G29" s="114">
        <v>1516</v>
      </c>
      <c r="H29" s="140">
        <v>1511</v>
      </c>
      <c r="I29" s="115">
        <v>40</v>
      </c>
      <c r="J29" s="116">
        <v>2.6472534745201854</v>
      </c>
    </row>
    <row r="30" spans="1:15" s="110" customFormat="1" ht="24.95" customHeight="1" x14ac:dyDescent="0.2">
      <c r="A30" s="193">
        <v>87.88</v>
      </c>
      <c r="B30" s="204" t="s">
        <v>166</v>
      </c>
      <c r="C30" s="113">
        <v>3.1754919212925934</v>
      </c>
      <c r="D30" s="115">
        <v>1588</v>
      </c>
      <c r="E30" s="114">
        <v>1605</v>
      </c>
      <c r="F30" s="114">
        <v>1599</v>
      </c>
      <c r="G30" s="114">
        <v>1544</v>
      </c>
      <c r="H30" s="140">
        <v>1531</v>
      </c>
      <c r="I30" s="115">
        <v>57</v>
      </c>
      <c r="J30" s="116">
        <v>3.7230568256041803</v>
      </c>
    </row>
    <row r="31" spans="1:15" s="110" customFormat="1" ht="24.95" customHeight="1" x14ac:dyDescent="0.2">
      <c r="A31" s="193" t="s">
        <v>167</v>
      </c>
      <c r="B31" s="199" t="s">
        <v>168</v>
      </c>
      <c r="C31" s="113">
        <v>1.1458166693329068</v>
      </c>
      <c r="D31" s="115">
        <v>573</v>
      </c>
      <c r="E31" s="114">
        <v>582</v>
      </c>
      <c r="F31" s="114">
        <v>639</v>
      </c>
      <c r="G31" s="114">
        <v>629</v>
      </c>
      <c r="H31" s="140">
        <v>566</v>
      </c>
      <c r="I31" s="115">
        <v>7</v>
      </c>
      <c r="J31" s="116">
        <v>1.2367491166077738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0.93984962406015038</v>
      </c>
      <c r="D34" s="115">
        <v>470</v>
      </c>
      <c r="E34" s="114">
        <v>393</v>
      </c>
      <c r="F34" s="114">
        <v>968</v>
      </c>
      <c r="G34" s="114">
        <v>1056</v>
      </c>
      <c r="H34" s="140">
        <v>466</v>
      </c>
      <c r="I34" s="115">
        <v>4</v>
      </c>
      <c r="J34" s="116">
        <v>0.85836909871244638</v>
      </c>
    </row>
    <row r="35" spans="1:10" s="110" customFormat="1" ht="24.95" customHeight="1" x14ac:dyDescent="0.2">
      <c r="A35" s="292" t="s">
        <v>171</v>
      </c>
      <c r="B35" s="293" t="s">
        <v>172</v>
      </c>
      <c r="C35" s="113">
        <v>59.810430331147018</v>
      </c>
      <c r="D35" s="115">
        <v>29910</v>
      </c>
      <c r="E35" s="114">
        <v>29835</v>
      </c>
      <c r="F35" s="114">
        <v>30198</v>
      </c>
      <c r="G35" s="114">
        <v>29809</v>
      </c>
      <c r="H35" s="140">
        <v>29826</v>
      </c>
      <c r="I35" s="115">
        <v>84</v>
      </c>
      <c r="J35" s="116">
        <v>0.2816334741500704</v>
      </c>
    </row>
    <row r="36" spans="1:10" s="110" customFormat="1" ht="24.95" customHeight="1" x14ac:dyDescent="0.2">
      <c r="A36" s="294" t="s">
        <v>173</v>
      </c>
      <c r="B36" s="295" t="s">
        <v>174</v>
      </c>
      <c r="C36" s="125">
        <v>39.249720044792831</v>
      </c>
      <c r="D36" s="143">
        <v>19628</v>
      </c>
      <c r="E36" s="144">
        <v>19747</v>
      </c>
      <c r="F36" s="144">
        <v>20292</v>
      </c>
      <c r="G36" s="144">
        <v>19738</v>
      </c>
      <c r="H36" s="145">
        <v>19456</v>
      </c>
      <c r="I36" s="143">
        <v>172</v>
      </c>
      <c r="J36" s="146">
        <v>0.88404605263157898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2020-09-25T11:12:14Z</dcterms:created>
  <dcterms:modified xsi:type="dcterms:W3CDTF">2020-09-28T08:11:09Z</dcterms:modified>
</cp:coreProperties>
</file>