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237\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state="hidden"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s="1"/>
  <c r="G65" i="24"/>
  <c r="F65" i="24"/>
  <c r="E65" i="24"/>
  <c r="L64" i="24"/>
  <c r="H64" i="24" s="1"/>
  <c r="J64" i="24"/>
  <c r="G64" i="24"/>
  <c r="F64" i="24"/>
  <c r="E64" i="24"/>
  <c r="L63" i="24"/>
  <c r="H63" i="24" s="1"/>
  <c r="J63" i="24" s="1"/>
  <c r="G63" i="24"/>
  <c r="F63" i="24"/>
  <c r="E63" i="24"/>
  <c r="L62" i="24"/>
  <c r="H62" i="24" s="1"/>
  <c r="J62" i="24"/>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s="1"/>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M44" i="24"/>
  <c r="L44" i="24"/>
  <c r="I44" i="24"/>
  <c r="H44" i="24"/>
  <c r="G44" i="24"/>
  <c r="E44" i="24"/>
  <c r="D44" i="24"/>
  <c r="C44" i="24"/>
  <c r="B44" i="24"/>
  <c r="K44" i="24" s="1"/>
  <c r="K43" i="24"/>
  <c r="H43" i="24"/>
  <c r="F43" i="24"/>
  <c r="D43" i="24"/>
  <c r="C43" i="24"/>
  <c r="B43" i="24"/>
  <c r="J43" i="24" s="1"/>
  <c r="M42" i="24"/>
  <c r="L42" i="24"/>
  <c r="I42" i="24"/>
  <c r="H42" i="24"/>
  <c r="G42" i="24"/>
  <c r="E42" i="24"/>
  <c r="D42" i="24"/>
  <c r="C42" i="24"/>
  <c r="B42" i="24"/>
  <c r="K42" i="24" s="1"/>
  <c r="K41" i="24"/>
  <c r="H41" i="24"/>
  <c r="F41" i="24"/>
  <c r="D41" i="24"/>
  <c r="C41" i="24"/>
  <c r="M41" i="24" s="1"/>
  <c r="B41" i="24"/>
  <c r="J41" i="24" s="1"/>
  <c r="M40" i="24"/>
  <c r="L40" i="24"/>
  <c r="I40" i="24"/>
  <c r="H40" i="24"/>
  <c r="G40" i="24"/>
  <c r="E40" i="24"/>
  <c r="D40" i="24"/>
  <c r="C40" i="24"/>
  <c r="B40" i="24"/>
  <c r="K40" i="24" s="1"/>
  <c r="M36" i="24"/>
  <c r="L36" i="24"/>
  <c r="K36" i="24"/>
  <c r="J36" i="24"/>
  <c r="I36" i="24"/>
  <c r="H36" i="24"/>
  <c r="G36" i="24"/>
  <c r="F36" i="24"/>
  <c r="E36" i="24"/>
  <c r="D36" i="24"/>
  <c r="C25" i="24"/>
  <c r="C39" i="24"/>
  <c r="C38" i="24"/>
  <c r="I38" i="24" s="1"/>
  <c r="C37" i="24"/>
  <c r="C35" i="24"/>
  <c r="C34" i="24"/>
  <c r="C33" i="24"/>
  <c r="C32" i="24"/>
  <c r="C31" i="24"/>
  <c r="C30" i="24"/>
  <c r="C29" i="24"/>
  <c r="C28" i="24"/>
  <c r="C27" i="24"/>
  <c r="C26"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8" i="24" l="1"/>
  <c r="J8" i="24"/>
  <c r="H8" i="24"/>
  <c r="D8" i="24"/>
  <c r="F8" i="24"/>
  <c r="F9" i="24"/>
  <c r="D9" i="24"/>
  <c r="H9" i="24"/>
  <c r="K9" i="24"/>
  <c r="J9" i="24"/>
  <c r="F7" i="24"/>
  <c r="D7" i="24"/>
  <c r="H7" i="24"/>
  <c r="K7" i="24"/>
  <c r="J7" i="24"/>
  <c r="G33" i="24"/>
  <c r="M33" i="24"/>
  <c r="E33" i="24"/>
  <c r="L33" i="24"/>
  <c r="I33" i="24"/>
  <c r="F15" i="24"/>
  <c r="D15" i="24"/>
  <c r="H15" i="24"/>
  <c r="K15" i="24"/>
  <c r="J15" i="24"/>
  <c r="K28" i="24"/>
  <c r="J28" i="24"/>
  <c r="H28" i="24"/>
  <c r="F28" i="24"/>
  <c r="D28" i="24"/>
  <c r="F31" i="24"/>
  <c r="D31" i="24"/>
  <c r="J31" i="24"/>
  <c r="H31" i="24"/>
  <c r="K31" i="24"/>
  <c r="I26" i="24"/>
  <c r="L26" i="24"/>
  <c r="M26" i="24"/>
  <c r="G26" i="24"/>
  <c r="E26" i="24"/>
  <c r="G29" i="24"/>
  <c r="M29" i="24"/>
  <c r="E29" i="24"/>
  <c r="L29" i="24"/>
  <c r="I29" i="24"/>
  <c r="C45" i="24"/>
  <c r="K61" i="24"/>
  <c r="I61" i="24"/>
  <c r="J61" i="24"/>
  <c r="K16" i="24"/>
  <c r="J16" i="24"/>
  <c r="H16" i="24"/>
  <c r="D16" i="24"/>
  <c r="F19" i="24"/>
  <c r="D19" i="24"/>
  <c r="H19" i="24"/>
  <c r="J19" i="24"/>
  <c r="K32" i="24"/>
  <c r="J32" i="24"/>
  <c r="H32" i="24"/>
  <c r="F32" i="24"/>
  <c r="D32" i="24"/>
  <c r="F35" i="24"/>
  <c r="D35" i="24"/>
  <c r="J35" i="24"/>
  <c r="H35" i="24"/>
  <c r="I8" i="24"/>
  <c r="L8" i="24"/>
  <c r="G8" i="24"/>
  <c r="E8" i="24"/>
  <c r="C14" i="24"/>
  <c r="C6" i="24"/>
  <c r="G17" i="24"/>
  <c r="M17" i="24"/>
  <c r="E17" i="24"/>
  <c r="L17" i="24"/>
  <c r="I17" i="24"/>
  <c r="I30" i="24"/>
  <c r="L30" i="24"/>
  <c r="E30" i="24"/>
  <c r="M30" i="24"/>
  <c r="I43" i="24"/>
  <c r="G43" i="24"/>
  <c r="L43" i="24"/>
  <c r="M43" i="24"/>
  <c r="E43" i="24"/>
  <c r="F25" i="24"/>
  <c r="D25" i="24"/>
  <c r="J25" i="24"/>
  <c r="H25" i="24"/>
  <c r="K25" i="24"/>
  <c r="G23" i="24"/>
  <c r="M23" i="24"/>
  <c r="E23" i="24"/>
  <c r="L23" i="24"/>
  <c r="I23" i="24"/>
  <c r="G25" i="24"/>
  <c r="M25" i="24"/>
  <c r="E25" i="24"/>
  <c r="L25" i="24"/>
  <c r="I25" i="24"/>
  <c r="K26" i="24"/>
  <c r="J26" i="24"/>
  <c r="H26" i="24"/>
  <c r="F26" i="24"/>
  <c r="D26" i="24"/>
  <c r="F29" i="24"/>
  <c r="D29" i="24"/>
  <c r="J29" i="24"/>
  <c r="H29" i="24"/>
  <c r="K29" i="24"/>
  <c r="G7" i="24"/>
  <c r="M7" i="24"/>
  <c r="E7" i="24"/>
  <c r="L7" i="24"/>
  <c r="I7" i="24"/>
  <c r="G9" i="24"/>
  <c r="M9" i="24"/>
  <c r="E9" i="24"/>
  <c r="L9" i="24"/>
  <c r="I9" i="24"/>
  <c r="I24" i="24"/>
  <c r="L24" i="24"/>
  <c r="M24" i="24"/>
  <c r="G24" i="24"/>
  <c r="E24" i="24"/>
  <c r="G27" i="24"/>
  <c r="M27" i="24"/>
  <c r="E27" i="24"/>
  <c r="L27" i="24"/>
  <c r="I27" i="24"/>
  <c r="M8" i="24"/>
  <c r="G30" i="24"/>
  <c r="K20" i="24"/>
  <c r="J20" i="24"/>
  <c r="H20" i="24"/>
  <c r="F20" i="24"/>
  <c r="D20" i="24"/>
  <c r="F23" i="24"/>
  <c r="D23" i="24"/>
  <c r="J23" i="24"/>
  <c r="H23" i="24"/>
  <c r="K23" i="24"/>
  <c r="H37" i="24"/>
  <c r="F37" i="24"/>
  <c r="D37" i="24"/>
  <c r="J37" i="24"/>
  <c r="K37" i="24"/>
  <c r="I18" i="24"/>
  <c r="L18" i="24"/>
  <c r="M18" i="24"/>
  <c r="G18" i="24"/>
  <c r="G21" i="24"/>
  <c r="M21" i="24"/>
  <c r="E21" i="24"/>
  <c r="L21" i="24"/>
  <c r="I21" i="24"/>
  <c r="I34" i="24"/>
  <c r="L34" i="24"/>
  <c r="M34" i="24"/>
  <c r="G34" i="24"/>
  <c r="E34" i="24"/>
  <c r="K69" i="24"/>
  <c r="I69" i="24"/>
  <c r="J69" i="24"/>
  <c r="K22" i="24"/>
  <c r="J22" i="24"/>
  <c r="H22" i="24"/>
  <c r="F22" i="24"/>
  <c r="D22" i="24"/>
  <c r="I20" i="24"/>
  <c r="L20" i="24"/>
  <c r="M20" i="24"/>
  <c r="G20" i="24"/>
  <c r="E20" i="24"/>
  <c r="B14" i="24"/>
  <c r="B6" i="24"/>
  <c r="F17" i="24"/>
  <c r="D17" i="24"/>
  <c r="H17" i="24"/>
  <c r="K17" i="24"/>
  <c r="J17" i="24"/>
  <c r="K30" i="24"/>
  <c r="J30" i="24"/>
  <c r="H30" i="24"/>
  <c r="F30" i="24"/>
  <c r="D30" i="24"/>
  <c r="F33" i="24"/>
  <c r="D33" i="24"/>
  <c r="J33" i="24"/>
  <c r="H33" i="24"/>
  <c r="K33" i="24"/>
  <c r="G15" i="24"/>
  <c r="M15" i="24"/>
  <c r="E15" i="24"/>
  <c r="L15" i="24"/>
  <c r="I15" i="24"/>
  <c r="I28" i="24"/>
  <c r="L28" i="24"/>
  <c r="M28" i="24"/>
  <c r="G28" i="24"/>
  <c r="E28" i="24"/>
  <c r="G31" i="24"/>
  <c r="M31" i="24"/>
  <c r="E31" i="24"/>
  <c r="L31" i="24"/>
  <c r="I31" i="24"/>
  <c r="F16" i="24"/>
  <c r="K35" i="24"/>
  <c r="K53" i="24"/>
  <c r="I53" i="24"/>
  <c r="J53" i="24"/>
  <c r="B45" i="24"/>
  <c r="B39" i="24"/>
  <c r="K24" i="24"/>
  <c r="J24" i="24"/>
  <c r="H24" i="24"/>
  <c r="F24" i="24"/>
  <c r="D24" i="24"/>
  <c r="F27" i="24"/>
  <c r="D27" i="24"/>
  <c r="J27" i="24"/>
  <c r="H27" i="24"/>
  <c r="I22" i="24"/>
  <c r="L22" i="24"/>
  <c r="E22" i="24"/>
  <c r="M22" i="24"/>
  <c r="I39" i="24"/>
  <c r="G39" i="24"/>
  <c r="L39" i="24"/>
  <c r="M39" i="24"/>
  <c r="E39" i="24"/>
  <c r="E18" i="24"/>
  <c r="I37" i="24"/>
  <c r="G37" i="24"/>
  <c r="L37" i="24"/>
  <c r="M37" i="24"/>
  <c r="E37" i="24"/>
  <c r="K18" i="24"/>
  <c r="J18" i="24"/>
  <c r="H18" i="24"/>
  <c r="D18" i="24"/>
  <c r="F18" i="24"/>
  <c r="F21" i="24"/>
  <c r="D21" i="24"/>
  <c r="J21" i="24"/>
  <c r="H21" i="24"/>
  <c r="K21" i="24"/>
  <c r="K34" i="24"/>
  <c r="J34" i="24"/>
  <c r="H34" i="24"/>
  <c r="F34" i="24"/>
  <c r="D34" i="24"/>
  <c r="D38" i="24"/>
  <c r="K38" i="24"/>
  <c r="J38" i="24"/>
  <c r="H38" i="24"/>
  <c r="F38" i="24"/>
  <c r="I16" i="24"/>
  <c r="L16" i="24"/>
  <c r="E16" i="24"/>
  <c r="M16" i="24"/>
  <c r="G16" i="24"/>
  <c r="G19" i="24"/>
  <c r="M19" i="24"/>
  <c r="E19" i="24"/>
  <c r="L19" i="24"/>
  <c r="I19" i="24"/>
  <c r="I32" i="24"/>
  <c r="L32" i="24"/>
  <c r="M32" i="24"/>
  <c r="G32" i="24"/>
  <c r="E32" i="24"/>
  <c r="G35" i="24"/>
  <c r="M35" i="24"/>
  <c r="E35" i="24"/>
  <c r="L35" i="24"/>
  <c r="I35" i="24"/>
  <c r="K19" i="24"/>
  <c r="J77" i="24"/>
  <c r="E41" i="24"/>
  <c r="K58" i="24"/>
  <c r="I58" i="24"/>
  <c r="K66" i="24"/>
  <c r="I66" i="24"/>
  <c r="K74" i="24"/>
  <c r="I74" i="24"/>
  <c r="K55" i="24"/>
  <c r="I55" i="24"/>
  <c r="K63" i="24"/>
  <c r="I63" i="24"/>
  <c r="K71" i="24"/>
  <c r="I71" i="24"/>
  <c r="K52" i="24"/>
  <c r="I52" i="24"/>
  <c r="K60" i="24"/>
  <c r="I60" i="24"/>
  <c r="K68" i="24"/>
  <c r="I68" i="24"/>
  <c r="M38" i="24"/>
  <c r="E38" i="24"/>
  <c r="L38" i="24"/>
  <c r="K57" i="24"/>
  <c r="I57" i="24"/>
  <c r="K65" i="24"/>
  <c r="I65" i="24"/>
  <c r="K73" i="24"/>
  <c r="I73" i="24"/>
  <c r="K54" i="24"/>
  <c r="I54" i="24"/>
  <c r="K62" i="24"/>
  <c r="I62" i="24"/>
  <c r="K70" i="24"/>
  <c r="I70" i="24"/>
  <c r="K51" i="24"/>
  <c r="I51" i="24"/>
  <c r="K59" i="24"/>
  <c r="I59" i="24"/>
  <c r="K67" i="24"/>
  <c r="I67" i="24"/>
  <c r="K75" i="24"/>
  <c r="I75" i="24"/>
  <c r="I77" i="24" s="1"/>
  <c r="G38" i="24"/>
  <c r="I41" i="24"/>
  <c r="G41" i="24"/>
  <c r="L41" i="24"/>
  <c r="K56" i="24"/>
  <c r="I56" i="24"/>
  <c r="K64" i="24"/>
  <c r="I64" i="24"/>
  <c r="K72" i="24"/>
  <c r="I72" i="24"/>
  <c r="F40" i="24"/>
  <c r="F42" i="24"/>
  <c r="F44" i="24"/>
  <c r="J40" i="24"/>
  <c r="J42" i="24"/>
  <c r="J44" i="24"/>
  <c r="K77" i="24" l="1"/>
  <c r="J79" i="24"/>
  <c r="I6" i="24"/>
  <c r="L6" i="24"/>
  <c r="M6" i="24"/>
  <c r="G6" i="24"/>
  <c r="E6" i="24"/>
  <c r="I14" i="24"/>
  <c r="L14" i="24"/>
  <c r="E14" i="24"/>
  <c r="M14" i="24"/>
  <c r="G14" i="24"/>
  <c r="K14" i="24"/>
  <c r="J14" i="24"/>
  <c r="H14" i="24"/>
  <c r="D14" i="24"/>
  <c r="F14" i="24"/>
  <c r="I45" i="24"/>
  <c r="G45" i="24"/>
  <c r="M45" i="24"/>
  <c r="E45" i="24"/>
  <c r="L45" i="24"/>
  <c r="H39" i="24"/>
  <c r="F39" i="24"/>
  <c r="D39" i="24"/>
  <c r="J39" i="24"/>
  <c r="K39" i="24"/>
  <c r="H45" i="24"/>
  <c r="F45" i="24"/>
  <c r="D45" i="24"/>
  <c r="J45" i="24"/>
  <c r="K45" i="24"/>
  <c r="I78" i="24"/>
  <c r="I79" i="24"/>
  <c r="K6" i="24"/>
  <c r="J6" i="24"/>
  <c r="H6" i="24"/>
  <c r="D6" i="24"/>
  <c r="F6" i="24"/>
  <c r="K79" i="24" l="1"/>
  <c r="K78" i="24"/>
  <c r="I82" i="24"/>
  <c r="J78" i="24"/>
  <c r="I83" i="24" s="1"/>
  <c r="I81" i="24" l="1"/>
</calcChain>
</file>

<file path=xl/sharedStrings.xml><?xml version="1.0" encoding="utf-8"?>
<sst xmlns="http://schemas.openxmlformats.org/spreadsheetml/2006/main" count="2868" uniqueCount="523">
  <si>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</si>
  <si>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</si>
  <si>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</si>
  <si>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</si>
  <si>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</si>
  <si>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</si>
  <si>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</si>
  <si>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</si>
  <si>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</si>
  <si>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</si>
  <si>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</si>
  <si>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</si>
  <si>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</si>
  <si>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Erfurt (093)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</si>
  <si>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</si>
  <si>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</si>
  <si>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</si>
  <si>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</si>
  <si>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</si>
  <si>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</si>
  <si>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</si>
  <si>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</si>
  <si>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</si>
  <si>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</si>
  <si>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</si>
  <si>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</si>
  <si>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</si>
  <si>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</si>
  <si>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</si>
  <si>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</si>
  <si>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</si>
  <si>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</si>
  <si>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</si>
  <si>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</si>
  <si>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</si>
  <si>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</si>
  <si>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</si>
  <si>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</si>
  <si>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</si>
  <si>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</si>
  <si>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</si>
  <si>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</si>
  <si>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</si>
  <si>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</si>
  <si>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</si>
  <si>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</si>
  <si>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</si>
  <si>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</si>
  <si>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</si>
  <si>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</si>
  <si>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</si>
  <si>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</si>
  <si>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</si>
  <si>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</si>
  <si>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</si>
  <si>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</si>
  <si>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</si>
  <si>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</si>
  <si>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</si>
  <si>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</si>
  <si>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</si>
  <si>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</si>
  <si>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</si>
  <si>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</si>
  <si>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</si>
  <si>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</si>
  <si>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</si>
  <si>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</si>
  <si>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</si>
  <si>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</si>
  <si>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</si>
  <si>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</si>
  <si>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</si>
  <si>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</si>
  <si>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</si>
  <si>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</si>
  <si>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</si>
  <si>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</si>
  <si>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</si>
  <si>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</si>
  <si>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</si>
  <si>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</si>
  <si>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</si>
  <si>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</si>
  <si>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</si>
  <si>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</si>
  <si>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</si>
  <si>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</si>
  <si>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</si>
  <si>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</si>
  <si>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</si>
  <si>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</si>
  <si>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Erfurt (093);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</si>
  <si>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</si>
  <si>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</si>
  <si>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</si>
  <si>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</si>
  <si>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</si>
  <si>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</si>
  <si>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</si>
  <si>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</si>
  <si>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</si>
  <si>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</si>
  <si>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</si>
  <si>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</si>
  <si>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</si>
  <si>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</si>
  <si>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</si>
  <si>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</si>
  <si>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</si>
  <si>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</si>
  <si>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</si>
  <si>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</si>
  <si>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</si>
  <si>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</si>
  <si>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</si>
  <si>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</si>
  <si>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</si>
  <si>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</si>
  <si>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</si>
  <si>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</si>
  <si>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</si>
  <si>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</si>
  <si>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</si>
  <si>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</si>
  <si>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</si>
  <si>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</si>
  <si>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</si>
  <si>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</si>
  <si>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</si>
  <si>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</si>
  <si>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</si>
  <si>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</si>
  <si>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</si>
  <si>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</si>
  <si>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</si>
  <si>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</si>
  <si>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</si>
  <si>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</si>
  <si>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</si>
  <si>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</si>
  <si>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</si>
  <si>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</si>
  <si>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</si>
  <si>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</si>
  <si>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</si>
  <si>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</si>
  <si>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</si>
  <si>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</si>
  <si>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</si>
  <si>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</si>
  <si>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</si>
  <si>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</si>
  <si>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</si>
  <si>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</si>
  <si>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</si>
  <si>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</si>
  <si>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</si>
  <si>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</si>
  <si>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</si>
  <si>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</si>
  <si>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</si>
  <si>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</si>
  <si>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</si>
  <si>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</si>
  <si>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</si>
  <si>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</si>
  <si>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</si>
  <si>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</si>
  <si>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</si>
  <si>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</si>
  <si>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</si>
  <si>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</si>
  <si>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</si>
  <si>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</si>
  <si>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</si>
  <si>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</si>
  <si>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</si>
  <si>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</si>
  <si>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</si>
  <si>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</si>
  <si>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</si>
  <si>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</si>
  <si>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Erfurt (093)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</si>
  <si>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</si>
  <si>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</si>
  <si>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</si>
  <si>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</si>
  <si>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</si>
  <si>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</si>
  <si>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</si>
  <si>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</si>
  <si>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</si>
  <si>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</si>
  <si>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</si>
  <si>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</si>
  <si>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</si>
  <si>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</si>
  <si>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</si>
  <si>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</si>
  <si>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</si>
  <si>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</si>
  <si>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</si>
  <si>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</si>
  <si>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</si>
  <si>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</si>
  <si>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</si>
  <si>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</si>
  <si>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</si>
  <si>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</si>
  <si>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</si>
  <si>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</si>
  <si>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</si>
  <si>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</si>
  <si>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</si>
  <si>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</si>
  <si>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</si>
  <si>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</si>
  <si>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</si>
  <si>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</si>
  <si>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</si>
  <si>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</si>
  <si>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</si>
  <si>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</si>
  <si>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</si>
  <si>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</si>
  <si>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</si>
  <si>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</si>
  <si>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</si>
  <si>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</si>
  <si>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</si>
  <si>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</si>
  <si>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</si>
  <si>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</si>
  <si>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</si>
  <si>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</si>
  <si>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</si>
  <si>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</si>
  <si>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</si>
  <si>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</si>
  <si>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</si>
  <si>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</si>
  <si>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</si>
  <si>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</si>
  <si>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</si>
  <si>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</si>
  <si>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</si>
  <si>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</si>
  <si>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</si>
  <si>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</si>
  <si>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</si>
  <si>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</si>
  <si>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</si>
  <si>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</si>
  <si>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</si>
  <si>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</si>
  <si>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</si>
  <si>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</si>
  <si>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</si>
  <si>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</si>
  <si>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</si>
  <si>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</si>
  <si>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</si>
  <si>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</si>
  <si>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</si>
  <si>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</si>
  <si>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</si>
  <si>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</si>
  <si>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</si>
  <si>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</si>
  <si>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</si>
  <si>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</si>
  <si>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</si>
  <si>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</si>
  <si>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</si>
  <si>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</si>
  <si>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</si>
  <si>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</si>
  <si>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</si>
  <si>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</si>
  <si>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</si>
  <si>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</si>
  <si>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</si>
  <si>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</si>
  <si>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</si>
  <si>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</si>
  <si>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</si>
  <si>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</si>
  <si>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</si>
  <si>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</si>
  <si>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</si>
  <si>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</si>
  <si>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</si>
  <si>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</si>
  <si>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</si>
  <si>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</si>
  <si>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</si>
  <si>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</si>
  <si>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</si>
  <si>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</si>
  <si>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</si>
  <si>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</si>
  <si>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</si>
  <si>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</si>
  <si>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</si>
  <si>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</si>
  <si>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</si>
  <si>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</si>
  <si>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</si>
  <si>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</si>
  <si>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</si>
  <si>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</si>
  <si>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</si>
  <si>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</si>
  <si>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</si>
  <si>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</si>
  <si>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</si>
  <si>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</si>
  <si>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</si>
  <si>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</si>
  <si>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</si>
  <si>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</si>
  <si>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</si>
  <si>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</si>
  <si>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</si>
  <si>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</si>
  <si>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</si>
  <si>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Erfurt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</si>
  <si>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</si>
  <si>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</si>
  <si>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</si>
  <si>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</si>
  <si>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</si>
  <si>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</si>
  <si>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</si>
  <si>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</si>
  <si>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</si>
  <si>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</si>
  <si>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</si>
  <si>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</si>
  <si>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</si>
  <si>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</si>
  <si>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</si>
  <si>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</si>
  <si>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</si>
  <si>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</si>
  <si>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</si>
  <si>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</si>
  <si>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</si>
  <si>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</si>
  <si>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</si>
  <si>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</si>
  <si>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</si>
  <si>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</si>
  <si>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</si>
  <si>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</si>
  <si>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</si>
  <si>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</si>
  <si>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</si>
  <si>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</si>
  <si>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</si>
  <si>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</si>
  <si>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</si>
  <si>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</si>
  <si>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</si>
  <si>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</si>
  <si>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</si>
  <si>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</si>
  <si>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</si>
  <si>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</si>
  <si>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</si>
  <si>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</si>
  <si>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</si>
  <si>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Erfurt (093);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</si>
  <si>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</si>
  <si>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</si>
  <si>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</si>
  <si>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</si>
  <si>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</si>
  <si>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</si>
  <si>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</si>
  <si>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</si>
  <si>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</si>
  <si>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</si>
  <si>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</si>
  <si>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</si>
  <si>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</si>
  <si>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</si>
  <si>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</si>
  <si>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</si>
  <si>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</si>
  <si>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</si>
  <si>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</si>
  <si>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</si>
  <si>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</si>
  <si>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</si>
  <si>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</si>
  <si>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</si>
  <si>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</si>
  <si>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</si>
  <si>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</si>
  <si>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</si>
  <si>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</si>
  <si>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</si>
  <si>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</si>
  <si>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</si>
  <si>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</si>
  <si>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</si>
  <si>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</si>
  <si>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</si>
  <si>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</si>
  <si>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</si>
  <si>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</si>
  <si>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</si>
  <si>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</si>
  <si>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</si>
  <si>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</si>
  <si>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</si>
  <si>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</si>
  <si>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</si>
  <si>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</si>
  <si>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</si>
  <si>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</si>
  <si>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</si>
  <si>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</si>
  <si>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</si>
  <si>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</si>
  <si>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</si>
  <si>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</si>
  <si>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</si>
  <si>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</si>
  <si>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</si>
  <si>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</si>
  <si>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</si>
  <si>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</si>
  <si>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</si>
  <si>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</si>
  <si>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</si>
  <si>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</si>
  <si>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</si>
  <si>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</si>
  <si>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</si>
  <si>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</si>
  <si>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</si>
  <si>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</si>
  <si>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</si>
  <si>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</si>
  <si>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</si>
  <si>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</si>
  <si>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</si>
  <si>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</si>
  <si>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</si>
  <si>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</si>
  <si>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</si>
  <si>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</si>
  <si>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</si>
  <si>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</si>
  <si>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</si>
  <si>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</si>
  <si>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</si>
  <si>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</si>
  <si>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</si>
  <si>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</si>
  <si>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</si>
  <si>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</si>
  <si>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</si>
  <si>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</si>
  <si>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</si>
  <si>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</si>
  <si>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</si>
  <si>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</si>
  <si>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</si>
  <si>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</si>
  <si>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</si>
  <si>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</si>
  <si>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</si>
  <si>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</si>
  <si>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</si>
  <si>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</si>
  <si>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</si>
  <si>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</si>
  <si>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</si>
  <si>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</si>
  <si>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</si>
  <si>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</si>
  <si>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</si>
  <si>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</si>
  <si>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</si>
  <si>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</si>
  <si>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</si>
  <si>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</si>
  <si>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</si>
  <si>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</si>
  <si>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</si>
  <si>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</si>
  <si>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</si>
  <si>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</si>
  <si>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</si>
  <si>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</si>
  <si>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</si>
  <si>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</si>
  <si>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</si>
  <si>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</si>
  <si>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</si>
  <si>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</si>
  <si>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</si>
  <si>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</si>
  <si>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</si>
  <si>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</si>
  <si>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</si>
  <si>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</si>
  <si>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</si>
  <si>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</si>
  <si>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</si>
  <si>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</si>
  <si>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</si>
  <si>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</si>
  <si>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</si>
  <si>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</si>
  <si>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Die Daten bilden den Agenturbezirk zum jeweiligen Stichtag ab: Für den Stichtag Ende März 2019 somit Daten vor der Gebietsanpassung im Mai 2019; für die anderen Stichtage Daten nach der Gebietsanpassung. Der Nachweis von Veränderungen im Vergleich zum Vorjahr ist daher nicht sinnvoll (X).</t>
  </si>
  <si>
    <t>X</t>
  </si>
  <si>
    <t>Die Daten bilden den Agenturbezirk zum jeweiligen Quartal ab: Für das 1. Quartal 2019 somit Daten vor der Gebietsanpasung im Mai 2019; für die anderen Quartale Daten nach der Gebietsanpassung. Der Nachweis von Veränderungen im Vergleich zum Vorjahr ist daher nicht sinnvoll (X).</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</si>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</sst>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4"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
      <b/>
      <sz val="8"/>
      <color rgb="FF000000"/>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3">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0" fillId="0" borderId="0" xfId="0" applyBorder="1" applyAlignment="1">
      <alignment vertical="center"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53" fillId="0" borderId="6" xfId="4" applyFont="1" applyBorder="1" applyAlignment="1">
      <alignment horizontal="left" wrapText="1"/>
    </xf>
    <xf numFmtId="0" fontId="5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53" fillId="0" borderId="6" xfId="4" applyFont="1" applyBorder="1" applyAlignment="1">
      <alignment horizontal="left" vertical="center" wrapText="1"/>
    </xf>
    <xf numFmtId="49" fontId="16" fillId="0" borderId="0" xfId="9" applyNumberFormat="1" applyFont="1" applyFill="1" applyBorder="1" applyAlignment="1"/>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164" fontId="26" fillId="0" borderId="6" xfId="12" applyNumberFormat="1" applyFont="1" applyFill="1" applyBorder="1" applyAlignment="1">
      <alignment horizontal="left"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3" fillId="0" borderId="0" xfId="4" applyNumberFormat="1" applyAlignment="1">
      <alignment horizontal="center"/>
    </xf>
    <xf numFmtId="0" fontId="15" fillId="0" borderId="0" xfId="21" applyFill="1" applyAlignment="1" applyProtection="1">
      <alignment horizontal="left"/>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{CF26C6A0-1FD4-4019-976E-26D3C20B675E}</c15:txfldGUID>
                      <c15:f>Daten_Diagramme!$D$6</c15:f>
                      <c15:dlblFieldTableCache>
                        <c:ptCount val="1"/>
                        <c:pt idx="0">
                          <c:v>X</c:v>
                        </c:pt>
                      </c15:dlblFieldTableCache>
                    </c15:dlblFTEntry>
                  </c15:dlblFieldTable>
                  <c15:showDataLabelsRange val="0"/>
                </c:ext>
                <c:ext xmlns:c16="http://schemas.microsoft.com/office/drawing/2014/chart" uri="{C3380CC4-5D6E-409C-BE32-E72D297353CC}">
                  <c16:uniqueId val="{00000000-0DEE-4321-AF63-5C0D41CC8F8D}"/>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{54B3EDDE-E0F8-4AE1-A1D2-FC08F75BFA0B}</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0DEE-4321-AF63-5C0D41CC8F8D}"/>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{7D6DD0A2-83F5-41CF-8B2B-3671C64BD69C}</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0DEE-4321-AF63-5C0D41CC8F8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{6209F67C-21FD-4BAD-A044-C309010C2082}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DEE-4321-AF63-5C0D41CC8F8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c:v>
                </c:pt>
                <c:pt idx="1">
                  <c:v>-0.19765179914377964</c:v>
                </c:pt>
                <c:pt idx="2">
                  <c:v>0.95490282911153723</c:v>
                </c:pt>
                <c:pt idx="3">
                  <c:v>1.0875687030768</c:v>
                </c:pt>
              </c:numCache>
            </c:numRef>
          </c:val>
          <c:extLst>
            <c:ext xmlns:c16="http://schemas.microsoft.com/office/drawing/2014/chart" uri="{C3380CC4-5D6E-409C-BE32-E72D297353CC}">
              <c16:uniqueId val="{00000004-0DEE-4321-AF63-5C0D41CC8F8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{C89F8063-7A96-4DA2-A0A4-20B63B06C62E}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DEE-4321-AF63-5C0D41CC8F8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{94052221-DCA3-4988-B9EB-D7C4329F010F}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DEE-4321-AF63-5C0D41CC8F8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{2A62E864-FB85-40BD-9B1C-5BBC22064872}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DEE-4321-AF63-5C0D41CC8F8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{653FA072-EAC1-4FD4-B46C-C91A53142415}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DEE-4321-AF63-5C0D41CC8F8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0DEE-4321-AF63-5C0D41CC8F8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45</c:v>
                </c:pt>
                <c:pt idx="1">
                  <c:v>#N/A</c:v>
                </c:pt>
                <c:pt idx="2">
                  <c:v>#N/A</c:v>
                </c:pt>
                <c:pt idx="3">
                  <c:v>#N/A</c:v>
                </c:pt>
              </c:numCache>
            </c:numRef>
          </c:xVal>
          <c:yVal>
            <c:numRef>
              <c:f>Daten_Diagramme!$J$6:$J$9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0DEE-4321-AF63-5C0D41CC8F8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{8293BD67-EB22-4F98-ABEB-08B0A9E0BF26}</c15:txfldGUID>
                      <c15:f>Daten_Diagramme!$E$6</c15:f>
                      <c15:dlblFieldTableCache>
                        <c:ptCount val="1"/>
                        <c:pt idx="0">
                          <c:v>X</c:v>
                        </c:pt>
                      </c15:dlblFieldTableCache>
                    </c15:dlblFTEntry>
                  </c15:dlblFieldTable>
                  <c15:showDataLabelsRange val="0"/>
                </c:ext>
                <c:ext xmlns:c16="http://schemas.microsoft.com/office/drawing/2014/chart" uri="{C3380CC4-5D6E-409C-BE32-E72D297353CC}">
                  <c16:uniqueId val="{00000000-3BB5-4E7B-8327-BA6B559D1924}"/>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{BB361599-DA6E-4301-846D-B8D6D50D6ADB}</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3BB5-4E7B-8327-BA6B559D192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{EC2B4F38-92B0-4D13-A371-FAE3C5F1C36D}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3BB5-4E7B-8327-BA6B559D192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{2AFAACD9-5EE7-4681-BB21-792205BCAB76}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BB5-4E7B-8327-BA6B559D19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c:v>
                </c:pt>
                <c:pt idx="1">
                  <c:v>-3.074721427182038</c:v>
                </c:pt>
                <c:pt idx="2">
                  <c:v>-3.6279896103654186</c:v>
                </c:pt>
                <c:pt idx="3">
                  <c:v>-2.8655893304673015</c:v>
                </c:pt>
              </c:numCache>
            </c:numRef>
          </c:val>
          <c:extLst>
            <c:ext xmlns:c16="http://schemas.microsoft.com/office/drawing/2014/chart" uri="{C3380CC4-5D6E-409C-BE32-E72D297353CC}">
              <c16:uniqueId val="{00000004-3BB5-4E7B-8327-BA6B559D192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{21209430-1132-4315-A3A7-873F78DBF7A3}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BB5-4E7B-8327-BA6B559D192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{0B7413EE-D3A8-4B24-93CB-1F980E276978}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BB5-4E7B-8327-BA6B559D192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{9F25C833-FAD6-489C-95E8-7E87FD6AFE1D}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BB5-4E7B-8327-BA6B559D192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{9EE7A2D5-04B1-4C2D-B82A-42DDAEAA1167}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BB5-4E7B-8327-BA6B559D192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-0.75</c:v>
                </c:pt>
                <c:pt idx="1">
                  <c:v>0</c:v>
                </c:pt>
                <c:pt idx="2">
                  <c:v>0</c:v>
                </c:pt>
                <c:pt idx="3">
                  <c:v>0</c:v>
                </c:pt>
              </c:numCache>
            </c:numRef>
          </c:val>
          <c:extLst>
            <c:ext xmlns:c16="http://schemas.microsoft.com/office/drawing/2014/chart" uri="{C3380CC4-5D6E-409C-BE32-E72D297353CC}">
              <c16:uniqueId val="{00000009-3BB5-4E7B-8327-BA6B559D192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45</c:v>
                </c:pt>
                <c:pt idx="1">
                  <c:v>#N/A</c:v>
                </c:pt>
                <c:pt idx="2">
                  <c:v>#N/A</c:v>
                </c:pt>
                <c:pt idx="3">
                  <c:v>#N/A</c:v>
                </c:pt>
              </c:numCache>
            </c:numRef>
          </c:xVal>
          <c:yVal>
            <c:numRef>
              <c:f>Daten_Diagramme!$L$6:$L$9</c:f>
              <c:numCache>
                <c:formatCode>General</c:formatCode>
                <c:ptCount val="4"/>
                <c:pt idx="0">
                  <c:v>5</c:v>
                </c:pt>
                <c:pt idx="1">
                  <c:v>#N/A</c:v>
                </c:pt>
                <c:pt idx="2">
                  <c:v>#N/A</c:v>
                </c:pt>
                <c:pt idx="3">
                  <c:v>#N/A</c:v>
                </c:pt>
              </c:numCache>
            </c:numRef>
          </c:yVal>
          <c:smooth val="0"/>
          <c:extLst>
            <c:ext xmlns:c16="http://schemas.microsoft.com/office/drawing/2014/chart" uri="{C3380CC4-5D6E-409C-BE32-E72D297353CC}">
              <c16:uniqueId val="{0000000A-3BB5-4E7B-8327-BA6B559D192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{2011B52C-CF30-4F0E-AA43-20D20A9C032B}</c15:txfldGUID>
                      <c15:f>Daten_Diagramme!$D$14</c15:f>
                      <c15:dlblFieldTableCache>
                        <c:ptCount val="1"/>
                        <c:pt idx="0">
                          <c:v>X</c:v>
                        </c:pt>
                      </c15:dlblFieldTableCache>
                    </c15:dlblFTEntry>
                  </c15:dlblFieldTable>
                  <c15:showDataLabelsRange val="0"/>
                </c:ext>
                <c:ext xmlns:c16="http://schemas.microsoft.com/office/drawing/2014/chart" uri="{C3380CC4-5D6E-409C-BE32-E72D297353CC}">
                  <c16:uniqueId val="{00000000-58F7-40F2-9F74-CC7F00297ABE}"/>
                </c:ext>
              </c:extLst>
            </c:dLbl>
            <c:dLbl>
              <c:idx val="1"/>
              <c:tx>
                <c:strRef>
                  <c:f>Daten_Diagramme!$D$15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{AA2FE757-EDE5-445F-BDC7-9B6E2B106F42}</c15:txfldGUID>
                      <c15:f>Daten_Diagramme!$D$15</c15:f>
                      <c15:dlblFieldTableCache>
                        <c:ptCount val="1"/>
                        <c:pt idx="0">
                          <c:v>X</c:v>
                        </c:pt>
                      </c15:dlblFieldTableCache>
                    </c15:dlblFTEntry>
                  </c15:dlblFieldTable>
                  <c15:showDataLabelsRange val="0"/>
                </c:ext>
                <c:ext xmlns:c16="http://schemas.microsoft.com/office/drawing/2014/chart" uri="{C3380CC4-5D6E-409C-BE32-E72D297353CC}">
                  <c16:uniqueId val="{00000001-58F7-40F2-9F74-CC7F00297ABE}"/>
                </c:ext>
              </c:extLst>
            </c:dLbl>
            <c:dLbl>
              <c:idx val="2"/>
              <c:tx>
                <c:strRef>
                  <c:f>Daten_Diagramme!$D$16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{F2CA6F7B-9716-4EA3-ABB4-3724090D240F}</c15:txfldGUID>
                      <c15:f>Daten_Diagramme!$D$16</c15:f>
                      <c15:dlblFieldTableCache>
                        <c:ptCount val="1"/>
                        <c:pt idx="0">
                          <c:v>X</c:v>
                        </c:pt>
                      </c15:dlblFieldTableCache>
                    </c15:dlblFTEntry>
                  </c15:dlblFieldTable>
                  <c15:showDataLabelsRange val="0"/>
                </c:ext>
                <c:ext xmlns:c16="http://schemas.microsoft.com/office/drawing/2014/chart" uri="{C3380CC4-5D6E-409C-BE32-E72D297353CC}">
                  <c16:uniqueId val="{00000002-58F7-40F2-9F74-CC7F00297ABE}"/>
                </c:ext>
              </c:extLst>
            </c:dLbl>
            <c:dLbl>
              <c:idx val="3"/>
              <c:tx>
                <c:strRef>
                  <c:f>Daten_Diagramme!$D$17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{0CACE07F-1C21-40D3-83A9-1D830DC78009}</c15:txfldGUID>
                      <c15:f>Daten_Diagramme!$D$17</c15:f>
                      <c15:dlblFieldTableCache>
                        <c:ptCount val="1"/>
                        <c:pt idx="0">
                          <c:v>X</c:v>
                        </c:pt>
                      </c15:dlblFieldTableCache>
                    </c15:dlblFTEntry>
                  </c15:dlblFieldTable>
                  <c15:showDataLabelsRange val="0"/>
                </c:ext>
                <c:ext xmlns:c16="http://schemas.microsoft.com/office/drawing/2014/chart" uri="{C3380CC4-5D6E-409C-BE32-E72D297353CC}">
                  <c16:uniqueId val="{00000003-58F7-40F2-9F74-CC7F00297ABE}"/>
                </c:ext>
              </c:extLst>
            </c:dLbl>
            <c:dLbl>
              <c:idx val="4"/>
              <c:tx>
                <c:strRef>
                  <c:f>Daten_Diagramme!$D$18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{5759701E-3AFB-4165-8FFD-4E99F768D37D}</c15:txfldGUID>
                      <c15:f>Daten_Diagramme!$D$18</c15:f>
                      <c15:dlblFieldTableCache>
                        <c:ptCount val="1"/>
                        <c:pt idx="0">
                          <c:v>X</c:v>
                        </c:pt>
                      </c15:dlblFieldTableCache>
                    </c15:dlblFTEntry>
                  </c15:dlblFieldTable>
                  <c15:showDataLabelsRange val="0"/>
                </c:ext>
                <c:ext xmlns:c16="http://schemas.microsoft.com/office/drawing/2014/chart" uri="{C3380CC4-5D6E-409C-BE32-E72D297353CC}">
                  <c16:uniqueId val="{00000004-58F7-40F2-9F74-CC7F00297ABE}"/>
                </c:ext>
              </c:extLst>
            </c:dLbl>
            <c:dLbl>
              <c:idx val="5"/>
              <c:tx>
                <c:strRef>
                  <c:f>Daten_Diagramme!$D$19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{ACEF3BB8-0C65-4CD3-A00C-BD9FEA1C7A57}</c15:txfldGUID>
                      <c15:f>Daten_Diagramme!$D$19</c15:f>
                      <c15:dlblFieldTableCache>
                        <c:ptCount val="1"/>
                        <c:pt idx="0">
                          <c:v>X</c:v>
                        </c:pt>
                      </c15:dlblFieldTableCache>
                    </c15:dlblFTEntry>
                  </c15:dlblFieldTable>
                  <c15:showDataLabelsRange val="0"/>
                </c:ext>
                <c:ext xmlns:c16="http://schemas.microsoft.com/office/drawing/2014/chart" uri="{C3380CC4-5D6E-409C-BE32-E72D297353CC}">
                  <c16:uniqueId val="{00000005-58F7-40F2-9F74-CC7F00297ABE}"/>
                </c:ext>
              </c:extLst>
            </c:dLbl>
            <c:dLbl>
              <c:idx val="6"/>
              <c:tx>
                <c:strRef>
                  <c:f>Daten_Diagramme!$D$20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{60A1F04E-F987-44C1-A375-91540C7612D5}</c15:txfldGUID>
                      <c15:f>Daten_Diagramme!$D$20</c15:f>
                      <c15:dlblFieldTableCache>
                        <c:ptCount val="1"/>
                        <c:pt idx="0">
                          <c:v>X</c:v>
                        </c:pt>
                      </c15:dlblFieldTableCache>
                    </c15:dlblFTEntry>
                  </c15:dlblFieldTable>
                  <c15:showDataLabelsRange val="0"/>
                </c:ext>
                <c:ext xmlns:c16="http://schemas.microsoft.com/office/drawing/2014/chart" uri="{C3380CC4-5D6E-409C-BE32-E72D297353CC}">
                  <c16:uniqueId val="{00000006-58F7-40F2-9F74-CC7F00297ABE}"/>
                </c:ext>
              </c:extLst>
            </c:dLbl>
            <c:dLbl>
              <c:idx val="7"/>
              <c:tx>
                <c:strRef>
                  <c:f>Daten_Diagramme!$D$21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{D84F6FA5-6DD2-4989-AD06-C9D8D67EB014}</c15:txfldGUID>
                      <c15:f>Daten_Diagramme!$D$21</c15:f>
                      <c15:dlblFieldTableCache>
                        <c:ptCount val="1"/>
                        <c:pt idx="0">
                          <c:v>X</c:v>
                        </c:pt>
                      </c15:dlblFieldTableCache>
                    </c15:dlblFTEntry>
                  </c15:dlblFieldTable>
                  <c15:showDataLabelsRange val="0"/>
                </c:ext>
                <c:ext xmlns:c16="http://schemas.microsoft.com/office/drawing/2014/chart" uri="{C3380CC4-5D6E-409C-BE32-E72D297353CC}">
                  <c16:uniqueId val="{00000007-58F7-40F2-9F74-CC7F00297ABE}"/>
                </c:ext>
              </c:extLst>
            </c:dLbl>
            <c:dLbl>
              <c:idx val="8"/>
              <c:tx>
                <c:strRef>
                  <c:f>Daten_Diagramme!$D$22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{51BBC564-B2D1-4792-97AB-77FDD3FD4922}</c15:txfldGUID>
                      <c15:f>Daten_Diagramme!$D$22</c15:f>
                      <c15:dlblFieldTableCache>
                        <c:ptCount val="1"/>
                        <c:pt idx="0">
                          <c:v>X</c:v>
                        </c:pt>
                      </c15:dlblFieldTableCache>
                    </c15:dlblFTEntry>
                  </c15:dlblFieldTable>
                  <c15:showDataLabelsRange val="0"/>
                </c:ext>
                <c:ext xmlns:c16="http://schemas.microsoft.com/office/drawing/2014/chart" uri="{C3380CC4-5D6E-409C-BE32-E72D297353CC}">
                  <c16:uniqueId val="{00000008-58F7-40F2-9F74-CC7F00297ABE}"/>
                </c:ext>
              </c:extLst>
            </c:dLbl>
            <c:dLbl>
              <c:idx val="9"/>
              <c:tx>
                <c:strRef>
                  <c:f>Daten_Diagramme!$D$23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{7DA28915-AFD6-4A1C-B389-D1DF33E67872}</c15:txfldGUID>
                      <c15:f>Daten_Diagramme!$D$23</c15:f>
                      <c15:dlblFieldTableCache>
                        <c:ptCount val="1"/>
                        <c:pt idx="0">
                          <c:v>X</c:v>
                        </c:pt>
                      </c15:dlblFieldTableCache>
                    </c15:dlblFTEntry>
                  </c15:dlblFieldTable>
                  <c15:showDataLabelsRange val="0"/>
                </c:ext>
                <c:ext xmlns:c16="http://schemas.microsoft.com/office/drawing/2014/chart" uri="{C3380CC4-5D6E-409C-BE32-E72D297353CC}">
                  <c16:uniqueId val="{00000009-58F7-40F2-9F74-CC7F00297ABE}"/>
                </c:ext>
              </c:extLst>
            </c:dLbl>
            <c:dLbl>
              <c:idx val="10"/>
              <c:tx>
                <c:strRef>
                  <c:f>Daten_Diagramme!$D$24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{B4BB9256-D2BD-4261-8811-67B162113F76}</c15:txfldGUID>
                      <c15:f>Daten_Diagramme!$D$24</c15:f>
                      <c15:dlblFieldTableCache>
                        <c:ptCount val="1"/>
                        <c:pt idx="0">
                          <c:v>X</c:v>
                        </c:pt>
                      </c15:dlblFieldTableCache>
                    </c15:dlblFTEntry>
                  </c15:dlblFieldTable>
                  <c15:showDataLabelsRange val="0"/>
                </c:ext>
                <c:ext xmlns:c16="http://schemas.microsoft.com/office/drawing/2014/chart" uri="{C3380CC4-5D6E-409C-BE32-E72D297353CC}">
                  <c16:uniqueId val="{0000000A-58F7-40F2-9F74-CC7F00297ABE}"/>
                </c:ext>
              </c:extLst>
            </c:dLbl>
            <c:dLbl>
              <c:idx val="11"/>
              <c:tx>
                <c:strRef>
                  <c:f>Daten_Diagramme!$D$25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{DFEAD023-4A70-4E0E-9C33-797E8224BF4C}</c15:txfldGUID>
                      <c15:f>Daten_Diagramme!$D$25</c15:f>
                      <c15:dlblFieldTableCache>
                        <c:ptCount val="1"/>
                        <c:pt idx="0">
                          <c:v>X</c:v>
                        </c:pt>
                      </c15:dlblFieldTableCache>
                    </c15:dlblFTEntry>
                  </c15:dlblFieldTable>
                  <c15:showDataLabelsRange val="0"/>
                </c:ext>
                <c:ext xmlns:c16="http://schemas.microsoft.com/office/drawing/2014/chart" uri="{C3380CC4-5D6E-409C-BE32-E72D297353CC}">
                  <c16:uniqueId val="{0000000B-58F7-40F2-9F74-CC7F00297ABE}"/>
                </c:ext>
              </c:extLst>
            </c:dLbl>
            <c:dLbl>
              <c:idx val="12"/>
              <c:tx>
                <c:strRef>
                  <c:f>Daten_Diagramme!$D$26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{D567D2C0-930F-4135-888E-69B896BD0DC1}</c15:txfldGUID>
                      <c15:f>Daten_Diagramme!$D$26</c15:f>
                      <c15:dlblFieldTableCache>
                        <c:ptCount val="1"/>
                        <c:pt idx="0">
                          <c:v>X</c:v>
                        </c:pt>
                      </c15:dlblFieldTableCache>
                    </c15:dlblFTEntry>
                  </c15:dlblFieldTable>
                  <c15:showDataLabelsRange val="0"/>
                </c:ext>
                <c:ext xmlns:c16="http://schemas.microsoft.com/office/drawing/2014/chart" uri="{C3380CC4-5D6E-409C-BE32-E72D297353CC}">
                  <c16:uniqueId val="{0000000C-58F7-40F2-9F74-CC7F00297ABE}"/>
                </c:ext>
              </c:extLst>
            </c:dLbl>
            <c:dLbl>
              <c:idx val="13"/>
              <c:tx>
                <c:strRef>
                  <c:f>Daten_Diagramme!$D$27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{39728945-BA45-4FD7-A9AD-74378D4C5343}</c15:txfldGUID>
                      <c15:f>Daten_Diagramme!$D$27</c15:f>
                      <c15:dlblFieldTableCache>
                        <c:ptCount val="1"/>
                        <c:pt idx="0">
                          <c:v>X</c:v>
                        </c:pt>
                      </c15:dlblFieldTableCache>
                    </c15:dlblFTEntry>
                  </c15:dlblFieldTable>
                  <c15:showDataLabelsRange val="0"/>
                </c:ext>
                <c:ext xmlns:c16="http://schemas.microsoft.com/office/drawing/2014/chart" uri="{C3380CC4-5D6E-409C-BE32-E72D297353CC}">
                  <c16:uniqueId val="{0000000D-58F7-40F2-9F74-CC7F00297ABE}"/>
                </c:ext>
              </c:extLst>
            </c:dLbl>
            <c:dLbl>
              <c:idx val="14"/>
              <c:tx>
                <c:strRef>
                  <c:f>Daten_Diagramme!$D$28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{7D6014D0-1F0A-4474-8BF9-A8F640D05C74}</c15:txfldGUID>
                      <c15:f>Daten_Diagramme!$D$28</c15:f>
                      <c15:dlblFieldTableCache>
                        <c:ptCount val="1"/>
                        <c:pt idx="0">
                          <c:v>X</c:v>
                        </c:pt>
                      </c15:dlblFieldTableCache>
                    </c15:dlblFTEntry>
                  </c15:dlblFieldTable>
                  <c15:showDataLabelsRange val="0"/>
                </c:ext>
                <c:ext xmlns:c16="http://schemas.microsoft.com/office/drawing/2014/chart" uri="{C3380CC4-5D6E-409C-BE32-E72D297353CC}">
                  <c16:uniqueId val="{0000000E-58F7-40F2-9F74-CC7F00297ABE}"/>
                </c:ext>
              </c:extLst>
            </c:dLbl>
            <c:dLbl>
              <c:idx val="15"/>
              <c:tx>
                <c:strRef>
                  <c:f>Daten_Diagramme!$D$29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{70211144-0710-44FB-B6B1-7C5DFE74643A}</c15:txfldGUID>
                      <c15:f>Daten_Diagramme!$D$29</c15:f>
                      <c15:dlblFieldTableCache>
                        <c:ptCount val="1"/>
                        <c:pt idx="0">
                          <c:v>X</c:v>
                        </c:pt>
                      </c15:dlblFieldTableCache>
                    </c15:dlblFTEntry>
                  </c15:dlblFieldTable>
                  <c15:showDataLabelsRange val="0"/>
                </c:ext>
                <c:ext xmlns:c16="http://schemas.microsoft.com/office/drawing/2014/chart" uri="{C3380CC4-5D6E-409C-BE32-E72D297353CC}">
                  <c16:uniqueId val="{0000000F-58F7-40F2-9F74-CC7F00297ABE}"/>
                </c:ext>
              </c:extLst>
            </c:dLbl>
            <c:dLbl>
              <c:idx val="16"/>
              <c:tx>
                <c:strRef>
                  <c:f>Daten_Diagramme!$D$30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{A667DCCC-E7EC-4043-BC10-3C8F8767A3F6}</c15:txfldGUID>
                      <c15:f>Daten_Diagramme!$D$30</c15:f>
                      <c15:dlblFieldTableCache>
                        <c:ptCount val="1"/>
                        <c:pt idx="0">
                          <c:v>X</c:v>
                        </c:pt>
                      </c15:dlblFieldTableCache>
                    </c15:dlblFTEntry>
                  </c15:dlblFieldTable>
                  <c15:showDataLabelsRange val="0"/>
                </c:ext>
                <c:ext xmlns:c16="http://schemas.microsoft.com/office/drawing/2014/chart" uri="{C3380CC4-5D6E-409C-BE32-E72D297353CC}">
                  <c16:uniqueId val="{00000010-58F7-40F2-9F74-CC7F00297ABE}"/>
                </c:ext>
              </c:extLst>
            </c:dLbl>
            <c:dLbl>
              <c:idx val="17"/>
              <c:tx>
                <c:strRef>
                  <c:f>Daten_Diagramme!$D$31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{28F8E316-CE26-42CE-AA11-FD9C825B07E9}</c15:txfldGUID>
                      <c15:f>Daten_Diagramme!$D$31</c15:f>
                      <c15:dlblFieldTableCache>
                        <c:ptCount val="1"/>
                        <c:pt idx="0">
                          <c:v>X</c:v>
                        </c:pt>
                      </c15:dlblFieldTableCache>
                    </c15:dlblFTEntry>
                  </c15:dlblFieldTable>
                  <c15:showDataLabelsRange val="0"/>
                </c:ext>
                <c:ext xmlns:c16="http://schemas.microsoft.com/office/drawing/2014/chart" uri="{C3380CC4-5D6E-409C-BE32-E72D297353CC}">
                  <c16:uniqueId val="{00000011-58F7-40F2-9F74-CC7F00297ABE}"/>
                </c:ext>
              </c:extLst>
            </c:dLbl>
            <c:dLbl>
              <c:idx val="18"/>
              <c:tx>
                <c:strRef>
                  <c:f>Daten_Diagramme!$D$32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{90FF1CF1-7AA8-4C0F-9037-0BAF9221340F}</c15:txfldGUID>
                      <c15:f>Daten_Diagramme!$D$32</c15:f>
                      <c15:dlblFieldTableCache>
                        <c:ptCount val="1"/>
                        <c:pt idx="0">
                          <c:v>X</c:v>
                        </c:pt>
                      </c15:dlblFieldTableCache>
                    </c15:dlblFTEntry>
                  </c15:dlblFieldTable>
                  <c15:showDataLabelsRange val="0"/>
                </c:ext>
                <c:ext xmlns:c16="http://schemas.microsoft.com/office/drawing/2014/chart" uri="{C3380CC4-5D6E-409C-BE32-E72D297353CC}">
                  <c16:uniqueId val="{00000012-58F7-40F2-9F74-CC7F00297ABE}"/>
                </c:ext>
              </c:extLst>
            </c:dLbl>
            <c:dLbl>
              <c:idx val="19"/>
              <c:tx>
                <c:strRef>
                  <c:f>Daten_Diagramme!$D$33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{EFF5C462-0C6C-4BC7-87A8-4ADC32A1265D}</c15:txfldGUID>
                      <c15:f>Daten_Diagramme!$D$33</c15:f>
                      <c15:dlblFieldTableCache>
                        <c:ptCount val="1"/>
                        <c:pt idx="0">
                          <c:v>X</c:v>
                        </c:pt>
                      </c15:dlblFieldTableCache>
                    </c15:dlblFTEntry>
                  </c15:dlblFieldTable>
                  <c15:showDataLabelsRange val="0"/>
                </c:ext>
                <c:ext xmlns:c16="http://schemas.microsoft.com/office/drawing/2014/chart" uri="{C3380CC4-5D6E-409C-BE32-E72D297353CC}">
                  <c16:uniqueId val="{00000013-58F7-40F2-9F74-CC7F00297ABE}"/>
                </c:ext>
              </c:extLst>
            </c:dLbl>
            <c:dLbl>
              <c:idx val="20"/>
              <c:tx>
                <c:strRef>
                  <c:f>Daten_Diagramme!$D$34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{5909D6AD-C102-40A6-9425-189CD61D8DBE}</c15:txfldGUID>
                      <c15:f>Daten_Diagramme!$D$34</c15:f>
                      <c15:dlblFieldTableCache>
                        <c:ptCount val="1"/>
                        <c:pt idx="0">
                          <c:v>X</c:v>
                        </c:pt>
                      </c15:dlblFieldTableCache>
                    </c15:dlblFTEntry>
                  </c15:dlblFieldTable>
                  <c15:showDataLabelsRange val="0"/>
                </c:ext>
                <c:ext xmlns:c16="http://schemas.microsoft.com/office/drawing/2014/chart" uri="{C3380CC4-5D6E-409C-BE32-E72D297353CC}">
                  <c16:uniqueId val="{00000014-58F7-40F2-9F74-CC7F00297ABE}"/>
                </c:ext>
              </c:extLst>
            </c:dLbl>
            <c:dLbl>
              <c:idx val="21"/>
              <c:tx>
                <c:strRef>
                  <c:f>Daten_Diagramme!$D$35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{8C7A6F98-2CC0-4D45-A90F-92F5FBD47971}</c15:txfldGUID>
                      <c15:f>Daten_Diagramme!$D$35</c15:f>
                      <c15:dlblFieldTableCache>
                        <c:ptCount val="1"/>
                        <c:pt idx="0">
                          <c:v>X</c:v>
                        </c:pt>
                      </c15:dlblFieldTableCache>
                    </c15:dlblFTEntry>
                  </c15:dlblFieldTable>
                  <c15:showDataLabelsRange val="0"/>
                </c:ext>
                <c:ext xmlns:c16="http://schemas.microsoft.com/office/drawing/2014/chart" uri="{C3380CC4-5D6E-409C-BE32-E72D297353CC}">
                  <c16:uniqueId val="{00000015-58F7-40F2-9F74-CC7F00297AB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{9D0103C3-A2D8-4DCA-8669-564C210D4FFD}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8F7-40F2-9F74-CC7F00297ABE}"/>
                </c:ext>
              </c:extLst>
            </c:dLbl>
            <c:dLbl>
              <c:idx val="23"/>
              <c:tx>
                <c:strRef>
                  <c:f>Daten_Diagramme!$D$37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{E1BD88C3-813A-497B-BB91-FB14FF9D17D0}</c15:txfldGUID>
                      <c15:f>Daten_Diagramme!$D$37</c15:f>
                      <c15:dlblFieldTableCache>
                        <c:ptCount val="1"/>
                        <c:pt idx="0">
                          <c:v>X</c:v>
                        </c:pt>
                      </c15:dlblFieldTableCache>
                    </c15:dlblFTEntry>
                  </c15:dlblFieldTable>
                  <c15:showDataLabelsRange val="0"/>
                </c:ext>
                <c:ext xmlns:c16="http://schemas.microsoft.com/office/drawing/2014/chart" uri="{C3380CC4-5D6E-409C-BE32-E72D297353CC}">
                  <c16:uniqueId val="{00000017-58F7-40F2-9F74-CC7F00297ABE}"/>
                </c:ext>
              </c:extLst>
            </c:dLbl>
            <c:dLbl>
              <c:idx val="24"/>
              <c:layout>
                <c:manualLayout>
                  <c:x val="4.7769028871392123E-3"/>
                  <c:y val="-4.6876052205785108E-5"/>
                </c:manualLayout>
              </c:layout>
              <c:tx>
                <c:strRef>
                  <c:f>Daten_Diagramme!$D$38</c:f>
                  <c:strCache>
                    <c:ptCount val="1"/>
                    <c:pt idx="0">
                      <c:v>X</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{5D99D6FF-F016-4B48-9495-27AB485B6CA0}</c15:txfldGUID>
                      <c15:f>Daten_Diagramme!$D$38</c15:f>
                      <c15:dlblFieldTableCache>
                        <c:ptCount val="1"/>
                        <c:pt idx="0">
                          <c:v>X</c:v>
                        </c:pt>
                      </c15:dlblFieldTableCache>
                    </c15:dlblFTEntry>
                  </c15:dlblFieldTable>
                  <c15:showDataLabelsRange val="0"/>
                </c:ext>
                <c:ext xmlns:c16="http://schemas.microsoft.com/office/drawing/2014/chart" uri="{C3380CC4-5D6E-409C-BE32-E72D297353CC}">
                  <c16:uniqueId val="{00000018-58F7-40F2-9F74-CC7F00297ABE}"/>
                </c:ext>
              </c:extLst>
            </c:dLbl>
            <c:dLbl>
              <c:idx val="25"/>
              <c:tx>
                <c:strRef>
                  <c:f>Daten_Diagramme!$D$39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{6A213C70-9108-406E-B32C-CA94A33D6157}</c15:txfldGUID>
                      <c15:f>Daten_Diagramme!$D$39</c15:f>
                      <c15:dlblFieldTableCache>
                        <c:ptCount val="1"/>
                        <c:pt idx="0">
                          <c:v>X</c:v>
                        </c:pt>
                      </c15:dlblFieldTableCache>
                    </c15:dlblFTEntry>
                  </c15:dlblFieldTable>
                  <c15:showDataLabelsRange val="0"/>
                </c:ext>
                <c:ext xmlns:c16="http://schemas.microsoft.com/office/drawing/2014/chart" uri="{C3380CC4-5D6E-409C-BE32-E72D297353CC}">
                  <c16:uniqueId val="{00000019-58F7-40F2-9F74-CC7F00297ABE}"/>
                </c:ext>
              </c:extLst>
            </c:dLbl>
            <c:dLbl>
              <c:idx val="26"/>
              <c:tx>
                <c:strRef>
                  <c:f>Daten_Diagramme!$D$40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{0A00CC18-8D57-48AD-A757-7C87EEDEC76A}</c15:txfldGUID>
                      <c15:f>Daten_Diagramme!$D$40</c15:f>
                      <c15:dlblFieldTableCache>
                        <c:ptCount val="1"/>
                        <c:pt idx="0">
                          <c:v>#BEZUG!</c:v>
                        </c:pt>
                      </c15:dlblFieldTableCache>
                    </c15:dlblFTEntry>
                  </c15:dlblFieldTable>
                  <c15:showDataLabelsRange val="0"/>
                </c:ext>
                <c:ext xmlns:c16="http://schemas.microsoft.com/office/drawing/2014/chart" uri="{C3380CC4-5D6E-409C-BE32-E72D297353CC}">
                  <c16:uniqueId val="{0000001A-58F7-40F2-9F74-CC7F00297ABE}"/>
                </c:ext>
              </c:extLst>
            </c:dLbl>
            <c:dLbl>
              <c:idx val="27"/>
              <c:tx>
                <c:strRef>
                  <c:f>Daten_Diagramme!$D$41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{7B20E4C0-11CA-466C-ABCD-DC1A028A7AEF}</c15:txfldGUID>
                      <c15:f>Daten_Diagramme!$D$41</c15:f>
                      <c15:dlblFieldTableCache>
                        <c:ptCount val="1"/>
                        <c:pt idx="0">
                          <c:v>#BEZUG!</c:v>
                        </c:pt>
                      </c15:dlblFieldTableCache>
                    </c15:dlblFTEntry>
                  </c15:dlblFieldTable>
                  <c15:showDataLabelsRange val="0"/>
                </c:ext>
                <c:ext xmlns:c16="http://schemas.microsoft.com/office/drawing/2014/chart" uri="{C3380CC4-5D6E-409C-BE32-E72D297353CC}">
                  <c16:uniqueId val="{0000001B-58F7-40F2-9F74-CC7F00297ABE}"/>
                </c:ext>
              </c:extLst>
            </c:dLbl>
            <c:dLbl>
              <c:idx val="28"/>
              <c:tx>
                <c:strRef>
                  <c:f>Daten_Diagramme!$D$42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{D37C1CD6-29E8-4558-89B7-C529E8D4166D}</c15:txfldGUID>
                      <c15:f>Daten_Diagramme!$D$42</c15:f>
                      <c15:dlblFieldTableCache>
                        <c:ptCount val="1"/>
                        <c:pt idx="0">
                          <c:v>#BEZUG!</c:v>
                        </c:pt>
                      </c15:dlblFieldTableCache>
                    </c15:dlblFTEntry>
                  </c15:dlblFieldTable>
                  <c15:showDataLabelsRange val="0"/>
                </c:ext>
                <c:ext xmlns:c16="http://schemas.microsoft.com/office/drawing/2014/chart" uri="{C3380CC4-5D6E-409C-BE32-E72D297353CC}">
                  <c16:uniqueId val="{0000001C-58F7-40F2-9F74-CC7F00297ABE}"/>
                </c:ext>
              </c:extLst>
            </c:dLbl>
            <c:dLbl>
              <c:idx val="29"/>
              <c:tx>
                <c:strRef>
                  <c:f>Daten_Diagramme!$D$43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{D601536C-760A-4198-846B-F45FB5BD6CE3}</c15:txfldGUID>
                      <c15:f>Daten_Diagramme!$D$43</c15:f>
                      <c15:dlblFieldTableCache>
                        <c:ptCount val="1"/>
                        <c:pt idx="0">
                          <c:v>#BEZUG!</c:v>
                        </c:pt>
                      </c15:dlblFieldTableCache>
                    </c15:dlblFTEntry>
                  </c15:dlblFieldTable>
                  <c15:showDataLabelsRange val="0"/>
                </c:ext>
                <c:ext xmlns:c16="http://schemas.microsoft.com/office/drawing/2014/chart" uri="{C3380CC4-5D6E-409C-BE32-E72D297353CC}">
                  <c16:uniqueId val="{0000001D-58F7-40F2-9F74-CC7F00297ABE}"/>
                </c:ext>
              </c:extLst>
            </c:dLbl>
            <c:dLbl>
              <c:idx val="30"/>
              <c:tx>
                <c:strRef>
                  <c:f>Daten_Diagramme!$D$44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{615AF3BB-7A3F-4539-944E-1A516C516488}</c15:txfldGUID>
                      <c15:f>Daten_Diagramme!$D$44</c15:f>
                      <c15:dlblFieldTableCache>
                        <c:ptCount val="1"/>
                        <c:pt idx="0">
                          <c:v>#BEZUG!</c:v>
                        </c:pt>
                      </c15:dlblFieldTableCache>
                    </c15:dlblFTEntry>
                  </c15:dlblFieldTable>
                  <c15:showDataLabelsRange val="0"/>
                </c:ext>
                <c:ext xmlns:c16="http://schemas.microsoft.com/office/drawing/2014/chart" uri="{C3380CC4-5D6E-409C-BE32-E72D297353CC}">
                  <c16:uniqueId val="{0000001E-58F7-40F2-9F74-CC7F00297ABE}"/>
                </c:ext>
              </c:extLst>
            </c:dLbl>
            <c:dLbl>
              <c:idx val="31"/>
              <c:tx>
                <c:strRef>
                  <c:f>Daten_Diagramme!$D$45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{B213F047-9701-43E4-874F-03CBBDDFB490}</c15:txfldGUID>
                      <c15:f>Daten_Diagramme!$D$45</c15:f>
                      <c15:dlblFieldTableCache>
                        <c:ptCount val="1"/>
                        <c:pt idx="0">
                          <c:v>X</c:v>
                        </c:pt>
                      </c15:dlblFieldTableCache>
                    </c15:dlblFTEntry>
                  </c15:dlblFieldTable>
                  <c15:showDataLabelsRange val="0"/>
                </c:ext>
                <c:ext xmlns:c16="http://schemas.microsoft.com/office/drawing/2014/chart" uri="{C3380CC4-5D6E-409C-BE32-E72D297353CC}">
                  <c16:uniqueId val="{0000001F-58F7-40F2-9F74-CC7F00297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58F7-40F2-9F74-CC7F00297AB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{16BEECB8-A8B8-4C81-BECF-4D157134B605}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8F7-40F2-9F74-CC7F00297AB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{E4F1E876-248B-410F-83B1-C2E02C137458}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8F7-40F2-9F74-CC7F00297AB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{335D8769-F237-4909-A934-C0A940F12DD2}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8F7-40F2-9F74-CC7F00297AB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{2274C75D-20A2-4BEF-B2E7-A9A7D8CE72CF}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8F7-40F2-9F74-CC7F00297AB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{5E3BC320-E801-4F31-B5F7-CB750DC891C4}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8F7-40F2-9F74-CC7F00297AB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{478153E5-3BD3-49D5-AA7B-46A53762FEB7}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8F7-40F2-9F74-CC7F00297AB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{16F25172-96FD-4586-A83A-D68030689333}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8F7-40F2-9F74-CC7F00297AB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{D51EDC7B-F70C-4640-BE1D-6ABCA558B100}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8F7-40F2-9F74-CC7F00297AB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{977813BA-F3B7-4305-83C3-FEEDEA9C93AF}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8F7-40F2-9F74-CC7F00297AB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{2F8FA595-85E6-4B28-9B45-DFB8C0564676}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8F7-40F2-9F74-CC7F00297AB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{8795D4D6-3D74-453F-B2C2-AC027C7E208D}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8F7-40F2-9F74-CC7F00297AB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{77AE1984-C0A8-4C57-8234-715A44CD9D04}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8F7-40F2-9F74-CC7F00297AB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{B25F9C03-3286-4CE8-A0FB-52BE27F4B910}</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8F7-40F2-9F74-CC7F00297AB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{63FDBBA6-1AFB-4179-8E97-D33B1925F3F1}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8F7-40F2-9F74-CC7F00297AB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{D8331967-6029-44E9-9A6D-AA3EC0DB6DD3}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8F7-40F2-9F74-CC7F00297AB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{D052F454-F3E0-4627-8982-F21D9A6C19E6}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8F7-40F2-9F74-CC7F00297AB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{2C8DF5DF-4DE9-4CA1-87FA-753B9604A4F7}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8F7-40F2-9F74-CC7F00297AB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{3FFDCF83-B609-4B8D-8B42-788FD22C556A}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8F7-40F2-9F74-CC7F00297AB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{DF9B69CB-80C7-4793-8134-6673BF38B9FE}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8F7-40F2-9F74-CC7F00297AB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{1DE14187-80B2-470F-BBB4-5700F649E9F8}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8F7-40F2-9F74-CC7F00297AB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{4B7479CC-DAD2-4942-B4B8-EE9CAA11D790}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8F7-40F2-9F74-CC7F00297AB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{7A0027C6-5527-41AB-B18A-C9CF3023E2BD}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8F7-40F2-9F74-CC7F00297AB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{5ED58A9F-73E4-4BD6-940D-68365B73D822}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8F7-40F2-9F74-CC7F00297AB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{B75875AE-37D4-4D22-8822-B9C039E73CF1}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8F7-40F2-9F74-CC7F00297AB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{A79AA77B-EA3E-4B96-97F5-09CB862D314A}</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8F7-40F2-9F74-CC7F00297AB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{8EDD51EA-9C7E-4E8B-83A6-FB4ABEF870B7}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8F7-40F2-9F74-CC7F00297AB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{D245BBB1-F00E-4D0A-99BC-FFD598788859}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8F7-40F2-9F74-CC7F00297AB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{8313B04F-F873-4F18-BEF0-5AFBF5572F16}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8F7-40F2-9F74-CC7F00297AB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{DD73B389-3569-4B3F-BCF1-0D136BEC05F3}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8F7-40F2-9F74-CC7F00297AB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{2F6C6F63-0927-42DF-B600-915B6F59893F}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8F7-40F2-9F74-CC7F00297AB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{B9CA3BD3-E68B-4463-9BDF-C21DBB1C19AD}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8F7-40F2-9F74-CC7F00297AB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{0B9C2E01-6ABF-4EF0-A1FE-1EB48B37346A}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8F7-40F2-9F74-CC7F00297AB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58F7-40F2-9F74-CC7F00297AB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Daten_Diagramme!$J$14:$J$39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58F7-40F2-9F74-CC7F00297AB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{76578CE1-DEBA-40E0-8493-5F8DA99AA740}</c15:txfldGUID>
                      <c15:f>Daten_Diagramme!$E$14</c15:f>
                      <c15:dlblFieldTableCache>
                        <c:ptCount val="1"/>
                        <c:pt idx="0">
                          <c:v>X</c:v>
                        </c:pt>
                      </c15:dlblFieldTableCache>
                    </c15:dlblFTEntry>
                  </c15:dlblFieldTable>
                  <c15:showDataLabelsRange val="0"/>
                </c:ext>
                <c:ext xmlns:c16="http://schemas.microsoft.com/office/drawing/2014/chart" uri="{C3380CC4-5D6E-409C-BE32-E72D297353CC}">
                  <c16:uniqueId val="{00000000-7AC4-4B45-B1B8-2F29366A4A86}"/>
                </c:ext>
              </c:extLst>
            </c:dLbl>
            <c:dLbl>
              <c:idx val="1"/>
              <c:tx>
                <c:strRef>
                  <c:f>Daten_Diagramme!$E$15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{E3D990F7-A79B-4DC6-A1FF-12A9F2072A21}</c15:txfldGUID>
                      <c15:f>Daten_Diagramme!$E$15</c15:f>
                      <c15:dlblFieldTableCache>
                        <c:ptCount val="1"/>
                        <c:pt idx="0">
                          <c:v>X</c:v>
                        </c:pt>
                      </c15:dlblFieldTableCache>
                    </c15:dlblFTEntry>
                  </c15:dlblFieldTable>
                  <c15:showDataLabelsRange val="0"/>
                </c:ext>
                <c:ext xmlns:c16="http://schemas.microsoft.com/office/drawing/2014/chart" uri="{C3380CC4-5D6E-409C-BE32-E72D297353CC}">
                  <c16:uniqueId val="{00000001-7AC4-4B45-B1B8-2F29366A4A86}"/>
                </c:ext>
              </c:extLst>
            </c:dLbl>
            <c:dLbl>
              <c:idx val="2"/>
              <c:tx>
                <c:strRef>
                  <c:f>Daten_Diagramme!$E$16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{AE1FB454-E4AA-4822-883B-D84016769EEE}</c15:txfldGUID>
                      <c15:f>Daten_Diagramme!$E$16</c15:f>
                      <c15:dlblFieldTableCache>
                        <c:ptCount val="1"/>
                        <c:pt idx="0">
                          <c:v>X</c:v>
                        </c:pt>
                      </c15:dlblFieldTableCache>
                    </c15:dlblFTEntry>
                  </c15:dlblFieldTable>
                  <c15:showDataLabelsRange val="0"/>
                </c:ext>
                <c:ext xmlns:c16="http://schemas.microsoft.com/office/drawing/2014/chart" uri="{C3380CC4-5D6E-409C-BE32-E72D297353CC}">
                  <c16:uniqueId val="{00000002-7AC4-4B45-B1B8-2F29366A4A86}"/>
                </c:ext>
              </c:extLst>
            </c:dLbl>
            <c:dLbl>
              <c:idx val="3"/>
              <c:tx>
                <c:strRef>
                  <c:f>Daten_Diagramme!$E$17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{9861CD39-1728-40A9-B557-21F3F2749163}</c15:txfldGUID>
                      <c15:f>Daten_Diagramme!$E$17</c15:f>
                      <c15:dlblFieldTableCache>
                        <c:ptCount val="1"/>
                        <c:pt idx="0">
                          <c:v>X</c:v>
                        </c:pt>
                      </c15:dlblFieldTableCache>
                    </c15:dlblFTEntry>
                  </c15:dlblFieldTable>
                  <c15:showDataLabelsRange val="0"/>
                </c:ext>
                <c:ext xmlns:c16="http://schemas.microsoft.com/office/drawing/2014/chart" uri="{C3380CC4-5D6E-409C-BE32-E72D297353CC}">
                  <c16:uniqueId val="{00000003-7AC4-4B45-B1B8-2F29366A4A86}"/>
                </c:ext>
              </c:extLst>
            </c:dLbl>
            <c:dLbl>
              <c:idx val="4"/>
              <c:tx>
                <c:strRef>
                  <c:f>Daten_Diagramme!$E$18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{49179F55-2271-4536-A6CF-1FF806E9AFA9}</c15:txfldGUID>
                      <c15:f>Daten_Diagramme!$E$18</c15:f>
                      <c15:dlblFieldTableCache>
                        <c:ptCount val="1"/>
                        <c:pt idx="0">
                          <c:v>X</c:v>
                        </c:pt>
                      </c15:dlblFieldTableCache>
                    </c15:dlblFTEntry>
                  </c15:dlblFieldTable>
                  <c15:showDataLabelsRange val="0"/>
                </c:ext>
                <c:ext xmlns:c16="http://schemas.microsoft.com/office/drawing/2014/chart" uri="{C3380CC4-5D6E-409C-BE32-E72D297353CC}">
                  <c16:uniqueId val="{00000004-7AC4-4B45-B1B8-2F29366A4A86}"/>
                </c:ext>
              </c:extLst>
            </c:dLbl>
            <c:dLbl>
              <c:idx val="5"/>
              <c:tx>
                <c:strRef>
                  <c:f>Daten_Diagramme!$E$19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{CBEC6D56-E3D4-4FAD-A5B7-5A70C1069CDC}</c15:txfldGUID>
                      <c15:f>Daten_Diagramme!$E$19</c15:f>
                      <c15:dlblFieldTableCache>
                        <c:ptCount val="1"/>
                        <c:pt idx="0">
                          <c:v>X</c:v>
                        </c:pt>
                      </c15:dlblFieldTableCache>
                    </c15:dlblFTEntry>
                  </c15:dlblFieldTable>
                  <c15:showDataLabelsRange val="0"/>
                </c:ext>
                <c:ext xmlns:c16="http://schemas.microsoft.com/office/drawing/2014/chart" uri="{C3380CC4-5D6E-409C-BE32-E72D297353CC}">
                  <c16:uniqueId val="{00000005-7AC4-4B45-B1B8-2F29366A4A86}"/>
                </c:ext>
              </c:extLst>
            </c:dLbl>
            <c:dLbl>
              <c:idx val="6"/>
              <c:tx>
                <c:strRef>
                  <c:f>Daten_Diagramme!$E$20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{0ECDBF4E-525B-4645-9E57-48B81313101F}</c15:txfldGUID>
                      <c15:f>Daten_Diagramme!$E$20</c15:f>
                      <c15:dlblFieldTableCache>
                        <c:ptCount val="1"/>
                        <c:pt idx="0">
                          <c:v>X</c:v>
                        </c:pt>
                      </c15:dlblFieldTableCache>
                    </c15:dlblFTEntry>
                  </c15:dlblFieldTable>
                  <c15:showDataLabelsRange val="0"/>
                </c:ext>
                <c:ext xmlns:c16="http://schemas.microsoft.com/office/drawing/2014/chart" uri="{C3380CC4-5D6E-409C-BE32-E72D297353CC}">
                  <c16:uniqueId val="{00000006-7AC4-4B45-B1B8-2F29366A4A86}"/>
                </c:ext>
              </c:extLst>
            </c:dLbl>
            <c:dLbl>
              <c:idx val="7"/>
              <c:tx>
                <c:strRef>
                  <c:f>Daten_Diagramme!$E$21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{61EACD7C-2821-48E1-A425-33849F52E439}</c15:txfldGUID>
                      <c15:f>Daten_Diagramme!$E$21</c15:f>
                      <c15:dlblFieldTableCache>
                        <c:ptCount val="1"/>
                        <c:pt idx="0">
                          <c:v>X</c:v>
                        </c:pt>
                      </c15:dlblFieldTableCache>
                    </c15:dlblFTEntry>
                  </c15:dlblFieldTable>
                  <c15:showDataLabelsRange val="0"/>
                </c:ext>
                <c:ext xmlns:c16="http://schemas.microsoft.com/office/drawing/2014/chart" uri="{C3380CC4-5D6E-409C-BE32-E72D297353CC}">
                  <c16:uniqueId val="{00000007-7AC4-4B45-B1B8-2F29366A4A86}"/>
                </c:ext>
              </c:extLst>
            </c:dLbl>
            <c:dLbl>
              <c:idx val="8"/>
              <c:tx>
                <c:strRef>
                  <c:f>Daten_Diagramme!$E$22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{31B4B742-21A4-47D2-AC15-7D97DBE767C1}</c15:txfldGUID>
                      <c15:f>Daten_Diagramme!$E$22</c15:f>
                      <c15:dlblFieldTableCache>
                        <c:ptCount val="1"/>
                        <c:pt idx="0">
                          <c:v>X</c:v>
                        </c:pt>
                      </c15:dlblFieldTableCache>
                    </c15:dlblFTEntry>
                  </c15:dlblFieldTable>
                  <c15:showDataLabelsRange val="0"/>
                </c:ext>
                <c:ext xmlns:c16="http://schemas.microsoft.com/office/drawing/2014/chart" uri="{C3380CC4-5D6E-409C-BE32-E72D297353CC}">
                  <c16:uniqueId val="{00000008-7AC4-4B45-B1B8-2F29366A4A86}"/>
                </c:ext>
              </c:extLst>
            </c:dLbl>
            <c:dLbl>
              <c:idx val="9"/>
              <c:tx>
                <c:strRef>
                  <c:f>Daten_Diagramme!$E$23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{0F72CFD0-D5CF-4B6A-82F5-A26A069530E6}</c15:txfldGUID>
                      <c15:f>Daten_Diagramme!$E$23</c15:f>
                      <c15:dlblFieldTableCache>
                        <c:ptCount val="1"/>
                        <c:pt idx="0">
                          <c:v>X</c:v>
                        </c:pt>
                      </c15:dlblFieldTableCache>
                    </c15:dlblFTEntry>
                  </c15:dlblFieldTable>
                  <c15:showDataLabelsRange val="0"/>
                </c:ext>
                <c:ext xmlns:c16="http://schemas.microsoft.com/office/drawing/2014/chart" uri="{C3380CC4-5D6E-409C-BE32-E72D297353CC}">
                  <c16:uniqueId val="{00000009-7AC4-4B45-B1B8-2F29366A4A86}"/>
                </c:ext>
              </c:extLst>
            </c:dLbl>
            <c:dLbl>
              <c:idx val="10"/>
              <c:tx>
                <c:strRef>
                  <c:f>Daten_Diagramme!$E$24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{82C684FB-C947-4AC3-B6F0-77FF08EDC801}</c15:txfldGUID>
                      <c15:f>Daten_Diagramme!$E$24</c15:f>
                      <c15:dlblFieldTableCache>
                        <c:ptCount val="1"/>
                        <c:pt idx="0">
                          <c:v>X</c:v>
                        </c:pt>
                      </c15:dlblFieldTableCache>
                    </c15:dlblFTEntry>
                  </c15:dlblFieldTable>
                  <c15:showDataLabelsRange val="0"/>
                </c:ext>
                <c:ext xmlns:c16="http://schemas.microsoft.com/office/drawing/2014/chart" uri="{C3380CC4-5D6E-409C-BE32-E72D297353CC}">
                  <c16:uniqueId val="{0000000A-7AC4-4B45-B1B8-2F29366A4A86}"/>
                </c:ext>
              </c:extLst>
            </c:dLbl>
            <c:dLbl>
              <c:idx val="11"/>
              <c:tx>
                <c:strRef>
                  <c:f>Daten_Diagramme!$E$25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{087784C4-FC44-49B1-BD34-A8C0C059AF46}</c15:txfldGUID>
                      <c15:f>Daten_Diagramme!$E$25</c15:f>
                      <c15:dlblFieldTableCache>
                        <c:ptCount val="1"/>
                        <c:pt idx="0">
                          <c:v>X</c:v>
                        </c:pt>
                      </c15:dlblFieldTableCache>
                    </c15:dlblFTEntry>
                  </c15:dlblFieldTable>
                  <c15:showDataLabelsRange val="0"/>
                </c:ext>
                <c:ext xmlns:c16="http://schemas.microsoft.com/office/drawing/2014/chart" uri="{C3380CC4-5D6E-409C-BE32-E72D297353CC}">
                  <c16:uniqueId val="{0000000B-7AC4-4B45-B1B8-2F29366A4A86}"/>
                </c:ext>
              </c:extLst>
            </c:dLbl>
            <c:dLbl>
              <c:idx val="12"/>
              <c:tx>
                <c:strRef>
                  <c:f>Daten_Diagramme!$E$26</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{02AC6E16-3986-439C-91A5-58011E47EAC7}</c15:txfldGUID>
                      <c15:f>Daten_Diagramme!$E$26</c15:f>
                      <c15:dlblFieldTableCache>
                        <c:ptCount val="1"/>
                        <c:pt idx="0">
                          <c:v>X</c:v>
                        </c:pt>
                      </c15:dlblFieldTableCache>
                    </c15:dlblFTEntry>
                  </c15:dlblFieldTable>
                  <c15:showDataLabelsRange val="0"/>
                </c:ext>
                <c:ext xmlns:c16="http://schemas.microsoft.com/office/drawing/2014/chart" uri="{C3380CC4-5D6E-409C-BE32-E72D297353CC}">
                  <c16:uniqueId val="{0000000C-7AC4-4B45-B1B8-2F29366A4A86}"/>
                </c:ext>
              </c:extLst>
            </c:dLbl>
            <c:dLbl>
              <c:idx val="13"/>
              <c:tx>
                <c:strRef>
                  <c:f>Daten_Diagramme!$E$27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{4329535C-5B08-4F54-8C55-A77BDEB0C456}</c15:txfldGUID>
                      <c15:f>Daten_Diagramme!$E$27</c15:f>
                      <c15:dlblFieldTableCache>
                        <c:ptCount val="1"/>
                        <c:pt idx="0">
                          <c:v>X</c:v>
                        </c:pt>
                      </c15:dlblFieldTableCache>
                    </c15:dlblFTEntry>
                  </c15:dlblFieldTable>
                  <c15:showDataLabelsRange val="0"/>
                </c:ext>
                <c:ext xmlns:c16="http://schemas.microsoft.com/office/drawing/2014/chart" uri="{C3380CC4-5D6E-409C-BE32-E72D297353CC}">
                  <c16:uniqueId val="{0000000D-7AC4-4B45-B1B8-2F29366A4A86}"/>
                </c:ext>
              </c:extLst>
            </c:dLbl>
            <c:dLbl>
              <c:idx val="14"/>
              <c:tx>
                <c:strRef>
                  <c:f>Daten_Diagramme!$E$28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{21DCB059-D600-4CDF-BD2B-FEADB58B4BEB}</c15:txfldGUID>
                      <c15:f>Daten_Diagramme!$E$28</c15:f>
                      <c15:dlblFieldTableCache>
                        <c:ptCount val="1"/>
                        <c:pt idx="0">
                          <c:v>X</c:v>
                        </c:pt>
                      </c15:dlblFieldTableCache>
                    </c15:dlblFTEntry>
                  </c15:dlblFieldTable>
                  <c15:showDataLabelsRange val="0"/>
                </c:ext>
                <c:ext xmlns:c16="http://schemas.microsoft.com/office/drawing/2014/chart" uri="{C3380CC4-5D6E-409C-BE32-E72D297353CC}">
                  <c16:uniqueId val="{0000000E-7AC4-4B45-B1B8-2F29366A4A86}"/>
                </c:ext>
              </c:extLst>
            </c:dLbl>
            <c:dLbl>
              <c:idx val="15"/>
              <c:tx>
                <c:strRef>
                  <c:f>Daten_Diagramme!$E$29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{EC27DECA-A521-4197-899E-82330DF65BAC}</c15:txfldGUID>
                      <c15:f>Daten_Diagramme!$E$29</c15:f>
                      <c15:dlblFieldTableCache>
                        <c:ptCount val="1"/>
                        <c:pt idx="0">
                          <c:v>X</c:v>
                        </c:pt>
                      </c15:dlblFieldTableCache>
                    </c15:dlblFTEntry>
                  </c15:dlblFieldTable>
                  <c15:showDataLabelsRange val="0"/>
                </c:ext>
                <c:ext xmlns:c16="http://schemas.microsoft.com/office/drawing/2014/chart" uri="{C3380CC4-5D6E-409C-BE32-E72D297353CC}">
                  <c16:uniqueId val="{0000000F-7AC4-4B45-B1B8-2F29366A4A86}"/>
                </c:ext>
              </c:extLst>
            </c:dLbl>
            <c:dLbl>
              <c:idx val="16"/>
              <c:tx>
                <c:strRef>
                  <c:f>Daten_Diagramme!$E$30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{7388FB95-7210-4FDA-980C-52A376C69A61}</c15:txfldGUID>
                      <c15:f>Daten_Diagramme!$E$30</c15:f>
                      <c15:dlblFieldTableCache>
                        <c:ptCount val="1"/>
                        <c:pt idx="0">
                          <c:v>X</c:v>
                        </c:pt>
                      </c15:dlblFieldTableCache>
                    </c15:dlblFTEntry>
                  </c15:dlblFieldTable>
                  <c15:showDataLabelsRange val="0"/>
                </c:ext>
                <c:ext xmlns:c16="http://schemas.microsoft.com/office/drawing/2014/chart" uri="{C3380CC4-5D6E-409C-BE32-E72D297353CC}">
                  <c16:uniqueId val="{00000010-7AC4-4B45-B1B8-2F29366A4A86}"/>
                </c:ext>
              </c:extLst>
            </c:dLbl>
            <c:dLbl>
              <c:idx val="17"/>
              <c:tx>
                <c:strRef>
                  <c:f>Daten_Diagramme!$E$31</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{4F466976-C6B2-446A-BB4F-A8BF3000ADB0}</c15:txfldGUID>
                      <c15:f>Daten_Diagramme!$E$31</c15:f>
                      <c15:dlblFieldTableCache>
                        <c:ptCount val="1"/>
                        <c:pt idx="0">
                          <c:v>X</c:v>
                        </c:pt>
                      </c15:dlblFieldTableCache>
                    </c15:dlblFTEntry>
                  </c15:dlblFieldTable>
                  <c15:showDataLabelsRange val="0"/>
                </c:ext>
                <c:ext xmlns:c16="http://schemas.microsoft.com/office/drawing/2014/chart" uri="{C3380CC4-5D6E-409C-BE32-E72D297353CC}">
                  <c16:uniqueId val="{00000011-7AC4-4B45-B1B8-2F29366A4A86}"/>
                </c:ext>
              </c:extLst>
            </c:dLbl>
            <c:dLbl>
              <c:idx val="18"/>
              <c:tx>
                <c:strRef>
                  <c:f>Daten_Diagramme!$E$32</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{71DDB6B2-D075-4611-BF1C-1CB253ACA8A0}</c15:txfldGUID>
                      <c15:f>Daten_Diagramme!$E$32</c15:f>
                      <c15:dlblFieldTableCache>
                        <c:ptCount val="1"/>
                        <c:pt idx="0">
                          <c:v>X</c:v>
                        </c:pt>
                      </c15:dlblFieldTableCache>
                    </c15:dlblFTEntry>
                  </c15:dlblFieldTable>
                  <c15:showDataLabelsRange val="0"/>
                </c:ext>
                <c:ext xmlns:c16="http://schemas.microsoft.com/office/drawing/2014/chart" uri="{C3380CC4-5D6E-409C-BE32-E72D297353CC}">
                  <c16:uniqueId val="{00000012-7AC4-4B45-B1B8-2F29366A4A86}"/>
                </c:ext>
              </c:extLst>
            </c:dLbl>
            <c:dLbl>
              <c:idx val="19"/>
              <c:tx>
                <c:strRef>
                  <c:f>Daten_Diagramme!$E$33</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{78427BEE-1F26-479A-8C7D-536C92BE93D9}</c15:txfldGUID>
                      <c15:f>Daten_Diagramme!$E$33</c15:f>
                      <c15:dlblFieldTableCache>
                        <c:ptCount val="1"/>
                        <c:pt idx="0">
                          <c:v>X</c:v>
                        </c:pt>
                      </c15:dlblFieldTableCache>
                    </c15:dlblFTEntry>
                  </c15:dlblFieldTable>
                  <c15:showDataLabelsRange val="0"/>
                </c:ext>
                <c:ext xmlns:c16="http://schemas.microsoft.com/office/drawing/2014/chart" uri="{C3380CC4-5D6E-409C-BE32-E72D297353CC}">
                  <c16:uniqueId val="{00000013-7AC4-4B45-B1B8-2F29366A4A86}"/>
                </c:ext>
              </c:extLst>
            </c:dLbl>
            <c:dLbl>
              <c:idx val="20"/>
              <c:tx>
                <c:strRef>
                  <c:f>Daten_Diagramme!$E$34</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{214795E1-B5EE-492D-B701-382EDF16D152}</c15:txfldGUID>
                      <c15:f>Daten_Diagramme!$E$34</c15:f>
                      <c15:dlblFieldTableCache>
                        <c:ptCount val="1"/>
                        <c:pt idx="0">
                          <c:v>X</c:v>
                        </c:pt>
                      </c15:dlblFieldTableCache>
                    </c15:dlblFTEntry>
                  </c15:dlblFieldTable>
                  <c15:showDataLabelsRange val="0"/>
                </c:ext>
                <c:ext xmlns:c16="http://schemas.microsoft.com/office/drawing/2014/chart" uri="{C3380CC4-5D6E-409C-BE32-E72D297353CC}">
                  <c16:uniqueId val="{00000014-7AC4-4B45-B1B8-2F29366A4A86}"/>
                </c:ext>
              </c:extLst>
            </c:dLbl>
            <c:dLbl>
              <c:idx val="21"/>
              <c:tx>
                <c:strRef>
                  <c:f>Daten_Diagramme!$E$35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{410B64B3-33C5-44AE-B555-C13FAE08614D}</c15:txfldGUID>
                      <c15:f>Daten_Diagramme!$E$35</c15:f>
                      <c15:dlblFieldTableCache>
                        <c:ptCount val="1"/>
                        <c:pt idx="0">
                          <c:v>X</c:v>
                        </c:pt>
                      </c15:dlblFieldTableCache>
                    </c15:dlblFTEntry>
                  </c15:dlblFieldTable>
                  <c15:showDataLabelsRange val="0"/>
                </c:ext>
                <c:ext xmlns:c16="http://schemas.microsoft.com/office/drawing/2014/chart" uri="{C3380CC4-5D6E-409C-BE32-E72D297353CC}">
                  <c16:uniqueId val="{00000015-7AC4-4B45-B1B8-2F29366A4A8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{8C7FB25E-2A84-4DD6-8FF0-E7BE5F4E6942}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7AC4-4B45-B1B8-2F29366A4A86}"/>
                </c:ext>
              </c:extLst>
            </c:dLbl>
            <c:dLbl>
              <c:idx val="23"/>
              <c:tx>
                <c:strRef>
                  <c:f>Daten_Diagramme!$E$37</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{A8EE353F-6035-4D87-A712-491D4631A716}</c15:txfldGUID>
                      <c15:f>Daten_Diagramme!$E$37</c15:f>
                      <c15:dlblFieldTableCache>
                        <c:ptCount val="1"/>
                        <c:pt idx="0">
                          <c:v>X</c:v>
                        </c:pt>
                      </c15:dlblFieldTableCache>
                    </c15:dlblFTEntry>
                  </c15:dlblFieldTable>
                  <c15:showDataLabelsRange val="0"/>
                </c:ext>
                <c:ext xmlns:c16="http://schemas.microsoft.com/office/drawing/2014/chart" uri="{C3380CC4-5D6E-409C-BE32-E72D297353CC}">
                  <c16:uniqueId val="{00000017-7AC4-4B45-B1B8-2F29366A4A86}"/>
                </c:ext>
              </c:extLst>
            </c:dLbl>
            <c:dLbl>
              <c:idx val="24"/>
              <c:tx>
                <c:strRef>
                  <c:f>Daten_Diagramme!$E$38</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{7158DD33-5C57-445A-B760-BD08A90C264F}</c15:txfldGUID>
                      <c15:f>Daten_Diagramme!$E$38</c15:f>
                      <c15:dlblFieldTableCache>
                        <c:ptCount val="1"/>
                        <c:pt idx="0">
                          <c:v>X</c:v>
                        </c:pt>
                      </c15:dlblFieldTableCache>
                    </c15:dlblFTEntry>
                  </c15:dlblFieldTable>
                  <c15:showDataLabelsRange val="0"/>
                </c:ext>
                <c:ext xmlns:c16="http://schemas.microsoft.com/office/drawing/2014/chart" uri="{C3380CC4-5D6E-409C-BE32-E72D297353CC}">
                  <c16:uniqueId val="{00000018-7AC4-4B45-B1B8-2F29366A4A86}"/>
                </c:ext>
              </c:extLst>
            </c:dLbl>
            <c:dLbl>
              <c:idx val="25"/>
              <c:tx>
                <c:strRef>
                  <c:f>Daten_Diagramme!$E$39</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{D56FD517-E101-4428-9086-06F5F021A4DE}</c15:txfldGUID>
                      <c15:f>Daten_Diagramme!$E$39</c15:f>
                      <c15:dlblFieldTableCache>
                        <c:ptCount val="1"/>
                        <c:pt idx="0">
                          <c:v>X</c:v>
                        </c:pt>
                      </c15:dlblFieldTableCache>
                    </c15:dlblFTEntry>
                  </c15:dlblFieldTable>
                  <c15:showDataLabelsRange val="0"/>
                </c:ext>
                <c:ext xmlns:c16="http://schemas.microsoft.com/office/drawing/2014/chart" uri="{C3380CC4-5D6E-409C-BE32-E72D297353CC}">
                  <c16:uniqueId val="{00000019-7AC4-4B45-B1B8-2F29366A4A86}"/>
                </c:ext>
              </c:extLst>
            </c:dLbl>
            <c:dLbl>
              <c:idx val="26"/>
              <c:tx>
                <c:strRef>
                  <c:f>Daten_Diagramme!$E$40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{925EA517-483C-4B3E-AE52-3A050060A562}</c15:txfldGUID>
                      <c15:f>Daten_Diagramme!$E$40</c15:f>
                      <c15:dlblFieldTableCache>
                        <c:ptCount val="1"/>
                        <c:pt idx="0">
                          <c:v>#BEZUG!</c:v>
                        </c:pt>
                      </c15:dlblFieldTableCache>
                    </c15:dlblFTEntry>
                  </c15:dlblFieldTable>
                  <c15:showDataLabelsRange val="0"/>
                </c:ext>
                <c:ext xmlns:c16="http://schemas.microsoft.com/office/drawing/2014/chart" uri="{C3380CC4-5D6E-409C-BE32-E72D297353CC}">
                  <c16:uniqueId val="{0000001A-7AC4-4B45-B1B8-2F29366A4A86}"/>
                </c:ext>
              </c:extLst>
            </c:dLbl>
            <c:dLbl>
              <c:idx val="27"/>
              <c:tx>
                <c:strRef>
                  <c:f>Daten_Diagramme!$E$41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{5469B568-83D7-4553-8825-BE07EE5DA777}</c15:txfldGUID>
                      <c15:f>Daten_Diagramme!$E$41</c15:f>
                      <c15:dlblFieldTableCache>
                        <c:ptCount val="1"/>
                        <c:pt idx="0">
                          <c:v>#BEZUG!</c:v>
                        </c:pt>
                      </c15:dlblFieldTableCache>
                    </c15:dlblFTEntry>
                  </c15:dlblFieldTable>
                  <c15:showDataLabelsRange val="0"/>
                </c:ext>
                <c:ext xmlns:c16="http://schemas.microsoft.com/office/drawing/2014/chart" uri="{C3380CC4-5D6E-409C-BE32-E72D297353CC}">
                  <c16:uniqueId val="{0000001B-7AC4-4B45-B1B8-2F29366A4A86}"/>
                </c:ext>
              </c:extLst>
            </c:dLbl>
            <c:dLbl>
              <c:idx val="28"/>
              <c:tx>
                <c:strRef>
                  <c:f>Daten_Diagramme!$E$42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{921534ED-03F4-416E-A795-FCA83C97568A}</c15:txfldGUID>
                      <c15:f>Daten_Diagramme!$E$42</c15:f>
                      <c15:dlblFieldTableCache>
                        <c:ptCount val="1"/>
                        <c:pt idx="0">
                          <c:v>#BEZUG!</c:v>
                        </c:pt>
                      </c15:dlblFieldTableCache>
                    </c15:dlblFTEntry>
                  </c15:dlblFieldTable>
                  <c15:showDataLabelsRange val="0"/>
                </c:ext>
                <c:ext xmlns:c16="http://schemas.microsoft.com/office/drawing/2014/chart" uri="{C3380CC4-5D6E-409C-BE32-E72D297353CC}">
                  <c16:uniqueId val="{0000001C-7AC4-4B45-B1B8-2F29366A4A86}"/>
                </c:ext>
              </c:extLst>
            </c:dLbl>
            <c:dLbl>
              <c:idx val="29"/>
              <c:tx>
                <c:strRef>
                  <c:f>Daten_Diagramme!$E$43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{BC19B70F-E4F4-42E2-A4DB-F6675577AA7A}</c15:txfldGUID>
                      <c15:f>Daten_Diagramme!$E$43</c15:f>
                      <c15:dlblFieldTableCache>
                        <c:ptCount val="1"/>
                        <c:pt idx="0">
                          <c:v>#BEZUG!</c:v>
                        </c:pt>
                      </c15:dlblFieldTableCache>
                    </c15:dlblFTEntry>
                  </c15:dlblFieldTable>
                  <c15:showDataLabelsRange val="0"/>
                </c:ext>
                <c:ext xmlns:c16="http://schemas.microsoft.com/office/drawing/2014/chart" uri="{C3380CC4-5D6E-409C-BE32-E72D297353CC}">
                  <c16:uniqueId val="{0000001D-7AC4-4B45-B1B8-2F29366A4A86}"/>
                </c:ext>
              </c:extLst>
            </c:dLbl>
            <c:dLbl>
              <c:idx val="30"/>
              <c:tx>
                <c:strRef>
                  <c:f>Daten_Diagramme!$E$44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{7EEA78DE-2777-41AA-A323-29792826009C}</c15:txfldGUID>
                      <c15:f>Daten_Diagramme!$E$44</c15:f>
                      <c15:dlblFieldTableCache>
                        <c:ptCount val="1"/>
                        <c:pt idx="0">
                          <c:v>#BEZUG!</c:v>
                        </c:pt>
                      </c15:dlblFieldTableCache>
                    </c15:dlblFTEntry>
                  </c15:dlblFieldTable>
                  <c15:showDataLabelsRange val="0"/>
                </c:ext>
                <c:ext xmlns:c16="http://schemas.microsoft.com/office/drawing/2014/chart" uri="{C3380CC4-5D6E-409C-BE32-E72D297353CC}">
                  <c16:uniqueId val="{0000001E-7AC4-4B45-B1B8-2F29366A4A86}"/>
                </c:ext>
              </c:extLst>
            </c:dLbl>
            <c:dLbl>
              <c:idx val="31"/>
              <c:tx>
                <c:strRef>
                  <c:f>Daten_Diagramme!$E$45</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{AF6D055F-EF7A-4853-A69A-65B8A65E06A3}</c15:txfldGUID>
                      <c15:f>Daten_Diagramme!$E$45</c15:f>
                      <c15:dlblFieldTableCache>
                        <c:ptCount val="1"/>
                        <c:pt idx="0">
                          <c:v>X</c:v>
                        </c:pt>
                      </c15:dlblFieldTableCache>
                    </c15:dlblFTEntry>
                  </c15:dlblFieldTable>
                  <c15:showDataLabelsRange val="0"/>
                </c:ext>
                <c:ext xmlns:c16="http://schemas.microsoft.com/office/drawing/2014/chart" uri="{C3380CC4-5D6E-409C-BE32-E72D297353CC}">
                  <c16:uniqueId val="{0000001F-7AC4-4B45-B1B8-2F29366A4A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3">
                  <c:v>0</c:v>
                </c:pt>
                <c:pt idx="24">
                  <c:v>0</c:v>
                </c:pt>
                <c:pt idx="25">
                  <c:v>0</c:v>
                </c:pt>
              </c:numCache>
            </c:numRef>
          </c:val>
          <c:extLst>
            <c:ext xmlns:c16="http://schemas.microsoft.com/office/drawing/2014/chart" uri="{C3380CC4-5D6E-409C-BE32-E72D297353CC}">
              <c16:uniqueId val="{00000020-7AC4-4B45-B1B8-2F29366A4A8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{85A6D51A-C3A3-43E4-813C-D088C19D05E4}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7AC4-4B45-B1B8-2F29366A4A8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{AB0A6650-7F19-4CE8-B9EA-F70439EFA538}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7AC4-4B45-B1B8-2F29366A4A8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{C6BA50A6-1388-407F-B05F-59B83AADA431}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7AC4-4B45-B1B8-2F29366A4A8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{E64E2576-E753-42EA-9D82-038729DE3EFD}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7AC4-4B45-B1B8-2F29366A4A8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{EC22DFDA-BCB0-4451-9B8A-874AE97ADE8D}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7AC4-4B45-B1B8-2F29366A4A8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{4E331D17-EC7A-45BE-8D42-1F8067B826B3}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7AC4-4B45-B1B8-2F29366A4A8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{8D9D6506-AB34-4554-A3A2-AB4BB97756DC}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7AC4-4B45-B1B8-2F29366A4A8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{59315D77-E149-4E93-A8F7-63752F331365}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7AC4-4B45-B1B8-2F29366A4A8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{A08C3A3A-E27D-469E-A7D7-991A713DC2E4}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7AC4-4B45-B1B8-2F29366A4A8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{DC8DFAEE-2503-42F3-9B3F-F27AE885B64E}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7AC4-4B45-B1B8-2F29366A4A8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{456B7249-E607-495C-8B8D-94A9FDAA5AB1}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7AC4-4B45-B1B8-2F29366A4A8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{AE1B2892-AFF2-418A-80B8-963DE733208A}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7AC4-4B45-B1B8-2F29366A4A8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{CA66F195-D77A-4B3F-AB4C-E34D282D881B}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7AC4-4B45-B1B8-2F29366A4A8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{72041798-0755-4BBF-B33D-4640241412DB}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7AC4-4B45-B1B8-2F29366A4A8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{D7EFA2A5-F71A-443C-8FE7-042FD70549AB}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7AC4-4B45-B1B8-2F29366A4A8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{8DFA9266-68FF-499D-A4AD-5EBE00156C37}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7AC4-4B45-B1B8-2F29366A4A8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{73D69A43-FE6A-46D7-AADE-A8042644EB16}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7AC4-4B45-B1B8-2F29366A4A8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{B7F47E33-83E9-4CF8-AB37-36139B8587A0}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7AC4-4B45-B1B8-2F29366A4A8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{6CE541A5-8D49-4BF1-96A3-A1DD7B8CBCF0}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7AC4-4B45-B1B8-2F29366A4A8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{7282316D-F7D0-4450-B4D2-347165C91C71}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7AC4-4B45-B1B8-2F29366A4A8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{34F0143D-64E5-48BD-9149-5E5D4F742A87}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7AC4-4B45-B1B8-2F29366A4A8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{D0A6AF91-C66F-4E1E-953A-B0684F004F7A}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7AC4-4B45-B1B8-2F29366A4A8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{F2F87AF5-5F28-4BFC-8AC5-16B26CCB220F}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7AC4-4B45-B1B8-2F29366A4A8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{89A177A9-8727-465D-A055-EFA7607E88E9}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7AC4-4B45-B1B8-2F29366A4A8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{DA19EADE-F18D-4A89-94DB-8CCFED442666}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7AC4-4B45-B1B8-2F29366A4A8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{80C433F5-5842-43E3-9FF4-93EFD461EF34}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7AC4-4B45-B1B8-2F29366A4A8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{8600513F-4329-4447-98C3-C7F6FCBD11AD}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7AC4-4B45-B1B8-2F29366A4A8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{FD290EA2-8006-4DE6-B9C0-F971C04956C0}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7AC4-4B45-B1B8-2F29366A4A8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{15ACBEDD-3F17-4AAC-954A-2BF71070F761}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7AC4-4B45-B1B8-2F29366A4A8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{7AA74B97-AF2E-46A6-AEE2-194A6356A94C}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7AC4-4B45-B1B8-2F29366A4A8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{66753448-4C42-4DB1-84B5-1517946623EF}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7AC4-4B45-B1B8-2F29366A4A8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{E2A3EA9F-457E-4AD5-873E-2DD716C7FB77}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7AC4-4B45-B1B8-2F29366A4A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-0.75</c:v>
                </c:pt>
                <c:pt idx="1">
                  <c:v>-0.75</c:v>
                </c:pt>
                <c:pt idx="2">
                  <c:v>-0.75</c:v>
                </c:pt>
                <c:pt idx="3">
                  <c:v>-0.75</c:v>
                </c:pt>
                <c:pt idx="4">
                  <c:v>-0.75</c:v>
                </c:pt>
                <c:pt idx="5">
                  <c:v>-0.75</c:v>
                </c:pt>
                <c:pt idx="6">
                  <c:v>-0.75</c:v>
                </c:pt>
                <c:pt idx="7">
                  <c:v>-0.75</c:v>
                </c:pt>
                <c:pt idx="8">
                  <c:v>-0.75</c:v>
                </c:pt>
                <c:pt idx="9">
                  <c:v>-0.75</c:v>
                </c:pt>
                <c:pt idx="10">
                  <c:v>-0.75</c:v>
                </c:pt>
                <c:pt idx="11">
                  <c:v>-0.75</c:v>
                </c:pt>
                <c:pt idx="12">
                  <c:v>-0.75</c:v>
                </c:pt>
                <c:pt idx="13">
                  <c:v>-0.75</c:v>
                </c:pt>
                <c:pt idx="14">
                  <c:v>-0.75</c:v>
                </c:pt>
                <c:pt idx="15">
                  <c:v>-0.75</c:v>
                </c:pt>
                <c:pt idx="16">
                  <c:v>-0.75</c:v>
                </c:pt>
                <c:pt idx="17">
                  <c:v>-0.75</c:v>
                </c:pt>
                <c:pt idx="18">
                  <c:v>-0.75</c:v>
                </c:pt>
                <c:pt idx="19">
                  <c:v>-0.75</c:v>
                </c:pt>
                <c:pt idx="20">
                  <c:v>-0.75</c:v>
                </c:pt>
                <c:pt idx="21">
                  <c:v>-0.75</c:v>
                </c:pt>
                <c:pt idx="22">
                  <c:v>0</c:v>
                </c:pt>
                <c:pt idx="23">
                  <c:v>-0.75</c:v>
                </c:pt>
                <c:pt idx="24">
                  <c:v>-0.75</c:v>
                </c:pt>
                <c:pt idx="25">
                  <c:v>-0.75</c:v>
                </c:pt>
              </c:numCache>
            </c:numRef>
          </c:val>
          <c:extLst>
            <c:ext xmlns:c16="http://schemas.microsoft.com/office/drawing/2014/chart" uri="{C3380CC4-5D6E-409C-BE32-E72D297353CC}">
              <c16:uniqueId val="{00000041-7AC4-4B45-B1B8-2F29366A4A8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#N/A</c:v>
                </c:pt>
                <c:pt idx="23">
                  <c:v>45</c:v>
                </c:pt>
                <c:pt idx="24">
                  <c:v>45</c:v>
                </c:pt>
                <c:pt idx="25">
                  <c:v>45</c:v>
                </c:pt>
              </c:numCache>
            </c:numRef>
          </c:xVal>
          <c:yVal>
            <c:numRef>
              <c:f>Daten_Diagramme!$L$14:$L$39</c:f>
              <c:numCache>
                <c:formatCode>General</c:formatCode>
                <c:ptCount val="26"/>
                <c:pt idx="0">
                  <c:v>5</c:v>
                </c:pt>
                <c:pt idx="1">
                  <c:v>15</c:v>
                </c:pt>
                <c:pt idx="2">
                  <c:v>25</c:v>
                </c:pt>
                <c:pt idx="3">
                  <c:v>36</c:v>
                </c:pt>
                <c:pt idx="4">
                  <c:v>46</c:v>
                </c:pt>
                <c:pt idx="5">
                  <c:v>56</c:v>
                </c:pt>
                <c:pt idx="6">
                  <c:v>67</c:v>
                </c:pt>
                <c:pt idx="7">
                  <c:v>77</c:v>
                </c:pt>
                <c:pt idx="8">
                  <c:v>87</c:v>
                </c:pt>
                <c:pt idx="9">
                  <c:v>98</c:v>
                </c:pt>
                <c:pt idx="10">
                  <c:v>108</c:v>
                </c:pt>
                <c:pt idx="11">
                  <c:v>118</c:v>
                </c:pt>
                <c:pt idx="12">
                  <c:v>129</c:v>
                </c:pt>
                <c:pt idx="13">
                  <c:v>139</c:v>
                </c:pt>
                <c:pt idx="14">
                  <c:v>149</c:v>
                </c:pt>
                <c:pt idx="15">
                  <c:v>160</c:v>
                </c:pt>
                <c:pt idx="16">
                  <c:v>170</c:v>
                </c:pt>
                <c:pt idx="17">
                  <c:v>180</c:v>
                </c:pt>
                <c:pt idx="18">
                  <c:v>191</c:v>
                </c:pt>
                <c:pt idx="19">
                  <c:v>201</c:v>
                </c:pt>
                <c:pt idx="20">
                  <c:v>211</c:v>
                </c:pt>
                <c:pt idx="21">
                  <c:v>222</c:v>
                </c:pt>
                <c:pt idx="22">
                  <c:v>#N/A</c:v>
                </c:pt>
                <c:pt idx="23">
                  <c:v>242</c:v>
                </c:pt>
                <c:pt idx="24">
                  <c:v>253</c:v>
                </c:pt>
                <c:pt idx="25">
                  <c:v>263</c:v>
                </c:pt>
              </c:numCache>
            </c:numRef>
          </c:yVal>
          <c:smooth val="0"/>
          <c:extLst>
            <c:ext xmlns:c16="http://schemas.microsoft.com/office/drawing/2014/chart" uri="{C3380CC4-5D6E-409C-BE32-E72D297353CC}">
              <c16:uniqueId val="{00000042-7AC4-4B45-B1B8-2F29366A4A8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{8D7BB699-A6C4-4935-9089-DFEBB4E51465}</c15:txfldGUID>
                      <c15:f>Diagramm!$I$46</c15:f>
                      <c15:dlblFieldTableCache>
                        <c:ptCount val="1"/>
                      </c15:dlblFieldTableCache>
                    </c15:dlblFTEntry>
                  </c15:dlblFieldTable>
                  <c15:showDataLabelsRange val="0"/>
                </c:ext>
                <c:ext xmlns:c16="http://schemas.microsoft.com/office/drawing/2014/chart" uri="{C3380CC4-5D6E-409C-BE32-E72D297353CC}">
                  <c16:uniqueId val="{00000000-7414-47D1-ACB4-B24F5FDFCE7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{67ECB9C7-6806-42F8-92B0-40096B654F0A}</c15:txfldGUID>
                      <c15:f>Diagramm!$I$47</c15:f>
                      <c15:dlblFieldTableCache>
                        <c:ptCount val="1"/>
                      </c15:dlblFieldTableCache>
                    </c15:dlblFTEntry>
                  </c15:dlblFieldTable>
                  <c15:showDataLabelsRange val="0"/>
                </c:ext>
                <c:ext xmlns:c16="http://schemas.microsoft.com/office/drawing/2014/chart" uri="{C3380CC4-5D6E-409C-BE32-E72D297353CC}">
                  <c16:uniqueId val="{00000001-7414-47D1-ACB4-B24F5FDFCE7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{8D322522-5724-4241-A6CD-686C818C1AE1}</c15:txfldGUID>
                      <c15:f>Diagramm!$I$48</c15:f>
                      <c15:dlblFieldTableCache>
                        <c:ptCount val="1"/>
                      </c15:dlblFieldTableCache>
                    </c15:dlblFTEntry>
                  </c15:dlblFieldTable>
                  <c15:showDataLabelsRange val="0"/>
                </c:ext>
                <c:ext xmlns:c16="http://schemas.microsoft.com/office/drawing/2014/chart" uri="{C3380CC4-5D6E-409C-BE32-E72D297353CC}">
                  <c16:uniqueId val="{00000002-7414-47D1-ACB4-B24F5FDFCE7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{8FBC7FEC-481A-48F4-9B0D-A250E81E6AAA}</c15:txfldGUID>
                      <c15:f>Diagramm!$I$49</c15:f>
                      <c15:dlblFieldTableCache>
                        <c:ptCount val="1"/>
                      </c15:dlblFieldTableCache>
                    </c15:dlblFTEntry>
                  </c15:dlblFieldTable>
                  <c15:showDataLabelsRange val="0"/>
                </c:ext>
                <c:ext xmlns:c16="http://schemas.microsoft.com/office/drawing/2014/chart" uri="{C3380CC4-5D6E-409C-BE32-E72D297353CC}">
                  <c16:uniqueId val="{00000003-7414-47D1-ACB4-B24F5FDFCE7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{61709FD3-6D21-4E72-A6A1-F2972F9E6D51}</c15:txfldGUID>
                      <c15:f>Diagramm!$I$50</c15:f>
                      <c15:dlblFieldTableCache>
                        <c:ptCount val="1"/>
                      </c15:dlblFieldTableCache>
                    </c15:dlblFTEntry>
                  </c15:dlblFieldTable>
                  <c15:showDataLabelsRange val="0"/>
                </c:ext>
                <c:ext xmlns:c16="http://schemas.microsoft.com/office/drawing/2014/chart" uri="{C3380CC4-5D6E-409C-BE32-E72D297353CC}">
                  <c16:uniqueId val="{00000004-7414-47D1-ACB4-B24F5FDFCE7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{F14490D2-224A-4A73-B72C-5A69F759C430}</c15:txfldGUID>
                      <c15:f>Diagramm!$I$51</c15:f>
                      <c15:dlblFieldTableCache>
                        <c:ptCount val="1"/>
                      </c15:dlblFieldTableCache>
                    </c15:dlblFTEntry>
                  </c15:dlblFieldTable>
                  <c15:showDataLabelsRange val="0"/>
                </c:ext>
                <c:ext xmlns:c16="http://schemas.microsoft.com/office/drawing/2014/chart" uri="{C3380CC4-5D6E-409C-BE32-E72D297353CC}">
                  <c16:uniqueId val="{00000005-7414-47D1-ACB4-B24F5FDFCE7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{3736E895-9CD9-4B16-AAD2-A1E92ACF35C3}</c15:txfldGUID>
                      <c15:f>Diagramm!$I$52</c15:f>
                      <c15:dlblFieldTableCache>
                        <c:ptCount val="1"/>
                      </c15:dlblFieldTableCache>
                    </c15:dlblFTEntry>
                  </c15:dlblFieldTable>
                  <c15:showDataLabelsRange val="0"/>
                </c:ext>
                <c:ext xmlns:c16="http://schemas.microsoft.com/office/drawing/2014/chart" uri="{C3380CC4-5D6E-409C-BE32-E72D297353CC}">
                  <c16:uniqueId val="{00000006-7414-47D1-ACB4-B24F5FDFCE7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{094F65E5-9FB4-4FAC-9EDD-4BD50CFB6822}</c15:txfldGUID>
                      <c15:f>Diagramm!$I$53</c15:f>
                      <c15:dlblFieldTableCache>
                        <c:ptCount val="1"/>
                      </c15:dlblFieldTableCache>
                    </c15:dlblFTEntry>
                  </c15:dlblFieldTable>
                  <c15:showDataLabelsRange val="0"/>
                </c:ext>
                <c:ext xmlns:c16="http://schemas.microsoft.com/office/drawing/2014/chart" uri="{C3380CC4-5D6E-409C-BE32-E72D297353CC}">
                  <c16:uniqueId val="{00000007-7414-47D1-ACB4-B24F5FDFCE7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{586E8C20-7E0C-4BA9-8744-3A5B42B0E7C4}</c15:txfldGUID>
                      <c15:f>Diagramm!$I$54</c15:f>
                      <c15:dlblFieldTableCache>
                        <c:ptCount val="1"/>
                      </c15:dlblFieldTableCache>
                    </c15:dlblFTEntry>
                  </c15:dlblFieldTable>
                  <c15:showDataLabelsRange val="0"/>
                </c:ext>
                <c:ext xmlns:c16="http://schemas.microsoft.com/office/drawing/2014/chart" uri="{C3380CC4-5D6E-409C-BE32-E72D297353CC}">
                  <c16:uniqueId val="{00000008-7414-47D1-ACB4-B24F5FDFCE7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{E782E968-A995-4F06-AE90-66141DBD7DF6}</c15:txfldGUID>
                      <c15:f>Diagramm!$I$55</c15:f>
                      <c15:dlblFieldTableCache>
                        <c:ptCount val="1"/>
                      </c15:dlblFieldTableCache>
                    </c15:dlblFTEntry>
                  </c15:dlblFieldTable>
                  <c15:showDataLabelsRange val="0"/>
                </c:ext>
                <c:ext xmlns:c16="http://schemas.microsoft.com/office/drawing/2014/chart" uri="{C3380CC4-5D6E-409C-BE32-E72D297353CC}">
                  <c16:uniqueId val="{00000009-7414-47D1-ACB4-B24F5FDFCE7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{FCDE0228-2954-48C5-9145-CE209AD18794}</c15:txfldGUID>
                      <c15:f>Diagramm!$I$56</c15:f>
                      <c15:dlblFieldTableCache>
                        <c:ptCount val="1"/>
                      </c15:dlblFieldTableCache>
                    </c15:dlblFTEntry>
                  </c15:dlblFieldTable>
                  <c15:showDataLabelsRange val="0"/>
                </c:ext>
                <c:ext xmlns:c16="http://schemas.microsoft.com/office/drawing/2014/chart" uri="{C3380CC4-5D6E-409C-BE32-E72D297353CC}">
                  <c16:uniqueId val="{0000000A-7414-47D1-ACB4-B24F5FDFCE7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{36F7F0C6-9C47-4C2E-97EE-8D16F1E2DCA0}</c15:txfldGUID>
                      <c15:f>Diagramm!$I$57</c15:f>
                      <c15:dlblFieldTableCache>
                        <c:ptCount val="1"/>
                      </c15:dlblFieldTableCache>
                    </c15:dlblFTEntry>
                  </c15:dlblFieldTable>
                  <c15:showDataLabelsRange val="0"/>
                </c:ext>
                <c:ext xmlns:c16="http://schemas.microsoft.com/office/drawing/2014/chart" uri="{C3380CC4-5D6E-409C-BE32-E72D297353CC}">
                  <c16:uniqueId val="{0000000B-7414-47D1-ACB4-B24F5FDFCE7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{1F0CE139-7D87-4177-B1DF-45E469ADED2C}</c15:txfldGUID>
                      <c15:f>Diagramm!$I$58</c15:f>
                      <c15:dlblFieldTableCache>
                        <c:ptCount val="1"/>
                      </c15:dlblFieldTableCache>
                    </c15:dlblFTEntry>
                  </c15:dlblFieldTable>
                  <c15:showDataLabelsRange val="0"/>
                </c:ext>
                <c:ext xmlns:c16="http://schemas.microsoft.com/office/drawing/2014/chart" uri="{C3380CC4-5D6E-409C-BE32-E72D297353CC}">
                  <c16:uniqueId val="{0000000C-7414-47D1-ACB4-B24F5FDFCE7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{922DC414-168C-474B-992D-BBF59178A835}</c15:txfldGUID>
                      <c15:f>Diagramm!$I$59</c15:f>
                      <c15:dlblFieldTableCache>
                        <c:ptCount val="1"/>
                      </c15:dlblFieldTableCache>
                    </c15:dlblFTEntry>
                  </c15:dlblFieldTable>
                  <c15:showDataLabelsRange val="0"/>
                </c:ext>
                <c:ext xmlns:c16="http://schemas.microsoft.com/office/drawing/2014/chart" uri="{C3380CC4-5D6E-409C-BE32-E72D297353CC}">
                  <c16:uniqueId val="{0000000D-7414-47D1-ACB4-B24F5FDFCE7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{B442D93B-70D8-458F-849D-927C0EA770AE}</c15:txfldGUID>
                      <c15:f>Diagramm!$I$60</c15:f>
                      <c15:dlblFieldTableCache>
                        <c:ptCount val="1"/>
                      </c15:dlblFieldTableCache>
                    </c15:dlblFTEntry>
                  </c15:dlblFieldTable>
                  <c15:showDataLabelsRange val="0"/>
                </c:ext>
                <c:ext xmlns:c16="http://schemas.microsoft.com/office/drawing/2014/chart" uri="{C3380CC4-5D6E-409C-BE32-E72D297353CC}">
                  <c16:uniqueId val="{0000000E-7414-47D1-ACB4-B24F5FDFCE7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{030132BC-C6CF-4B15-AD00-1AC2692B59F3}</c15:txfldGUID>
                      <c15:f>Diagramm!$I$61</c15:f>
                      <c15:dlblFieldTableCache>
                        <c:ptCount val="1"/>
                      </c15:dlblFieldTableCache>
                    </c15:dlblFTEntry>
                  </c15:dlblFieldTable>
                  <c15:showDataLabelsRange val="0"/>
                </c:ext>
                <c:ext xmlns:c16="http://schemas.microsoft.com/office/drawing/2014/chart" uri="{C3380CC4-5D6E-409C-BE32-E72D297353CC}">
                  <c16:uniqueId val="{0000000F-7414-47D1-ACB4-B24F5FDFCE7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{348C56BF-8B9E-4D79-8DF2-D4644159A3D5}</c15:txfldGUID>
                      <c15:f>Diagramm!$I$62</c15:f>
                      <c15:dlblFieldTableCache>
                        <c:ptCount val="1"/>
                      </c15:dlblFieldTableCache>
                    </c15:dlblFTEntry>
                  </c15:dlblFieldTable>
                  <c15:showDataLabelsRange val="0"/>
                </c:ext>
                <c:ext xmlns:c16="http://schemas.microsoft.com/office/drawing/2014/chart" uri="{C3380CC4-5D6E-409C-BE32-E72D297353CC}">
                  <c16:uniqueId val="{00000010-7414-47D1-ACB4-B24F5FDFCE7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{02AC6991-064A-4136-8B8B-D16B814F4C32}</c15:txfldGUID>
                      <c15:f>Diagramm!$I$63</c15:f>
                      <c15:dlblFieldTableCache>
                        <c:ptCount val="1"/>
                      </c15:dlblFieldTableCache>
                    </c15:dlblFTEntry>
                  </c15:dlblFieldTable>
                  <c15:showDataLabelsRange val="0"/>
                </c:ext>
                <c:ext xmlns:c16="http://schemas.microsoft.com/office/drawing/2014/chart" uri="{C3380CC4-5D6E-409C-BE32-E72D297353CC}">
                  <c16:uniqueId val="{00000011-7414-47D1-ACB4-B24F5FDFCE7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{DDC53830-F0B3-44A4-8072-64B465B19000}</c15:txfldGUID>
                      <c15:f>Diagramm!$I$64</c15:f>
                      <c15:dlblFieldTableCache>
                        <c:ptCount val="1"/>
                      </c15:dlblFieldTableCache>
                    </c15:dlblFTEntry>
                  </c15:dlblFieldTable>
                  <c15:showDataLabelsRange val="0"/>
                </c:ext>
                <c:ext xmlns:c16="http://schemas.microsoft.com/office/drawing/2014/chart" uri="{C3380CC4-5D6E-409C-BE32-E72D297353CC}">
                  <c16:uniqueId val="{00000012-7414-47D1-ACB4-B24F5FDFCE7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{13990857-BBC3-4ED1-8780-179275EF7EC0}</c15:txfldGUID>
                      <c15:f>Diagramm!$I$65</c15:f>
                      <c15:dlblFieldTableCache>
                        <c:ptCount val="1"/>
                      </c15:dlblFieldTableCache>
                    </c15:dlblFTEntry>
                  </c15:dlblFieldTable>
                  <c15:showDataLabelsRange val="0"/>
                </c:ext>
                <c:ext xmlns:c16="http://schemas.microsoft.com/office/drawing/2014/chart" uri="{C3380CC4-5D6E-409C-BE32-E72D297353CC}">
                  <c16:uniqueId val="{00000013-7414-47D1-ACB4-B24F5FDFCE7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{1633A351-6843-482A-8A68-7990FBFEE104}</c15:txfldGUID>
                      <c15:f>Diagramm!$I$66</c15:f>
                      <c15:dlblFieldTableCache>
                        <c:ptCount val="1"/>
                      </c15:dlblFieldTableCache>
                    </c15:dlblFTEntry>
                  </c15:dlblFieldTable>
                  <c15:showDataLabelsRange val="0"/>
                </c:ext>
                <c:ext xmlns:c16="http://schemas.microsoft.com/office/drawing/2014/chart" uri="{C3380CC4-5D6E-409C-BE32-E72D297353CC}">
                  <c16:uniqueId val="{00000014-7414-47D1-ACB4-B24F5FDFCE7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{A20B7DF3-EB72-4F94-9E38-75EE336C4CBA}</c15:txfldGUID>
                      <c15:f>Diagramm!$I$67</c15:f>
                      <c15:dlblFieldTableCache>
                        <c:ptCount val="1"/>
                      </c15:dlblFieldTableCache>
                    </c15:dlblFTEntry>
                  </c15:dlblFieldTable>
                  <c15:showDataLabelsRange val="0"/>
                </c:ext>
                <c:ext xmlns:c16="http://schemas.microsoft.com/office/drawing/2014/chart" uri="{C3380CC4-5D6E-409C-BE32-E72D297353CC}">
                  <c16:uniqueId val="{00000015-7414-47D1-ACB4-B24F5FDFC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414-47D1-ACB4-B24F5FDFCE7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{381C6935-15C3-4861-95BB-2E2A732D57F9}</c15:txfldGUID>
                      <c15:f>Diagramm!$K$46</c15:f>
                      <c15:dlblFieldTableCache>
                        <c:ptCount val="1"/>
                      </c15:dlblFieldTableCache>
                    </c15:dlblFTEntry>
                  </c15:dlblFieldTable>
                  <c15:showDataLabelsRange val="0"/>
                </c:ext>
                <c:ext xmlns:c16="http://schemas.microsoft.com/office/drawing/2014/chart" uri="{C3380CC4-5D6E-409C-BE32-E72D297353CC}">
                  <c16:uniqueId val="{00000017-7414-47D1-ACB4-B24F5FDFCE7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{EF74AD5F-E9E9-4686-9F33-93B40F7F9747}</c15:txfldGUID>
                      <c15:f>Diagramm!$K$47</c15:f>
                      <c15:dlblFieldTableCache>
                        <c:ptCount val="1"/>
                      </c15:dlblFieldTableCache>
                    </c15:dlblFTEntry>
                  </c15:dlblFieldTable>
                  <c15:showDataLabelsRange val="0"/>
                </c:ext>
                <c:ext xmlns:c16="http://schemas.microsoft.com/office/drawing/2014/chart" uri="{C3380CC4-5D6E-409C-BE32-E72D297353CC}">
                  <c16:uniqueId val="{00000018-7414-47D1-ACB4-B24F5FDFCE7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{7711B202-E32A-46E4-A20A-A0B3C7131765}</c15:txfldGUID>
                      <c15:f>Diagramm!$K$48</c15:f>
                      <c15:dlblFieldTableCache>
                        <c:ptCount val="1"/>
                      </c15:dlblFieldTableCache>
                    </c15:dlblFTEntry>
                  </c15:dlblFieldTable>
                  <c15:showDataLabelsRange val="0"/>
                </c:ext>
                <c:ext xmlns:c16="http://schemas.microsoft.com/office/drawing/2014/chart" uri="{C3380CC4-5D6E-409C-BE32-E72D297353CC}">
                  <c16:uniqueId val="{00000019-7414-47D1-ACB4-B24F5FDFCE7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{C41E88EF-16D5-4FA1-9133-2AF270FA4FA7}</c15:txfldGUID>
                      <c15:f>Diagramm!$K$49</c15:f>
                      <c15:dlblFieldTableCache>
                        <c:ptCount val="1"/>
                      </c15:dlblFieldTableCache>
                    </c15:dlblFTEntry>
                  </c15:dlblFieldTable>
                  <c15:showDataLabelsRange val="0"/>
                </c:ext>
                <c:ext xmlns:c16="http://schemas.microsoft.com/office/drawing/2014/chart" uri="{C3380CC4-5D6E-409C-BE32-E72D297353CC}">
                  <c16:uniqueId val="{0000001A-7414-47D1-ACB4-B24F5FDFCE7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{E4A06F2F-B5DE-4BC2-AD02-4791ED93F188}</c15:txfldGUID>
                      <c15:f>Diagramm!$K$50</c15:f>
                      <c15:dlblFieldTableCache>
                        <c:ptCount val="1"/>
                      </c15:dlblFieldTableCache>
                    </c15:dlblFTEntry>
                  </c15:dlblFieldTable>
                  <c15:showDataLabelsRange val="0"/>
                </c:ext>
                <c:ext xmlns:c16="http://schemas.microsoft.com/office/drawing/2014/chart" uri="{C3380CC4-5D6E-409C-BE32-E72D297353CC}">
                  <c16:uniqueId val="{0000001B-7414-47D1-ACB4-B24F5FDFCE7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{73DDD2DE-43E6-4454-8255-85E05A040E67}</c15:txfldGUID>
                      <c15:f>Diagramm!$K$51</c15:f>
                      <c15:dlblFieldTableCache>
                        <c:ptCount val="1"/>
                      </c15:dlblFieldTableCache>
                    </c15:dlblFTEntry>
                  </c15:dlblFieldTable>
                  <c15:showDataLabelsRange val="0"/>
                </c:ext>
                <c:ext xmlns:c16="http://schemas.microsoft.com/office/drawing/2014/chart" uri="{C3380CC4-5D6E-409C-BE32-E72D297353CC}">
                  <c16:uniqueId val="{0000001C-7414-47D1-ACB4-B24F5FDFCE7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{E28AB156-CCF3-4E77-A2AC-FF32E1CC8B0F}</c15:txfldGUID>
                      <c15:f>Diagramm!$K$52</c15:f>
                      <c15:dlblFieldTableCache>
                        <c:ptCount val="1"/>
                      </c15:dlblFieldTableCache>
                    </c15:dlblFTEntry>
                  </c15:dlblFieldTable>
                  <c15:showDataLabelsRange val="0"/>
                </c:ext>
                <c:ext xmlns:c16="http://schemas.microsoft.com/office/drawing/2014/chart" uri="{C3380CC4-5D6E-409C-BE32-E72D297353CC}">
                  <c16:uniqueId val="{0000001D-7414-47D1-ACB4-B24F5FDFCE7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{446F89FF-5B97-4A53-9A76-50E636972A67}</c15:txfldGUID>
                      <c15:f>Diagramm!$K$53</c15:f>
                      <c15:dlblFieldTableCache>
                        <c:ptCount val="1"/>
                      </c15:dlblFieldTableCache>
                    </c15:dlblFTEntry>
                  </c15:dlblFieldTable>
                  <c15:showDataLabelsRange val="0"/>
                </c:ext>
                <c:ext xmlns:c16="http://schemas.microsoft.com/office/drawing/2014/chart" uri="{C3380CC4-5D6E-409C-BE32-E72D297353CC}">
                  <c16:uniqueId val="{0000001E-7414-47D1-ACB4-B24F5FDFCE7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{596AC2E1-8198-4A42-A83F-05BE43158041}</c15:txfldGUID>
                      <c15:f>Diagramm!$K$54</c15:f>
                      <c15:dlblFieldTableCache>
                        <c:ptCount val="1"/>
                      </c15:dlblFieldTableCache>
                    </c15:dlblFTEntry>
                  </c15:dlblFieldTable>
                  <c15:showDataLabelsRange val="0"/>
                </c:ext>
                <c:ext xmlns:c16="http://schemas.microsoft.com/office/drawing/2014/chart" uri="{C3380CC4-5D6E-409C-BE32-E72D297353CC}">
                  <c16:uniqueId val="{0000001F-7414-47D1-ACB4-B24F5FDFCE7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{C69867D9-CBA8-456E-A22D-BD3CDAD9A654}</c15:txfldGUID>
                      <c15:f>Diagramm!$K$55</c15:f>
                      <c15:dlblFieldTableCache>
                        <c:ptCount val="1"/>
                      </c15:dlblFieldTableCache>
                    </c15:dlblFTEntry>
                  </c15:dlblFieldTable>
                  <c15:showDataLabelsRange val="0"/>
                </c:ext>
                <c:ext xmlns:c16="http://schemas.microsoft.com/office/drawing/2014/chart" uri="{C3380CC4-5D6E-409C-BE32-E72D297353CC}">
                  <c16:uniqueId val="{00000020-7414-47D1-ACB4-B24F5FDFCE7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{F1389B70-863B-4EE8-A225-DBD336B3653E}</c15:txfldGUID>
                      <c15:f>Diagramm!$K$56</c15:f>
                      <c15:dlblFieldTableCache>
                        <c:ptCount val="1"/>
                      </c15:dlblFieldTableCache>
                    </c15:dlblFTEntry>
                  </c15:dlblFieldTable>
                  <c15:showDataLabelsRange val="0"/>
                </c:ext>
                <c:ext xmlns:c16="http://schemas.microsoft.com/office/drawing/2014/chart" uri="{C3380CC4-5D6E-409C-BE32-E72D297353CC}">
                  <c16:uniqueId val="{00000021-7414-47D1-ACB4-B24F5FDFCE7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{0D273B66-A23A-4249-A6EE-57A840FC0F64}</c15:txfldGUID>
                      <c15:f>Diagramm!$K$57</c15:f>
                      <c15:dlblFieldTableCache>
                        <c:ptCount val="1"/>
                      </c15:dlblFieldTableCache>
                    </c15:dlblFTEntry>
                  </c15:dlblFieldTable>
                  <c15:showDataLabelsRange val="0"/>
                </c:ext>
                <c:ext xmlns:c16="http://schemas.microsoft.com/office/drawing/2014/chart" uri="{C3380CC4-5D6E-409C-BE32-E72D297353CC}">
                  <c16:uniqueId val="{00000022-7414-47D1-ACB4-B24F5FDFCE7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{525329C6-4047-4D44-B6A4-399B8444D0E5}</c15:txfldGUID>
                      <c15:f>Diagramm!$K$58</c15:f>
                      <c15:dlblFieldTableCache>
                        <c:ptCount val="1"/>
                      </c15:dlblFieldTableCache>
                    </c15:dlblFTEntry>
                  </c15:dlblFieldTable>
                  <c15:showDataLabelsRange val="0"/>
                </c:ext>
                <c:ext xmlns:c16="http://schemas.microsoft.com/office/drawing/2014/chart" uri="{C3380CC4-5D6E-409C-BE32-E72D297353CC}">
                  <c16:uniqueId val="{00000023-7414-47D1-ACB4-B24F5FDFCE7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{B69648CA-3829-4AE0-8147-3B89458019F6}</c15:txfldGUID>
                      <c15:f>Diagramm!$K$59</c15:f>
                      <c15:dlblFieldTableCache>
                        <c:ptCount val="1"/>
                      </c15:dlblFieldTableCache>
                    </c15:dlblFTEntry>
                  </c15:dlblFieldTable>
                  <c15:showDataLabelsRange val="0"/>
                </c:ext>
                <c:ext xmlns:c16="http://schemas.microsoft.com/office/drawing/2014/chart" uri="{C3380CC4-5D6E-409C-BE32-E72D297353CC}">
                  <c16:uniqueId val="{00000024-7414-47D1-ACB4-B24F5FDFCE7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{9F55CF31-E685-48AD-87E5-6FF7B2F5A527}</c15:txfldGUID>
                      <c15:f>Diagramm!$K$60</c15:f>
                      <c15:dlblFieldTableCache>
                        <c:ptCount val="1"/>
                      </c15:dlblFieldTableCache>
                    </c15:dlblFTEntry>
                  </c15:dlblFieldTable>
                  <c15:showDataLabelsRange val="0"/>
                </c:ext>
                <c:ext xmlns:c16="http://schemas.microsoft.com/office/drawing/2014/chart" uri="{C3380CC4-5D6E-409C-BE32-E72D297353CC}">
                  <c16:uniqueId val="{00000025-7414-47D1-ACB4-B24F5FDFCE7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{B1BFE8DC-5A88-46FA-B4B2-73EC2396312F}</c15:txfldGUID>
                      <c15:f>Diagramm!$K$61</c15:f>
                      <c15:dlblFieldTableCache>
                        <c:ptCount val="1"/>
                      </c15:dlblFieldTableCache>
                    </c15:dlblFTEntry>
                  </c15:dlblFieldTable>
                  <c15:showDataLabelsRange val="0"/>
                </c:ext>
                <c:ext xmlns:c16="http://schemas.microsoft.com/office/drawing/2014/chart" uri="{C3380CC4-5D6E-409C-BE32-E72D297353CC}">
                  <c16:uniqueId val="{00000026-7414-47D1-ACB4-B24F5FDFCE7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{E7ECEAF2-1BD5-4980-84B8-A9A64E94E2E5}</c15:txfldGUID>
                      <c15:f>Diagramm!$K$62</c15:f>
                      <c15:dlblFieldTableCache>
                        <c:ptCount val="1"/>
                      </c15:dlblFieldTableCache>
                    </c15:dlblFTEntry>
                  </c15:dlblFieldTable>
                  <c15:showDataLabelsRange val="0"/>
                </c:ext>
                <c:ext xmlns:c16="http://schemas.microsoft.com/office/drawing/2014/chart" uri="{C3380CC4-5D6E-409C-BE32-E72D297353CC}">
                  <c16:uniqueId val="{00000027-7414-47D1-ACB4-B24F5FDFCE7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{D943F778-E36B-4789-93B0-CF0713FDEA64}</c15:txfldGUID>
                      <c15:f>Diagramm!$K$63</c15:f>
                      <c15:dlblFieldTableCache>
                        <c:ptCount val="1"/>
                      </c15:dlblFieldTableCache>
                    </c15:dlblFTEntry>
                  </c15:dlblFieldTable>
                  <c15:showDataLabelsRange val="0"/>
                </c:ext>
                <c:ext xmlns:c16="http://schemas.microsoft.com/office/drawing/2014/chart" uri="{C3380CC4-5D6E-409C-BE32-E72D297353CC}">
                  <c16:uniqueId val="{00000028-7414-47D1-ACB4-B24F5FDFCE7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{01BB1C2E-3805-4583-8398-201FA7C7597A}</c15:txfldGUID>
                      <c15:f>Diagramm!$K$64</c15:f>
                      <c15:dlblFieldTableCache>
                        <c:ptCount val="1"/>
                      </c15:dlblFieldTableCache>
                    </c15:dlblFTEntry>
                  </c15:dlblFieldTable>
                  <c15:showDataLabelsRange val="0"/>
                </c:ext>
                <c:ext xmlns:c16="http://schemas.microsoft.com/office/drawing/2014/chart" uri="{C3380CC4-5D6E-409C-BE32-E72D297353CC}">
                  <c16:uniqueId val="{00000029-7414-47D1-ACB4-B24F5FDFCE7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{809802F5-96FB-4C40-B1BB-1EE0C8D55D1D}</c15:txfldGUID>
                      <c15:f>Diagramm!$K$65</c15:f>
                      <c15:dlblFieldTableCache>
                        <c:ptCount val="1"/>
                      </c15:dlblFieldTableCache>
                    </c15:dlblFTEntry>
                  </c15:dlblFieldTable>
                  <c15:showDataLabelsRange val="0"/>
                </c:ext>
                <c:ext xmlns:c16="http://schemas.microsoft.com/office/drawing/2014/chart" uri="{C3380CC4-5D6E-409C-BE32-E72D297353CC}">
                  <c16:uniqueId val="{0000002A-7414-47D1-ACB4-B24F5FDFCE7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{FAFC26EB-6D98-43DC-B837-13BCB15DA879}</c15:txfldGUID>
                      <c15:f>Diagramm!$K$66</c15:f>
                      <c15:dlblFieldTableCache>
                        <c:ptCount val="1"/>
                      </c15:dlblFieldTableCache>
                    </c15:dlblFTEntry>
                  </c15:dlblFieldTable>
                  <c15:showDataLabelsRange val="0"/>
                </c:ext>
                <c:ext xmlns:c16="http://schemas.microsoft.com/office/drawing/2014/chart" uri="{C3380CC4-5D6E-409C-BE32-E72D297353CC}">
                  <c16:uniqueId val="{0000002B-7414-47D1-ACB4-B24F5FDFCE7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{F25E5DAE-B4E7-4BAF-8DA9-9C866CF209D6}</c15:txfldGUID>
                      <c15:f>Diagramm!$K$67</c15:f>
                      <c15:dlblFieldTableCache>
                        <c:ptCount val="1"/>
                      </c15:dlblFieldTableCache>
                    </c15:dlblFTEntry>
                  </c15:dlblFieldTable>
                  <c15:showDataLabelsRange val="0"/>
                </c:ext>
                <c:ext xmlns:c16="http://schemas.microsoft.com/office/drawing/2014/chart" uri="{C3380CC4-5D6E-409C-BE32-E72D297353CC}">
                  <c16:uniqueId val="{0000002C-7414-47D1-ACB4-B24F5FDFCE7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414-47D1-ACB4-B24F5FDFCE7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{04B053D8-E1DC-4C1D-A6C1-EE65A27182A8}</c15:txfldGUID>
                      <c15:f>Diagramm!$J$46</c15:f>
                      <c15:dlblFieldTableCache>
                        <c:ptCount val="1"/>
                      </c15:dlblFieldTableCache>
                    </c15:dlblFTEntry>
                  </c15:dlblFieldTable>
                  <c15:showDataLabelsRange val="0"/>
                </c:ext>
                <c:ext xmlns:c16="http://schemas.microsoft.com/office/drawing/2014/chart" uri="{C3380CC4-5D6E-409C-BE32-E72D297353CC}">
                  <c16:uniqueId val="{0000002E-7414-47D1-ACB4-B24F5FDFCE7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{F01E07D1-64D4-496D-86D6-56DCBA348733}</c15:txfldGUID>
                      <c15:f>Diagramm!$J$47</c15:f>
                      <c15:dlblFieldTableCache>
                        <c:ptCount val="1"/>
                      </c15:dlblFieldTableCache>
                    </c15:dlblFTEntry>
                  </c15:dlblFieldTable>
                  <c15:showDataLabelsRange val="0"/>
                </c:ext>
                <c:ext xmlns:c16="http://schemas.microsoft.com/office/drawing/2014/chart" uri="{C3380CC4-5D6E-409C-BE32-E72D297353CC}">
                  <c16:uniqueId val="{0000002F-7414-47D1-ACB4-B24F5FDFCE7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{F01F187E-5F4E-4304-8A60-4FC75DE26F93}</c15:txfldGUID>
                      <c15:f>Diagramm!$J$48</c15:f>
                      <c15:dlblFieldTableCache>
                        <c:ptCount val="1"/>
                      </c15:dlblFieldTableCache>
                    </c15:dlblFTEntry>
                  </c15:dlblFieldTable>
                  <c15:showDataLabelsRange val="0"/>
                </c:ext>
                <c:ext xmlns:c16="http://schemas.microsoft.com/office/drawing/2014/chart" uri="{C3380CC4-5D6E-409C-BE32-E72D297353CC}">
                  <c16:uniqueId val="{00000030-7414-47D1-ACB4-B24F5FDFCE7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{1B2D1EA6-B91E-4201-AE4C-973DA156AB34}</c15:txfldGUID>
                      <c15:f>Diagramm!$J$49</c15:f>
                      <c15:dlblFieldTableCache>
                        <c:ptCount val="1"/>
                      </c15:dlblFieldTableCache>
                    </c15:dlblFTEntry>
                  </c15:dlblFieldTable>
                  <c15:showDataLabelsRange val="0"/>
                </c:ext>
                <c:ext xmlns:c16="http://schemas.microsoft.com/office/drawing/2014/chart" uri="{C3380CC4-5D6E-409C-BE32-E72D297353CC}">
                  <c16:uniqueId val="{00000031-7414-47D1-ACB4-B24F5FDFCE7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{9BD472C4-2C4D-4DE1-979B-922AEF16FFA8}</c15:txfldGUID>
                      <c15:f>Diagramm!$J$50</c15:f>
                      <c15:dlblFieldTableCache>
                        <c:ptCount val="1"/>
                      </c15:dlblFieldTableCache>
                    </c15:dlblFTEntry>
                  </c15:dlblFieldTable>
                  <c15:showDataLabelsRange val="0"/>
                </c:ext>
                <c:ext xmlns:c16="http://schemas.microsoft.com/office/drawing/2014/chart" uri="{C3380CC4-5D6E-409C-BE32-E72D297353CC}">
                  <c16:uniqueId val="{00000032-7414-47D1-ACB4-B24F5FDFCE7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{2FF2B98A-8F58-4F41-99E2-5F7D32EB2210}</c15:txfldGUID>
                      <c15:f>Diagramm!$J$51</c15:f>
                      <c15:dlblFieldTableCache>
                        <c:ptCount val="1"/>
                      </c15:dlblFieldTableCache>
                    </c15:dlblFTEntry>
                  </c15:dlblFieldTable>
                  <c15:showDataLabelsRange val="0"/>
                </c:ext>
                <c:ext xmlns:c16="http://schemas.microsoft.com/office/drawing/2014/chart" uri="{C3380CC4-5D6E-409C-BE32-E72D297353CC}">
                  <c16:uniqueId val="{00000033-7414-47D1-ACB4-B24F5FDFCE7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{C4ADF474-2923-452F-A401-14657F297656}</c15:txfldGUID>
                      <c15:f>Diagramm!$J$52</c15:f>
                      <c15:dlblFieldTableCache>
                        <c:ptCount val="1"/>
                      </c15:dlblFieldTableCache>
                    </c15:dlblFTEntry>
                  </c15:dlblFieldTable>
                  <c15:showDataLabelsRange val="0"/>
                </c:ext>
                <c:ext xmlns:c16="http://schemas.microsoft.com/office/drawing/2014/chart" uri="{C3380CC4-5D6E-409C-BE32-E72D297353CC}">
                  <c16:uniqueId val="{00000034-7414-47D1-ACB4-B24F5FDFCE7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{17A91635-5813-43B4-9101-3CC31AB64233}</c15:txfldGUID>
                      <c15:f>Diagramm!$J$53</c15:f>
                      <c15:dlblFieldTableCache>
                        <c:ptCount val="1"/>
                      </c15:dlblFieldTableCache>
                    </c15:dlblFTEntry>
                  </c15:dlblFieldTable>
                  <c15:showDataLabelsRange val="0"/>
                </c:ext>
                <c:ext xmlns:c16="http://schemas.microsoft.com/office/drawing/2014/chart" uri="{C3380CC4-5D6E-409C-BE32-E72D297353CC}">
                  <c16:uniqueId val="{00000035-7414-47D1-ACB4-B24F5FDFCE7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{20E833DD-3A98-4AE1-9B68-868B875E7B3F}</c15:txfldGUID>
                      <c15:f>Diagramm!$J$54</c15:f>
                      <c15:dlblFieldTableCache>
                        <c:ptCount val="1"/>
                      </c15:dlblFieldTableCache>
                    </c15:dlblFTEntry>
                  </c15:dlblFieldTable>
                  <c15:showDataLabelsRange val="0"/>
                </c:ext>
                <c:ext xmlns:c16="http://schemas.microsoft.com/office/drawing/2014/chart" uri="{C3380CC4-5D6E-409C-BE32-E72D297353CC}">
                  <c16:uniqueId val="{00000036-7414-47D1-ACB4-B24F5FDFCE7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{1BAEF192-B427-4C33-B193-07189B5EEA1A}</c15:txfldGUID>
                      <c15:f>Diagramm!$J$55</c15:f>
                      <c15:dlblFieldTableCache>
                        <c:ptCount val="1"/>
                      </c15:dlblFieldTableCache>
                    </c15:dlblFTEntry>
                  </c15:dlblFieldTable>
                  <c15:showDataLabelsRange val="0"/>
                </c:ext>
                <c:ext xmlns:c16="http://schemas.microsoft.com/office/drawing/2014/chart" uri="{C3380CC4-5D6E-409C-BE32-E72D297353CC}">
                  <c16:uniqueId val="{00000037-7414-47D1-ACB4-B24F5FDFCE7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{9CE2DE7C-28AF-4B42-8605-E816C9E51D1E}</c15:txfldGUID>
                      <c15:f>Diagramm!$J$56</c15:f>
                      <c15:dlblFieldTableCache>
                        <c:ptCount val="1"/>
                      </c15:dlblFieldTableCache>
                    </c15:dlblFTEntry>
                  </c15:dlblFieldTable>
                  <c15:showDataLabelsRange val="0"/>
                </c:ext>
                <c:ext xmlns:c16="http://schemas.microsoft.com/office/drawing/2014/chart" uri="{C3380CC4-5D6E-409C-BE32-E72D297353CC}">
                  <c16:uniqueId val="{00000038-7414-47D1-ACB4-B24F5FDFCE7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{DD507308-3CCE-4AAE-8857-64967F27DC4E}</c15:txfldGUID>
                      <c15:f>Diagramm!$J$57</c15:f>
                      <c15:dlblFieldTableCache>
                        <c:ptCount val="1"/>
                      </c15:dlblFieldTableCache>
                    </c15:dlblFTEntry>
                  </c15:dlblFieldTable>
                  <c15:showDataLabelsRange val="0"/>
                </c:ext>
                <c:ext xmlns:c16="http://schemas.microsoft.com/office/drawing/2014/chart" uri="{C3380CC4-5D6E-409C-BE32-E72D297353CC}">
                  <c16:uniqueId val="{00000039-7414-47D1-ACB4-B24F5FDFCE7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{02ECD1EC-747F-4A68-9E68-6C58AB81CA8A}</c15:txfldGUID>
                      <c15:f>Diagramm!$J$58</c15:f>
                      <c15:dlblFieldTableCache>
                        <c:ptCount val="1"/>
                      </c15:dlblFieldTableCache>
                    </c15:dlblFTEntry>
                  </c15:dlblFieldTable>
                  <c15:showDataLabelsRange val="0"/>
                </c:ext>
                <c:ext xmlns:c16="http://schemas.microsoft.com/office/drawing/2014/chart" uri="{C3380CC4-5D6E-409C-BE32-E72D297353CC}">
                  <c16:uniqueId val="{0000003A-7414-47D1-ACB4-B24F5FDFCE7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{066E747D-8B69-489B-8C75-E62432AFFD28}</c15:txfldGUID>
                      <c15:f>Diagramm!$J$59</c15:f>
                      <c15:dlblFieldTableCache>
                        <c:ptCount val="1"/>
                      </c15:dlblFieldTableCache>
                    </c15:dlblFTEntry>
                  </c15:dlblFieldTable>
                  <c15:showDataLabelsRange val="0"/>
                </c:ext>
                <c:ext xmlns:c16="http://schemas.microsoft.com/office/drawing/2014/chart" uri="{C3380CC4-5D6E-409C-BE32-E72D297353CC}">
                  <c16:uniqueId val="{0000003B-7414-47D1-ACB4-B24F5FDFCE7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{F0FC46B6-C23B-4B92-881B-66A367E05977}</c15:txfldGUID>
                      <c15:f>Diagramm!$J$60</c15:f>
                      <c15:dlblFieldTableCache>
                        <c:ptCount val="1"/>
                      </c15:dlblFieldTableCache>
                    </c15:dlblFTEntry>
                  </c15:dlblFieldTable>
                  <c15:showDataLabelsRange val="0"/>
                </c:ext>
                <c:ext xmlns:c16="http://schemas.microsoft.com/office/drawing/2014/chart" uri="{C3380CC4-5D6E-409C-BE32-E72D297353CC}">
                  <c16:uniqueId val="{0000003C-7414-47D1-ACB4-B24F5FDFCE7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{E9420F90-2FC8-4AD4-ACD2-CC51279A673D}</c15:txfldGUID>
                      <c15:f>Diagramm!$J$61</c15:f>
                      <c15:dlblFieldTableCache>
                        <c:ptCount val="1"/>
                      </c15:dlblFieldTableCache>
                    </c15:dlblFTEntry>
                  </c15:dlblFieldTable>
                  <c15:showDataLabelsRange val="0"/>
                </c:ext>
                <c:ext xmlns:c16="http://schemas.microsoft.com/office/drawing/2014/chart" uri="{C3380CC4-5D6E-409C-BE32-E72D297353CC}">
                  <c16:uniqueId val="{0000003D-7414-47D1-ACB4-B24F5FDFCE7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{8D43A60E-4BA4-4A9F-8E4F-AB489FF78DCB}</c15:txfldGUID>
                      <c15:f>Diagramm!$J$62</c15:f>
                      <c15:dlblFieldTableCache>
                        <c:ptCount val="1"/>
                      </c15:dlblFieldTableCache>
                    </c15:dlblFTEntry>
                  </c15:dlblFieldTable>
                  <c15:showDataLabelsRange val="0"/>
                </c:ext>
                <c:ext xmlns:c16="http://schemas.microsoft.com/office/drawing/2014/chart" uri="{C3380CC4-5D6E-409C-BE32-E72D297353CC}">
                  <c16:uniqueId val="{0000003E-7414-47D1-ACB4-B24F5FDFCE7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{D8BD21CD-4E82-4724-814E-B2EAB6450E19}</c15:txfldGUID>
                      <c15:f>Diagramm!$J$63</c15:f>
                      <c15:dlblFieldTableCache>
                        <c:ptCount val="1"/>
                      </c15:dlblFieldTableCache>
                    </c15:dlblFTEntry>
                  </c15:dlblFieldTable>
                  <c15:showDataLabelsRange val="0"/>
                </c:ext>
                <c:ext xmlns:c16="http://schemas.microsoft.com/office/drawing/2014/chart" uri="{C3380CC4-5D6E-409C-BE32-E72D297353CC}">
                  <c16:uniqueId val="{0000003F-7414-47D1-ACB4-B24F5FDFCE7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{4F1E5163-07AB-4EA7-A077-1B14529D18AB}</c15:txfldGUID>
                      <c15:f>Diagramm!$J$64</c15:f>
                      <c15:dlblFieldTableCache>
                        <c:ptCount val="1"/>
                      </c15:dlblFieldTableCache>
                    </c15:dlblFTEntry>
                  </c15:dlblFieldTable>
                  <c15:showDataLabelsRange val="0"/>
                </c:ext>
                <c:ext xmlns:c16="http://schemas.microsoft.com/office/drawing/2014/chart" uri="{C3380CC4-5D6E-409C-BE32-E72D297353CC}">
                  <c16:uniqueId val="{00000040-7414-47D1-ACB4-B24F5FDFCE7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{72B94257-FB68-4DB5-8FB6-B52E289BA6D5}</c15:txfldGUID>
                      <c15:f>Diagramm!$J$65</c15:f>
                      <c15:dlblFieldTableCache>
                        <c:ptCount val="1"/>
                      </c15:dlblFieldTableCache>
                    </c15:dlblFTEntry>
                  </c15:dlblFieldTable>
                  <c15:showDataLabelsRange val="0"/>
                </c:ext>
                <c:ext xmlns:c16="http://schemas.microsoft.com/office/drawing/2014/chart" uri="{C3380CC4-5D6E-409C-BE32-E72D297353CC}">
                  <c16:uniqueId val="{00000041-7414-47D1-ACB4-B24F5FDFCE7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{C050EA0A-FD46-4FE3-8E4A-58DD27CE8592}</c15:txfldGUID>
                      <c15:f>Diagramm!$J$66</c15:f>
                      <c15:dlblFieldTableCache>
                        <c:ptCount val="1"/>
                      </c15:dlblFieldTableCache>
                    </c15:dlblFTEntry>
                  </c15:dlblFieldTable>
                  <c15:showDataLabelsRange val="0"/>
                </c:ext>
                <c:ext xmlns:c16="http://schemas.microsoft.com/office/drawing/2014/chart" uri="{C3380CC4-5D6E-409C-BE32-E72D297353CC}">
                  <c16:uniqueId val="{00000042-7414-47D1-ACB4-B24F5FDFCE7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{396584F0-646A-4A59-93C9-1B5CA268BEF6}</c15:txfldGUID>
                      <c15:f>Diagramm!$J$67</c15:f>
                      <c15:dlblFieldTableCache>
                        <c:ptCount val="1"/>
                      </c15:dlblFieldTableCache>
                    </c15:dlblFTEntry>
                  </c15:dlblFieldTable>
                  <c15:showDataLabelsRange val="0"/>
                </c:ext>
                <c:ext xmlns:c16="http://schemas.microsoft.com/office/drawing/2014/chart" uri="{C3380CC4-5D6E-409C-BE32-E72D297353CC}">
                  <c16:uniqueId val="{00000043-7414-47D1-ACB4-B24F5FDFCE7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414-47D1-ACB4-B24F5FDFCE7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2A-474B-BB4D-7A78B3B21B1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12A-474B-BB4D-7A78B3B21B1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12A-474B-BB4D-7A78B3B21B1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2A-474B-BB4D-7A78B3B21B1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12A-474B-BB4D-7A78B3B21B1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2A-474B-BB4D-7A78B3B21B1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12A-474B-BB4D-7A78B3B21B1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12A-474B-BB4D-7A78B3B21B1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12A-474B-BB4D-7A78B3B21B1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2A-474B-BB4D-7A78B3B21B1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2A-474B-BB4D-7A78B3B21B1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2A-474B-BB4D-7A78B3B21B1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12A-474B-BB4D-7A78B3B21B1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2A-474B-BB4D-7A78B3B21B1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12A-474B-BB4D-7A78B3B21B1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2A-474B-BB4D-7A78B3B21B1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2A-474B-BB4D-7A78B3B21B1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12A-474B-BB4D-7A78B3B21B1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2A-474B-BB4D-7A78B3B21B1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2A-474B-BB4D-7A78B3B21B1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2A-474B-BB4D-7A78B3B21B1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2A-474B-BB4D-7A78B3B21B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12A-474B-BB4D-7A78B3B21B1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12A-474B-BB4D-7A78B3B21B1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12A-474B-BB4D-7A78B3B21B1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12A-474B-BB4D-7A78B3B21B1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12A-474B-BB4D-7A78B3B21B1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12A-474B-BB4D-7A78B3B21B1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12A-474B-BB4D-7A78B3B21B1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12A-474B-BB4D-7A78B3B21B1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12A-474B-BB4D-7A78B3B21B1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12A-474B-BB4D-7A78B3B21B1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12A-474B-BB4D-7A78B3B21B1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12A-474B-BB4D-7A78B3B21B1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12A-474B-BB4D-7A78B3B21B1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12A-474B-BB4D-7A78B3B21B1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12A-474B-BB4D-7A78B3B21B1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12A-474B-BB4D-7A78B3B21B1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12A-474B-BB4D-7A78B3B21B1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12A-474B-BB4D-7A78B3B21B1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12A-474B-BB4D-7A78B3B21B1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12A-474B-BB4D-7A78B3B21B1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12A-474B-BB4D-7A78B3B21B1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12A-474B-BB4D-7A78B3B21B1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12A-474B-BB4D-7A78B3B21B1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12A-474B-BB4D-7A78B3B21B1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12A-474B-BB4D-7A78B3B21B1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12A-474B-BB4D-7A78B3B21B1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12A-474B-BB4D-7A78B3B21B1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12A-474B-BB4D-7A78B3B21B1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12A-474B-BB4D-7A78B3B21B1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12A-474B-BB4D-7A78B3B21B1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12A-474B-BB4D-7A78B3B21B1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12A-474B-BB4D-7A78B3B21B1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12A-474B-BB4D-7A78B3B21B1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12A-474B-BB4D-7A78B3B21B1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12A-474B-BB4D-7A78B3B21B1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12A-474B-BB4D-7A78B3B21B1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12A-474B-BB4D-7A78B3B21B1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12A-474B-BB4D-7A78B3B21B1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12A-474B-BB4D-7A78B3B21B1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12A-474B-BB4D-7A78B3B21B1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12A-474B-BB4D-7A78B3B21B1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12A-474B-BB4D-7A78B3B21B1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12A-474B-BB4D-7A78B3B21B1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12A-474B-BB4D-7A78B3B21B1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12A-474B-BB4D-7A78B3B21B1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12A-474B-BB4D-7A78B3B21B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12A-474B-BB4D-7A78B3B21B1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 14</c:v>
                </c:pt>
                <c:pt idx="6">
                  <c:v>Sep 15</c:v>
                </c:pt>
                <c:pt idx="10">
                  <c:v>Sep 16</c:v>
                </c:pt>
                <c:pt idx="14">
                  <c:v>Sep 17</c:v>
                </c:pt>
                <c:pt idx="18">
                  <c:v>Sep 18</c:v>
                </c:pt>
                <c:pt idx="22">
                  <c:v>Sep 19</c:v>
                </c:pt>
              </c:strCache>
            </c:strRef>
          </c:cat>
          <c:val>
            <c:numRef>
              <c:f>Daten_Diagramme!$E$51:$E$75</c:f>
              <c:numCache>
                <c:formatCode>0.0</c:formatCode>
                <c:ptCount val="25"/>
                <c:pt idx="0">
                  <c:v>100</c:v>
                </c:pt>
                <c:pt idx="1">
                  <c:v>101.04621250952081</c:v>
                </c:pt>
                <c:pt idx="2">
                  <c:v>102.33290060502125</c:v>
                </c:pt>
                <c:pt idx="3">
                  <c:v>101.13148074518689</c:v>
                </c:pt>
                <c:pt idx="4">
                  <c:v>101.30537046174186</c:v>
                </c:pt>
                <c:pt idx="5">
                  <c:v>102.10679606999659</c:v>
                </c:pt>
                <c:pt idx="6">
                  <c:v>103.88880638841118</c:v>
                </c:pt>
                <c:pt idx="7">
                  <c:v>102.93313149990659</c:v>
                </c:pt>
                <c:pt idx="8">
                  <c:v>103.02702236614563</c:v>
                </c:pt>
                <c:pt idx="9">
                  <c:v>103.98078111452291</c:v>
                </c:pt>
                <c:pt idx="10">
                  <c:v>105.9582377259249</c:v>
                </c:pt>
                <c:pt idx="11">
                  <c:v>105.29429517180591</c:v>
                </c:pt>
                <c:pt idx="12">
                  <c:v>105.05334055079447</c:v>
                </c:pt>
                <c:pt idx="13">
                  <c:v>105.95871676095673</c:v>
                </c:pt>
                <c:pt idx="14">
                  <c:v>107.11606539786254</c:v>
                </c:pt>
                <c:pt idx="15">
                  <c:v>105.51800453167139</c:v>
                </c:pt>
                <c:pt idx="16">
                  <c:v>105.17214123868879</c:v>
                </c:pt>
                <c:pt idx="17">
                  <c:v>105.90314869726423</c:v>
                </c:pt>
                <c:pt idx="18">
                  <c:v>107.1093589074169</c:v>
                </c:pt>
                <c:pt idx="19">
                  <c:v>106.24805392018317</c:v>
                </c:pt>
                <c:pt idx="20">
                  <c:v>106.11009183101561</c:v>
                </c:pt>
                <c:pt idx="21">
                  <c:v>106.2662572513928</c:v>
                </c:pt>
                <c:pt idx="22">
                  <c:v>107.93234109210405</c:v>
                </c:pt>
                <c:pt idx="23">
                  <c:v>107.07630549022049</c:v>
                </c:pt>
                <c:pt idx="24">
                  <c:v>106.70074202526432</c:v>
                </c:pt>
              </c:numCache>
            </c:numRef>
          </c:val>
          <c:smooth val="0"/>
          <c:extLst>
            <c:ext xmlns:c16="http://schemas.microsoft.com/office/drawing/2014/chart" uri="{C3380CC4-5D6E-409C-BE32-E72D297353CC}">
              <c16:uniqueId val="{00000000-868A-469A-A940-4E56738DED7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104.51589152043195</c:v>
                </c:pt>
                <c:pt idx="2">
                  <c:v>107.91508160510492</c:v>
                </c:pt>
                <c:pt idx="3">
                  <c:v>107.44876671984294</c:v>
                </c:pt>
                <c:pt idx="4">
                  <c:v>107.48558105288993</c:v>
                </c:pt>
                <c:pt idx="5">
                  <c:v>109.08086881825992</c:v>
                </c:pt>
                <c:pt idx="6">
                  <c:v>114.34531844398086</c:v>
                </c:pt>
                <c:pt idx="7">
                  <c:v>114.73800466314886</c:v>
                </c:pt>
                <c:pt idx="8">
                  <c:v>110.94612835930788</c:v>
                </c:pt>
                <c:pt idx="9">
                  <c:v>114.76254755184685</c:v>
                </c:pt>
                <c:pt idx="10">
                  <c:v>119.30298196097682</c:v>
                </c:pt>
                <c:pt idx="11">
                  <c:v>118.32126641305682</c:v>
                </c:pt>
                <c:pt idx="12">
                  <c:v>116.45600687200883</c:v>
                </c:pt>
                <c:pt idx="13">
                  <c:v>118.3826236348018</c:v>
                </c:pt>
                <c:pt idx="14">
                  <c:v>120.8123696159038</c:v>
                </c:pt>
                <c:pt idx="15">
                  <c:v>120.51785495152781</c:v>
                </c:pt>
                <c:pt idx="16">
                  <c:v>118.02675174868082</c:v>
                </c:pt>
                <c:pt idx="17">
                  <c:v>120.6773837280648</c:v>
                </c:pt>
                <c:pt idx="18">
                  <c:v>124.13793103448276</c:v>
                </c:pt>
                <c:pt idx="19">
                  <c:v>124.77604614063075</c:v>
                </c:pt>
                <c:pt idx="20">
                  <c:v>123.95385936924777</c:v>
                </c:pt>
                <c:pt idx="21">
                  <c:v>126.15044790771874</c:v>
                </c:pt>
                <c:pt idx="22">
                  <c:v>130.35955331942571</c:v>
                </c:pt>
                <c:pt idx="23">
                  <c:v>132.96109952141367</c:v>
                </c:pt>
                <c:pt idx="24">
                  <c:v>128.10160755920973</c:v>
                </c:pt>
              </c:numCache>
            </c:numRef>
          </c:val>
          <c:smooth val="0"/>
          <c:extLst>
            <c:ext xmlns:c16="http://schemas.microsoft.com/office/drawing/2014/chart" uri="{C3380CC4-5D6E-409C-BE32-E72D297353CC}">
              <c16:uniqueId val="{00000001-868A-469A-A940-4E56738DED7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101.28131886068718</c:v>
                </c:pt>
                <c:pt idx="2">
                  <c:v>99.759242634456868</c:v>
                </c:pt>
                <c:pt idx="3">
                  <c:v>102.10560679017384</c:v>
                </c:pt>
                <c:pt idx="4">
                  <c:v>96.931363747653634</c:v>
                </c:pt>
                <c:pt idx="5">
                  <c:v>96.711009548681957</c:v>
                </c:pt>
                <c:pt idx="6">
                  <c:v>94.299355259936348</c:v>
                </c:pt>
                <c:pt idx="7">
                  <c:v>95.413368154737611</c:v>
                </c:pt>
                <c:pt idx="8">
                  <c:v>92.532441034848617</c:v>
                </c:pt>
                <c:pt idx="9">
                  <c:v>94.091242960907522</c:v>
                </c:pt>
                <c:pt idx="10">
                  <c:v>91.928507304333635</c:v>
                </c:pt>
                <c:pt idx="11">
                  <c:v>93.393454664163883</c:v>
                </c:pt>
                <c:pt idx="12">
                  <c:v>89.182241083816209</c:v>
                </c:pt>
                <c:pt idx="13">
                  <c:v>90.724720476617975</c:v>
                </c:pt>
                <c:pt idx="14">
                  <c:v>88.561984820044074</c:v>
                </c:pt>
                <c:pt idx="15">
                  <c:v>89.439320982616493</c:v>
                </c:pt>
                <c:pt idx="16">
                  <c:v>86.713457928670536</c:v>
                </c:pt>
                <c:pt idx="17">
                  <c:v>88.476291520443979</c:v>
                </c:pt>
                <c:pt idx="18">
                  <c:v>86.3013139639272</c:v>
                </c:pt>
                <c:pt idx="19">
                  <c:v>88.459968987186812</c:v>
                </c:pt>
                <c:pt idx="20">
                  <c:v>86.30947523055579</c:v>
                </c:pt>
                <c:pt idx="21">
                  <c:v>88.329388721129519</c:v>
                </c:pt>
                <c:pt idx="22">
                  <c:v>85.505590467640573</c:v>
                </c:pt>
                <c:pt idx="23">
                  <c:v>86.627764629070441</c:v>
                </c:pt>
                <c:pt idx="24">
                  <c:v>82.041132783808052</c:v>
                </c:pt>
              </c:numCache>
            </c:numRef>
          </c:val>
          <c:smooth val="0"/>
          <c:extLst>
            <c:ext xmlns:c16="http://schemas.microsoft.com/office/drawing/2014/chart" uri="{C3380CC4-5D6E-409C-BE32-E72D297353CC}">
              <c16:uniqueId val="{00000002-868A-469A-A940-4E56738DED7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68A-469A-A940-4E56738DED76}"/>
                </c:ext>
              </c:extLst>
            </c:dLbl>
            <c:dLbl>
              <c:idx val="1"/>
              <c:delete val="1"/>
              <c:extLst>
                <c:ext xmlns:c15="http://schemas.microsoft.com/office/drawing/2012/chart" uri="{CE6537A1-D6FC-4f65-9D91-7224C49458BB}"/>
                <c:ext xmlns:c16="http://schemas.microsoft.com/office/drawing/2014/chart" uri="{C3380CC4-5D6E-409C-BE32-E72D297353CC}">
                  <c16:uniqueId val="{00000004-868A-469A-A940-4E56738DED76}"/>
                </c:ext>
              </c:extLst>
            </c:dLbl>
            <c:dLbl>
              <c:idx val="2"/>
              <c:delete val="1"/>
              <c:extLst>
                <c:ext xmlns:c15="http://schemas.microsoft.com/office/drawing/2012/chart" uri="{CE6537A1-D6FC-4f65-9D91-7224C49458BB}"/>
                <c:ext xmlns:c16="http://schemas.microsoft.com/office/drawing/2014/chart" uri="{C3380CC4-5D6E-409C-BE32-E72D297353CC}">
                  <c16:uniqueId val="{00000005-868A-469A-A940-4E56738DED76}"/>
                </c:ext>
              </c:extLst>
            </c:dLbl>
            <c:dLbl>
              <c:idx val="3"/>
              <c:delete val="1"/>
              <c:extLst>
                <c:ext xmlns:c15="http://schemas.microsoft.com/office/drawing/2012/chart" uri="{CE6537A1-D6FC-4f65-9D91-7224C49458BB}"/>
                <c:ext xmlns:c16="http://schemas.microsoft.com/office/drawing/2014/chart" uri="{C3380CC4-5D6E-409C-BE32-E72D297353CC}">
                  <c16:uniqueId val="{00000006-868A-469A-A940-4E56738DED76}"/>
                </c:ext>
              </c:extLst>
            </c:dLbl>
            <c:dLbl>
              <c:idx val="4"/>
              <c:delete val="1"/>
              <c:extLst>
                <c:ext xmlns:c15="http://schemas.microsoft.com/office/drawing/2012/chart" uri="{CE6537A1-D6FC-4f65-9D91-7224C49458BB}"/>
                <c:ext xmlns:c16="http://schemas.microsoft.com/office/drawing/2014/chart" uri="{C3380CC4-5D6E-409C-BE32-E72D297353CC}">
                  <c16:uniqueId val="{00000007-868A-469A-A940-4E56738DED76}"/>
                </c:ext>
              </c:extLst>
            </c:dLbl>
            <c:dLbl>
              <c:idx val="5"/>
              <c:delete val="1"/>
              <c:extLst>
                <c:ext xmlns:c15="http://schemas.microsoft.com/office/drawing/2012/chart" uri="{CE6537A1-D6FC-4f65-9D91-7224C49458BB}"/>
                <c:ext xmlns:c16="http://schemas.microsoft.com/office/drawing/2014/chart" uri="{C3380CC4-5D6E-409C-BE32-E72D297353CC}">
                  <c16:uniqueId val="{00000008-868A-469A-A940-4E56738DED76}"/>
                </c:ext>
              </c:extLst>
            </c:dLbl>
            <c:dLbl>
              <c:idx val="6"/>
              <c:delete val="1"/>
              <c:extLst>
                <c:ext xmlns:c15="http://schemas.microsoft.com/office/drawing/2012/chart" uri="{CE6537A1-D6FC-4f65-9D91-7224C49458BB}"/>
                <c:ext xmlns:c16="http://schemas.microsoft.com/office/drawing/2014/chart" uri="{C3380CC4-5D6E-409C-BE32-E72D297353CC}">
                  <c16:uniqueId val="{00000009-868A-469A-A940-4E56738DED76}"/>
                </c:ext>
              </c:extLst>
            </c:dLbl>
            <c:dLbl>
              <c:idx val="7"/>
              <c:delete val="1"/>
              <c:extLst>
                <c:ext xmlns:c15="http://schemas.microsoft.com/office/drawing/2012/chart" uri="{CE6537A1-D6FC-4f65-9D91-7224C49458BB}"/>
                <c:ext xmlns:c16="http://schemas.microsoft.com/office/drawing/2014/chart" uri="{C3380CC4-5D6E-409C-BE32-E72D297353CC}">
                  <c16:uniqueId val="{0000000A-868A-469A-A940-4E56738DED76}"/>
                </c:ext>
              </c:extLst>
            </c:dLbl>
            <c:dLbl>
              <c:idx val="8"/>
              <c:delete val="1"/>
              <c:extLst>
                <c:ext xmlns:c15="http://schemas.microsoft.com/office/drawing/2012/chart" uri="{CE6537A1-D6FC-4f65-9D91-7224C49458BB}"/>
                <c:ext xmlns:c16="http://schemas.microsoft.com/office/drawing/2014/chart" uri="{C3380CC4-5D6E-409C-BE32-E72D297353CC}">
                  <c16:uniqueId val="{0000000B-868A-469A-A940-4E56738DED76}"/>
                </c:ext>
              </c:extLst>
            </c:dLbl>
            <c:dLbl>
              <c:idx val="9"/>
              <c:delete val="1"/>
              <c:extLst>
                <c:ext xmlns:c15="http://schemas.microsoft.com/office/drawing/2012/chart" uri="{CE6537A1-D6FC-4f65-9D91-7224C49458BB}"/>
                <c:ext xmlns:c16="http://schemas.microsoft.com/office/drawing/2014/chart" uri="{C3380CC4-5D6E-409C-BE32-E72D297353CC}">
                  <c16:uniqueId val="{0000000C-868A-469A-A940-4E56738DED76}"/>
                </c:ext>
              </c:extLst>
            </c:dLbl>
            <c:dLbl>
              <c:idx val="10"/>
              <c:delete val="1"/>
              <c:extLst>
                <c:ext xmlns:c15="http://schemas.microsoft.com/office/drawing/2012/chart" uri="{CE6537A1-D6FC-4f65-9D91-7224C49458BB}"/>
                <c:ext xmlns:c16="http://schemas.microsoft.com/office/drawing/2014/chart" uri="{C3380CC4-5D6E-409C-BE32-E72D297353CC}">
                  <c16:uniqueId val="{0000000D-868A-469A-A940-4E56738DED76}"/>
                </c:ext>
              </c:extLst>
            </c:dLbl>
            <c:dLbl>
              <c:idx val="11"/>
              <c:delete val="1"/>
              <c:extLst>
                <c:ext xmlns:c15="http://schemas.microsoft.com/office/drawing/2012/chart" uri="{CE6537A1-D6FC-4f65-9D91-7224C49458BB}"/>
                <c:ext xmlns:c16="http://schemas.microsoft.com/office/drawing/2014/chart" uri="{C3380CC4-5D6E-409C-BE32-E72D297353CC}">
                  <c16:uniqueId val="{0000000E-868A-469A-A940-4E56738DED76}"/>
                </c:ext>
              </c:extLst>
            </c:dLbl>
            <c:dLbl>
              <c:idx val="12"/>
              <c:delete val="1"/>
              <c:extLst>
                <c:ext xmlns:c15="http://schemas.microsoft.com/office/drawing/2012/chart" uri="{CE6537A1-D6FC-4f65-9D91-7224C49458BB}"/>
                <c:ext xmlns:c16="http://schemas.microsoft.com/office/drawing/2014/chart" uri="{C3380CC4-5D6E-409C-BE32-E72D297353CC}">
                  <c16:uniqueId val="{0000000F-868A-469A-A940-4E56738DED7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8A-469A-A940-4E56738DED76}"/>
                </c:ext>
              </c:extLst>
            </c:dLbl>
            <c:dLbl>
              <c:idx val="14"/>
              <c:delete val="1"/>
              <c:extLst>
                <c:ext xmlns:c15="http://schemas.microsoft.com/office/drawing/2012/chart" uri="{CE6537A1-D6FC-4f65-9D91-7224C49458BB}"/>
                <c:ext xmlns:c16="http://schemas.microsoft.com/office/drawing/2014/chart" uri="{C3380CC4-5D6E-409C-BE32-E72D297353CC}">
                  <c16:uniqueId val="{00000011-868A-469A-A940-4E56738DED76}"/>
                </c:ext>
              </c:extLst>
            </c:dLbl>
            <c:dLbl>
              <c:idx val="15"/>
              <c:delete val="1"/>
              <c:extLst>
                <c:ext xmlns:c15="http://schemas.microsoft.com/office/drawing/2012/chart" uri="{CE6537A1-D6FC-4f65-9D91-7224C49458BB}"/>
                <c:ext xmlns:c16="http://schemas.microsoft.com/office/drawing/2014/chart" uri="{C3380CC4-5D6E-409C-BE32-E72D297353CC}">
                  <c16:uniqueId val="{00000012-868A-469A-A940-4E56738DED76}"/>
                </c:ext>
              </c:extLst>
            </c:dLbl>
            <c:dLbl>
              <c:idx val="16"/>
              <c:delete val="1"/>
              <c:extLst>
                <c:ext xmlns:c15="http://schemas.microsoft.com/office/drawing/2012/chart" uri="{CE6537A1-D6FC-4f65-9D91-7224C49458BB}"/>
                <c:ext xmlns:c16="http://schemas.microsoft.com/office/drawing/2014/chart" uri="{C3380CC4-5D6E-409C-BE32-E72D297353CC}">
                  <c16:uniqueId val="{00000013-868A-469A-A940-4E56738DED76}"/>
                </c:ext>
              </c:extLst>
            </c:dLbl>
            <c:dLbl>
              <c:idx val="17"/>
              <c:delete val="1"/>
              <c:extLst>
                <c:ext xmlns:c15="http://schemas.microsoft.com/office/drawing/2012/chart" uri="{CE6537A1-D6FC-4f65-9D91-7224C49458BB}"/>
                <c:ext xmlns:c16="http://schemas.microsoft.com/office/drawing/2014/chart" uri="{C3380CC4-5D6E-409C-BE32-E72D297353CC}">
                  <c16:uniqueId val="{00000014-868A-469A-A940-4E56738DED76}"/>
                </c:ext>
              </c:extLst>
            </c:dLbl>
            <c:dLbl>
              <c:idx val="18"/>
              <c:delete val="1"/>
              <c:extLst>
                <c:ext xmlns:c15="http://schemas.microsoft.com/office/drawing/2012/chart" uri="{CE6537A1-D6FC-4f65-9D91-7224C49458BB}"/>
                <c:ext xmlns:c16="http://schemas.microsoft.com/office/drawing/2014/chart" uri="{C3380CC4-5D6E-409C-BE32-E72D297353CC}">
                  <c16:uniqueId val="{00000015-868A-469A-A940-4E56738DED76}"/>
                </c:ext>
              </c:extLst>
            </c:dLbl>
            <c:dLbl>
              <c:idx val="19"/>
              <c:delete val="1"/>
              <c:extLst>
                <c:ext xmlns:c15="http://schemas.microsoft.com/office/drawing/2012/chart" uri="{CE6537A1-D6FC-4f65-9D91-7224C49458BB}"/>
                <c:ext xmlns:c16="http://schemas.microsoft.com/office/drawing/2014/chart" uri="{C3380CC4-5D6E-409C-BE32-E72D297353CC}">
                  <c16:uniqueId val="{00000016-868A-469A-A940-4E56738DED76}"/>
                </c:ext>
              </c:extLst>
            </c:dLbl>
            <c:dLbl>
              <c:idx val="20"/>
              <c:delete val="1"/>
              <c:extLst>
                <c:ext xmlns:c15="http://schemas.microsoft.com/office/drawing/2012/chart" uri="{CE6537A1-D6FC-4f65-9D91-7224C49458BB}"/>
                <c:ext xmlns:c16="http://schemas.microsoft.com/office/drawing/2014/chart" uri="{C3380CC4-5D6E-409C-BE32-E72D297353CC}">
                  <c16:uniqueId val="{00000017-868A-469A-A940-4E56738DED76}"/>
                </c:ext>
              </c:extLst>
            </c:dLbl>
            <c:dLbl>
              <c:idx val="21"/>
              <c:delete val="1"/>
              <c:extLst>
                <c:ext xmlns:c15="http://schemas.microsoft.com/office/drawing/2012/chart" uri="{CE6537A1-D6FC-4f65-9D91-7224C49458BB}"/>
                <c:ext xmlns:c16="http://schemas.microsoft.com/office/drawing/2014/chart" uri="{C3380CC4-5D6E-409C-BE32-E72D297353CC}">
                  <c16:uniqueId val="{00000018-868A-469A-A940-4E56738DED76}"/>
                </c:ext>
              </c:extLst>
            </c:dLbl>
            <c:dLbl>
              <c:idx val="22"/>
              <c:delete val="1"/>
              <c:extLst>
                <c:ext xmlns:c15="http://schemas.microsoft.com/office/drawing/2012/chart" uri="{CE6537A1-D6FC-4f65-9D91-7224C49458BB}"/>
                <c:ext xmlns:c16="http://schemas.microsoft.com/office/drawing/2014/chart" uri="{C3380CC4-5D6E-409C-BE32-E72D297353CC}">
                  <c16:uniqueId val="{00000019-868A-469A-A940-4E56738DED76}"/>
                </c:ext>
              </c:extLst>
            </c:dLbl>
            <c:dLbl>
              <c:idx val="23"/>
              <c:delete val="1"/>
              <c:extLst>
                <c:ext xmlns:c15="http://schemas.microsoft.com/office/drawing/2012/chart" uri="{CE6537A1-D6FC-4f65-9D91-7224C49458BB}"/>
                <c:ext xmlns:c16="http://schemas.microsoft.com/office/drawing/2014/chart" uri="{C3380CC4-5D6E-409C-BE32-E72D297353CC}">
                  <c16:uniqueId val="{0000001A-868A-469A-A940-4E56738DED76}"/>
                </c:ext>
              </c:extLst>
            </c:dLbl>
            <c:dLbl>
              <c:idx val="24"/>
              <c:delete val="1"/>
              <c:extLst>
                <c:ext xmlns:c15="http://schemas.microsoft.com/office/drawing/2012/chart" uri="{CE6537A1-D6FC-4f65-9D91-7224C49458BB}"/>
                <c:ext xmlns:c16="http://schemas.microsoft.com/office/drawing/2014/chart" uri="{C3380CC4-5D6E-409C-BE32-E72D297353CC}">
                  <c16:uniqueId val="{0000001B-868A-469A-A940-4E56738DED7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 14</c:v>
                </c:pt>
                <c:pt idx="6">
                  <c:v>Sep 15</c:v>
                </c:pt>
                <c:pt idx="10">
                  <c:v>Sep 16</c:v>
                </c:pt>
                <c:pt idx="14">
                  <c:v>Sep 17</c:v>
                </c:pt>
                <c:pt idx="18">
                  <c:v>Sep 18</c:v>
                </c:pt>
                <c:pt idx="22">
                  <c:v>Sep 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68A-469A-A940-4E56738DED7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Erfurt (093)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8" t="s">
        <v>226</v>
      </c>
      <c r="B3" s="568"/>
      <c r="C3" s="568"/>
      <c r="D3" s="568"/>
      <c r="E3" s="568"/>
      <c r="F3" s="568"/>
      <c r="G3" s="568"/>
      <c r="H3" s="568"/>
      <c r="I3" s="568"/>
      <c r="J3" s="568"/>
      <c r="K3" s="568"/>
    </row>
    <row r="4" spans="1:255" s="94" customFormat="1" ht="12" customHeight="1" x14ac:dyDescent="0.2">
      <c r="A4" s="569" t="s">
        <v>92</v>
      </c>
      <c r="B4" s="569"/>
      <c r="C4" s="569"/>
      <c r="D4" s="569"/>
      <c r="E4" s="569"/>
      <c r="F4" s="569"/>
      <c r="G4" s="569"/>
      <c r="H4" s="569"/>
      <c r="I4" s="569"/>
      <c r="J4" s="569"/>
      <c r="K4" s="569"/>
    </row>
    <row r="5" spans="1:255" s="94" customFormat="1" ht="12" customHeight="1" x14ac:dyDescent="0.2">
      <c r="A5" s="570" t="s">
        <v>57</v>
      </c>
      <c r="B5" s="570"/>
      <c r="C5" s="570"/>
      <c r="D5" s="570"/>
      <c r="E5" s="570"/>
      <c r="F5" s="252"/>
      <c r="G5" s="252"/>
      <c r="H5" s="252"/>
      <c r="I5" s="252"/>
      <c r="J5" s="252"/>
      <c r="K5" s="252"/>
    </row>
    <row r="6" spans="1:255" s="94" customFormat="1" ht="35.25" customHeight="1" x14ac:dyDescent="0.2">
      <c r="A6" s="611" t="s">
        <v>519</v>
      </c>
      <c r="B6" s="611"/>
      <c r="C6" s="611"/>
      <c r="D6" s="611"/>
      <c r="E6" s="611"/>
      <c r="F6" s="611"/>
      <c r="G6" s="611"/>
      <c r="H6" s="611"/>
      <c r="I6" s="611"/>
      <c r="J6" s="611"/>
      <c r="K6" s="611"/>
    </row>
    <row r="7" spans="1:255" s="91" customFormat="1" ht="12" customHeight="1" x14ac:dyDescent="0.2">
      <c r="A7" s="585" t="s">
        <v>227</v>
      </c>
      <c r="B7" s="574"/>
      <c r="C7" s="574"/>
      <c r="D7" s="579" t="s">
        <v>94</v>
      </c>
      <c r="E7" s="582" t="s">
        <v>179</v>
      </c>
      <c r="F7" s="583"/>
      <c r="G7" s="583"/>
      <c r="H7" s="583"/>
      <c r="I7" s="584"/>
      <c r="J7" s="585" t="s">
        <v>180</v>
      </c>
      <c r="K7" s="586"/>
      <c r="L7" s="96"/>
      <c r="M7" s="96"/>
      <c r="N7" s="96"/>
    </row>
    <row r="8" spans="1:255" ht="21.75" customHeight="1" x14ac:dyDescent="0.2">
      <c r="A8" s="575"/>
      <c r="B8" s="576"/>
      <c r="C8" s="576"/>
      <c r="D8" s="580"/>
      <c r="E8" s="589" t="s">
        <v>97</v>
      </c>
      <c r="F8" s="589" t="s">
        <v>98</v>
      </c>
      <c r="G8" s="589" t="s">
        <v>99</v>
      </c>
      <c r="H8" s="589" t="s">
        <v>100</v>
      </c>
      <c r="I8" s="589" t="s">
        <v>101</v>
      </c>
      <c r="J8" s="587"/>
      <c r="K8" s="588"/>
    </row>
    <row r="9" spans="1:255" ht="12" customHeight="1" x14ac:dyDescent="0.2">
      <c r="A9" s="575"/>
      <c r="B9" s="576"/>
      <c r="C9" s="576"/>
      <c r="D9" s="580"/>
      <c r="E9" s="590"/>
      <c r="F9" s="590"/>
      <c r="G9" s="590"/>
      <c r="H9" s="590"/>
      <c r="I9" s="590"/>
      <c r="J9" s="98" t="s">
        <v>102</v>
      </c>
      <c r="K9" s="99" t="s">
        <v>103</v>
      </c>
    </row>
    <row r="10" spans="1:255" ht="12" customHeight="1" x14ac:dyDescent="0.2">
      <c r="A10" s="577"/>
      <c r="B10" s="578"/>
      <c r="C10" s="578"/>
      <c r="D10" s="581"/>
      <c r="E10" s="100">
        <v>1</v>
      </c>
      <c r="F10" s="100">
        <v>2</v>
      </c>
      <c r="G10" s="100">
        <v>3</v>
      </c>
      <c r="H10" s="100">
        <v>4</v>
      </c>
      <c r="I10" s="100">
        <v>5</v>
      </c>
      <c r="J10" s="100">
        <v>6</v>
      </c>
      <c r="K10" s="100">
        <v>7</v>
      </c>
    </row>
    <row r="11" spans="1:255" ht="12" customHeight="1" x14ac:dyDescent="0.2">
      <c r="A11" s="296" t="s">
        <v>104</v>
      </c>
      <c r="B11" s="297"/>
      <c r="C11" s="298"/>
      <c r="D11" s="261">
        <v>100</v>
      </c>
      <c r="E11" s="237">
        <v>222741</v>
      </c>
      <c r="F11" s="238">
        <v>223525</v>
      </c>
      <c r="G11" s="238">
        <v>225312</v>
      </c>
      <c r="H11" s="238">
        <v>221834</v>
      </c>
      <c r="I11" s="264">
        <v>221766</v>
      </c>
      <c r="J11" s="262" t="s">
        <v>520</v>
      </c>
      <c r="K11" s="265" t="s">
        <v>520</v>
      </c>
    </row>
    <row r="12" spans="1:255" s="110" customFormat="1" ht="17.45" customHeight="1" x14ac:dyDescent="0.2">
      <c r="A12" s="299" t="s">
        <v>228</v>
      </c>
      <c r="B12" s="300"/>
      <c r="C12" s="300"/>
      <c r="D12" s="301"/>
      <c r="E12" s="302"/>
      <c r="F12" s="302"/>
      <c r="G12" s="302"/>
      <c r="H12" s="302"/>
      <c r="I12" s="302"/>
      <c r="J12" s="301"/>
      <c r="K12" s="303"/>
      <c r="L12" s="304"/>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c r="HT12" s="304"/>
      <c r="HU12" s="304"/>
      <c r="HV12" s="304"/>
      <c r="HW12" s="304"/>
      <c r="HX12" s="304"/>
      <c r="HY12" s="304"/>
      <c r="HZ12" s="304"/>
      <c r="IA12" s="304"/>
      <c r="IB12" s="304"/>
      <c r="IC12" s="304"/>
      <c r="ID12" s="304"/>
      <c r="IE12" s="304"/>
      <c r="IF12" s="304"/>
      <c r="IG12" s="304"/>
      <c r="IH12" s="304"/>
      <c r="II12" s="304"/>
      <c r="IJ12" s="304"/>
      <c r="IK12" s="304"/>
      <c r="IL12" s="304"/>
      <c r="IM12" s="304"/>
      <c r="IN12" s="304"/>
      <c r="IO12" s="304"/>
      <c r="IP12" s="304"/>
      <c r="IQ12" s="304"/>
      <c r="IR12" s="304"/>
      <c r="IS12" s="304"/>
      <c r="IT12" s="304"/>
      <c r="IU12" s="304"/>
    </row>
    <row r="13" spans="1:255" ht="14.1" customHeight="1" x14ac:dyDescent="0.2">
      <c r="A13" s="305" t="s">
        <v>229</v>
      </c>
      <c r="B13" s="306"/>
      <c r="C13" s="307"/>
      <c r="D13" s="113">
        <v>16.179329355619306</v>
      </c>
      <c r="E13" s="115">
        <v>36038</v>
      </c>
      <c r="F13" s="114">
        <v>36016</v>
      </c>
      <c r="G13" s="114">
        <v>36620</v>
      </c>
      <c r="H13" s="114">
        <v>35838</v>
      </c>
      <c r="I13" s="140">
        <v>35156</v>
      </c>
      <c r="J13" s="115" t="s">
        <v>520</v>
      </c>
      <c r="K13" s="116" t="s">
        <v>520</v>
      </c>
    </row>
    <row r="14" spans="1:255" ht="14.1" customHeight="1" x14ac:dyDescent="0.2">
      <c r="A14" s="305" t="s">
        <v>230</v>
      </c>
      <c r="B14" s="306"/>
      <c r="C14" s="307"/>
      <c r="D14" s="113">
        <v>58.392931700944146</v>
      </c>
      <c r="E14" s="115">
        <v>130065</v>
      </c>
      <c r="F14" s="114">
        <v>130946</v>
      </c>
      <c r="G14" s="114">
        <v>132143</v>
      </c>
      <c r="H14" s="114">
        <v>129789</v>
      </c>
      <c r="I14" s="140">
        <v>130324</v>
      </c>
      <c r="J14" s="115" t="s">
        <v>520</v>
      </c>
      <c r="K14" s="116" t="s">
        <v>520</v>
      </c>
    </row>
    <row r="15" spans="1:255" ht="14.1" customHeight="1" x14ac:dyDescent="0.2">
      <c r="A15" s="305" t="s">
        <v>231</v>
      </c>
      <c r="B15" s="306"/>
      <c r="C15" s="307"/>
      <c r="D15" s="113">
        <v>12.391970943831625</v>
      </c>
      <c r="E15" s="115">
        <v>27602</v>
      </c>
      <c r="F15" s="114">
        <v>27591</v>
      </c>
      <c r="G15" s="114">
        <v>27593</v>
      </c>
      <c r="H15" s="114">
        <v>27509</v>
      </c>
      <c r="I15" s="140">
        <v>27458</v>
      </c>
      <c r="J15" s="115" t="s">
        <v>520</v>
      </c>
      <c r="K15" s="116" t="s">
        <v>520</v>
      </c>
    </row>
    <row r="16" spans="1:255" ht="14.1" customHeight="1" x14ac:dyDescent="0.2">
      <c r="A16" s="305" t="s">
        <v>232</v>
      </c>
      <c r="B16" s="306"/>
      <c r="C16" s="307"/>
      <c r="D16" s="113">
        <v>12.3870324726925</v>
      </c>
      <c r="E16" s="115">
        <v>27591</v>
      </c>
      <c r="F16" s="114">
        <v>27500</v>
      </c>
      <c r="G16" s="114">
        <v>27483</v>
      </c>
      <c r="H16" s="114">
        <v>27267</v>
      </c>
      <c r="I16" s="140">
        <v>27374</v>
      </c>
      <c r="J16" s="115" t="s">
        <v>520</v>
      </c>
      <c r="K16" s="116" t="s">
        <v>520</v>
      </c>
    </row>
    <row r="17" spans="1:255" s="286" customFormat="1" ht="17.45" customHeight="1" x14ac:dyDescent="0.2">
      <c r="A17" s="299" t="s">
        <v>233</v>
      </c>
      <c r="B17" s="300"/>
      <c r="C17" s="300"/>
      <c r="D17" s="301"/>
      <c r="E17" s="308"/>
      <c r="F17" s="308"/>
      <c r="G17" s="308"/>
      <c r="H17" s="308"/>
      <c r="I17" s="308"/>
      <c r="J17" s="301"/>
      <c r="K17" s="303"/>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c r="EL17" s="304"/>
      <c r="EM17" s="304"/>
      <c r="EN17" s="304"/>
      <c r="EO17" s="304"/>
      <c r="EP17" s="304"/>
      <c r="EQ17" s="304"/>
      <c r="ER17" s="304"/>
      <c r="ES17" s="304"/>
      <c r="ET17" s="304"/>
      <c r="EU17" s="304"/>
      <c r="EV17" s="304"/>
      <c r="EW17" s="304"/>
      <c r="EX17" s="304"/>
      <c r="EY17" s="304"/>
      <c r="EZ17" s="304"/>
      <c r="FA17" s="304"/>
      <c r="FB17" s="304"/>
      <c r="FC17" s="304"/>
      <c r="FD17" s="304"/>
      <c r="FE17" s="304"/>
      <c r="FF17" s="304"/>
      <c r="FG17" s="304"/>
      <c r="FH17" s="304"/>
      <c r="FI17" s="304"/>
      <c r="FJ17" s="304"/>
      <c r="FK17" s="304"/>
      <c r="FL17" s="304"/>
      <c r="FM17" s="304"/>
      <c r="FN17" s="304"/>
      <c r="FO17" s="304"/>
      <c r="FP17" s="304"/>
      <c r="FQ17" s="304"/>
      <c r="FR17" s="304"/>
      <c r="FS17" s="304"/>
      <c r="FT17" s="304"/>
      <c r="FU17" s="304"/>
      <c r="FV17" s="304"/>
      <c r="FW17" s="304"/>
      <c r="FX17" s="304"/>
      <c r="FY17" s="304"/>
      <c r="FZ17" s="304"/>
      <c r="GA17" s="304"/>
      <c r="GB17" s="304"/>
      <c r="GC17" s="304"/>
      <c r="GD17" s="304"/>
      <c r="GE17" s="304"/>
      <c r="GF17" s="304"/>
      <c r="GG17" s="304"/>
      <c r="GH17" s="304"/>
      <c r="GI17" s="304"/>
      <c r="GJ17" s="304"/>
      <c r="GK17" s="304"/>
      <c r="GL17" s="304"/>
      <c r="GM17" s="304"/>
      <c r="GN17" s="304"/>
      <c r="GO17" s="304"/>
      <c r="GP17" s="304"/>
      <c r="GQ17" s="304"/>
      <c r="GR17" s="304"/>
      <c r="GS17" s="304"/>
      <c r="GT17" s="304"/>
      <c r="GU17" s="304"/>
      <c r="GV17" s="304"/>
      <c r="GW17" s="304"/>
      <c r="GX17" s="304"/>
      <c r="GY17" s="304"/>
      <c r="GZ17" s="304"/>
      <c r="HA17" s="304"/>
      <c r="HB17" s="304"/>
      <c r="HC17" s="304"/>
      <c r="HD17" s="304"/>
      <c r="HE17" s="304"/>
      <c r="HF17" s="304"/>
      <c r="HG17" s="304"/>
      <c r="HH17" s="304"/>
      <c r="HI17" s="304"/>
      <c r="HJ17" s="304"/>
      <c r="HK17" s="304"/>
      <c r="HL17" s="304"/>
      <c r="HM17" s="304"/>
      <c r="HN17" s="304"/>
      <c r="HO17" s="304"/>
      <c r="HP17" s="304"/>
      <c r="HQ17" s="304"/>
      <c r="HR17" s="304"/>
      <c r="HS17" s="304"/>
      <c r="HT17" s="304"/>
      <c r="HU17" s="304"/>
      <c r="HV17" s="304"/>
      <c r="HW17" s="304"/>
      <c r="HX17" s="304"/>
      <c r="HY17" s="304"/>
      <c r="HZ17" s="304"/>
      <c r="IA17" s="304"/>
      <c r="IB17" s="304"/>
      <c r="IC17" s="304"/>
      <c r="ID17" s="304"/>
      <c r="IE17" s="304"/>
      <c r="IF17" s="304"/>
      <c r="IG17" s="304"/>
      <c r="IH17" s="304"/>
      <c r="II17" s="304"/>
      <c r="IJ17" s="304"/>
      <c r="IK17" s="304"/>
      <c r="IL17" s="304"/>
      <c r="IM17" s="304"/>
      <c r="IN17" s="304"/>
      <c r="IO17" s="304"/>
      <c r="IP17" s="304"/>
      <c r="IQ17" s="304"/>
      <c r="IR17" s="304"/>
      <c r="IS17" s="304"/>
      <c r="IT17" s="304"/>
      <c r="IU17" s="304"/>
    </row>
    <row r="18" spans="1:255" ht="14.1" customHeight="1" x14ac:dyDescent="0.2">
      <c r="A18" s="305">
        <v>11</v>
      </c>
      <c r="B18" s="306" t="s">
        <v>234</v>
      </c>
      <c r="C18" s="307"/>
      <c r="D18" s="113">
        <v>0.89116956465132147</v>
      </c>
      <c r="E18" s="115">
        <v>1985</v>
      </c>
      <c r="F18" s="114">
        <v>1891</v>
      </c>
      <c r="G18" s="114">
        <v>2156</v>
      </c>
      <c r="H18" s="114">
        <v>2147</v>
      </c>
      <c r="I18" s="140">
        <v>2044</v>
      </c>
      <c r="J18" s="115" t="s">
        <v>520</v>
      </c>
      <c r="K18" s="116" t="s">
        <v>520</v>
      </c>
    </row>
    <row r="19" spans="1:255" ht="14.1" customHeight="1" x14ac:dyDescent="0.2">
      <c r="A19" s="305" t="s">
        <v>235</v>
      </c>
      <c r="B19" s="306" t="s">
        <v>236</v>
      </c>
      <c r="C19" s="307"/>
      <c r="D19" s="113">
        <v>0.41348471992134361</v>
      </c>
      <c r="E19" s="115">
        <v>921</v>
      </c>
      <c r="F19" s="114">
        <v>802</v>
      </c>
      <c r="G19" s="114">
        <v>1080</v>
      </c>
      <c r="H19" s="114">
        <v>1050</v>
      </c>
      <c r="I19" s="140">
        <v>951</v>
      </c>
      <c r="J19" s="115" t="s">
        <v>520</v>
      </c>
      <c r="K19" s="116" t="s">
        <v>520</v>
      </c>
    </row>
    <row r="20" spans="1:255" ht="14.1" customHeight="1" x14ac:dyDescent="0.2">
      <c r="A20" s="305">
        <v>12</v>
      </c>
      <c r="B20" s="306" t="s">
        <v>237</v>
      </c>
      <c r="C20" s="307"/>
      <c r="D20" s="113">
        <v>0.89341432426001499</v>
      </c>
      <c r="E20" s="115">
        <v>1990</v>
      </c>
      <c r="F20" s="114">
        <v>1961</v>
      </c>
      <c r="G20" s="114">
        <v>2101</v>
      </c>
      <c r="H20" s="114">
        <v>2085</v>
      </c>
      <c r="I20" s="140">
        <v>1905</v>
      </c>
      <c r="J20" s="115" t="s">
        <v>520</v>
      </c>
      <c r="K20" s="116" t="s">
        <v>520</v>
      </c>
    </row>
    <row r="21" spans="1:255" ht="14.1" customHeight="1" x14ac:dyDescent="0.2">
      <c r="A21" s="305">
        <v>21</v>
      </c>
      <c r="B21" s="306" t="s">
        <v>238</v>
      </c>
      <c r="C21" s="307"/>
      <c r="D21" s="113">
        <v>0.59486129630377882</v>
      </c>
      <c r="E21" s="115">
        <v>1325</v>
      </c>
      <c r="F21" s="114">
        <v>1307</v>
      </c>
      <c r="G21" s="114">
        <v>1374</v>
      </c>
      <c r="H21" s="114">
        <v>1374</v>
      </c>
      <c r="I21" s="140">
        <v>1355</v>
      </c>
      <c r="J21" s="115" t="s">
        <v>520</v>
      </c>
      <c r="K21" s="116" t="s">
        <v>520</v>
      </c>
    </row>
    <row r="22" spans="1:255" ht="14.1" customHeight="1" x14ac:dyDescent="0.2">
      <c r="A22" s="305">
        <v>22</v>
      </c>
      <c r="B22" s="306" t="s">
        <v>239</v>
      </c>
      <c r="C22" s="307"/>
      <c r="D22" s="113">
        <v>1.1654791888336677</v>
      </c>
      <c r="E22" s="115">
        <v>2596</v>
      </c>
      <c r="F22" s="114">
        <v>2579</v>
      </c>
      <c r="G22" s="114">
        <v>2644</v>
      </c>
      <c r="H22" s="114">
        <v>2655</v>
      </c>
      <c r="I22" s="140">
        <v>2682</v>
      </c>
      <c r="J22" s="115" t="s">
        <v>520</v>
      </c>
      <c r="K22" s="116" t="s">
        <v>520</v>
      </c>
    </row>
    <row r="23" spans="1:255" ht="14.1" customHeight="1" x14ac:dyDescent="0.2">
      <c r="A23" s="305">
        <v>23</v>
      </c>
      <c r="B23" s="306" t="s">
        <v>240</v>
      </c>
      <c r="C23" s="307"/>
      <c r="D23" s="113">
        <v>0.68824329602542866</v>
      </c>
      <c r="E23" s="115">
        <v>1533</v>
      </c>
      <c r="F23" s="114">
        <v>1540</v>
      </c>
      <c r="G23" s="114">
        <v>1572</v>
      </c>
      <c r="H23" s="114">
        <v>1567</v>
      </c>
      <c r="I23" s="140">
        <v>1556</v>
      </c>
      <c r="J23" s="115" t="s">
        <v>520</v>
      </c>
      <c r="K23" s="116" t="s">
        <v>520</v>
      </c>
    </row>
    <row r="24" spans="1:255" ht="14.1" customHeight="1" x14ac:dyDescent="0.2">
      <c r="A24" s="305">
        <v>24</v>
      </c>
      <c r="B24" s="306" t="s">
        <v>241</v>
      </c>
      <c r="C24" s="307"/>
      <c r="D24" s="113">
        <v>3.5790447201009243</v>
      </c>
      <c r="E24" s="115">
        <v>7972</v>
      </c>
      <c r="F24" s="114">
        <v>8105</v>
      </c>
      <c r="G24" s="114">
        <v>8312</v>
      </c>
      <c r="H24" s="114">
        <v>8288</v>
      </c>
      <c r="I24" s="140">
        <v>8247</v>
      </c>
      <c r="J24" s="115" t="s">
        <v>520</v>
      </c>
      <c r="K24" s="116" t="s">
        <v>520</v>
      </c>
    </row>
    <row r="25" spans="1:255" ht="14.1" customHeight="1" x14ac:dyDescent="0.2">
      <c r="A25" s="305">
        <v>25</v>
      </c>
      <c r="B25" s="306" t="s">
        <v>242</v>
      </c>
      <c r="C25" s="307"/>
      <c r="D25" s="113">
        <v>5.4700302144643329</v>
      </c>
      <c r="E25" s="115">
        <v>12184</v>
      </c>
      <c r="F25" s="114">
        <v>12464</v>
      </c>
      <c r="G25" s="114">
        <v>12735</v>
      </c>
      <c r="H25" s="114">
        <v>12662</v>
      </c>
      <c r="I25" s="140">
        <v>12760</v>
      </c>
      <c r="J25" s="115" t="s">
        <v>520</v>
      </c>
      <c r="K25" s="116" t="s">
        <v>520</v>
      </c>
    </row>
    <row r="26" spans="1:255" ht="14.1" customHeight="1" x14ac:dyDescent="0.2">
      <c r="A26" s="305">
        <v>26</v>
      </c>
      <c r="B26" s="306" t="s">
        <v>243</v>
      </c>
      <c r="C26" s="307"/>
      <c r="D26" s="113">
        <v>3.7905010752398525</v>
      </c>
      <c r="E26" s="115">
        <v>8443</v>
      </c>
      <c r="F26" s="114">
        <v>8527</v>
      </c>
      <c r="G26" s="114">
        <v>8610</v>
      </c>
      <c r="H26" s="114">
        <v>8431</v>
      </c>
      <c r="I26" s="140">
        <v>8462</v>
      </c>
      <c r="J26" s="115" t="s">
        <v>520</v>
      </c>
      <c r="K26" s="116" t="s">
        <v>520</v>
      </c>
    </row>
    <row r="27" spans="1:255" ht="14.1" customHeight="1" x14ac:dyDescent="0.2">
      <c r="A27" s="305">
        <v>27</v>
      </c>
      <c r="B27" s="306" t="s">
        <v>244</v>
      </c>
      <c r="C27" s="307"/>
      <c r="D27" s="113">
        <v>2.4346662715889758</v>
      </c>
      <c r="E27" s="115">
        <v>5423</v>
      </c>
      <c r="F27" s="114">
        <v>5413</v>
      </c>
      <c r="G27" s="114">
        <v>5449</v>
      </c>
      <c r="H27" s="114">
        <v>5401</v>
      </c>
      <c r="I27" s="140">
        <v>5466</v>
      </c>
      <c r="J27" s="115" t="s">
        <v>520</v>
      </c>
      <c r="K27" s="116" t="s">
        <v>520</v>
      </c>
    </row>
    <row r="28" spans="1:255" ht="14.1" customHeight="1" x14ac:dyDescent="0.2">
      <c r="A28" s="305">
        <v>28</v>
      </c>
      <c r="B28" s="306" t="s">
        <v>245</v>
      </c>
      <c r="C28" s="307"/>
      <c r="D28" s="113">
        <v>0.174193345634616</v>
      </c>
      <c r="E28" s="115">
        <v>388</v>
      </c>
      <c r="F28" s="114">
        <v>393</v>
      </c>
      <c r="G28" s="114">
        <v>408</v>
      </c>
      <c r="H28" s="114">
        <v>399</v>
      </c>
      <c r="I28" s="140">
        <v>404</v>
      </c>
      <c r="J28" s="115" t="s">
        <v>520</v>
      </c>
      <c r="K28" s="116" t="s">
        <v>520</v>
      </c>
    </row>
    <row r="29" spans="1:255" ht="14.1" customHeight="1" x14ac:dyDescent="0.2">
      <c r="A29" s="305">
        <v>29</v>
      </c>
      <c r="B29" s="306" t="s">
        <v>246</v>
      </c>
      <c r="C29" s="307"/>
      <c r="D29" s="113">
        <v>2.7166080784408799</v>
      </c>
      <c r="E29" s="115">
        <v>6051</v>
      </c>
      <c r="F29" s="114">
        <v>6158</v>
      </c>
      <c r="G29" s="114">
        <v>6260</v>
      </c>
      <c r="H29" s="114">
        <v>6259</v>
      </c>
      <c r="I29" s="140">
        <v>6324</v>
      </c>
      <c r="J29" s="115" t="s">
        <v>520</v>
      </c>
      <c r="K29" s="116" t="s">
        <v>520</v>
      </c>
    </row>
    <row r="30" spans="1:255" ht="14.1" customHeight="1" x14ac:dyDescent="0.2">
      <c r="A30" s="305" t="s">
        <v>247</v>
      </c>
      <c r="B30" s="306" t="s">
        <v>248</v>
      </c>
      <c r="C30" s="307"/>
      <c r="D30" s="113">
        <v>1.1147476216771945</v>
      </c>
      <c r="E30" s="115">
        <v>2483</v>
      </c>
      <c r="F30" s="114">
        <v>2521</v>
      </c>
      <c r="G30" s="114">
        <v>2575</v>
      </c>
      <c r="H30" s="114">
        <v>2587</v>
      </c>
      <c r="I30" s="140">
        <v>2657</v>
      </c>
      <c r="J30" s="115" t="s">
        <v>520</v>
      </c>
      <c r="K30" s="116" t="s">
        <v>520</v>
      </c>
    </row>
    <row r="31" spans="1:255" ht="14.1" customHeight="1" x14ac:dyDescent="0.2">
      <c r="A31" s="305" t="s">
        <v>249</v>
      </c>
      <c r="B31" s="306" t="s">
        <v>250</v>
      </c>
      <c r="C31" s="307"/>
      <c r="D31" s="113">
        <v>1.5843513318158757</v>
      </c>
      <c r="E31" s="115">
        <v>3529</v>
      </c>
      <c r="F31" s="114">
        <v>3596</v>
      </c>
      <c r="G31" s="114">
        <v>3641</v>
      </c>
      <c r="H31" s="114">
        <v>3630</v>
      </c>
      <c r="I31" s="140">
        <v>3623</v>
      </c>
      <c r="J31" s="115" t="s">
        <v>520</v>
      </c>
      <c r="K31" s="116" t="s">
        <v>520</v>
      </c>
    </row>
    <row r="32" spans="1:255" ht="14.1" customHeight="1" x14ac:dyDescent="0.2">
      <c r="A32" s="305">
        <v>31</v>
      </c>
      <c r="B32" s="306" t="s">
        <v>251</v>
      </c>
      <c r="C32" s="307"/>
      <c r="D32" s="113">
        <v>1.1003811601815561</v>
      </c>
      <c r="E32" s="115">
        <v>2451</v>
      </c>
      <c r="F32" s="114">
        <v>2439</v>
      </c>
      <c r="G32" s="114">
        <v>2418</v>
      </c>
      <c r="H32" s="114">
        <v>2442</v>
      </c>
      <c r="I32" s="140">
        <v>2455</v>
      </c>
      <c r="J32" s="115" t="s">
        <v>520</v>
      </c>
      <c r="K32" s="116" t="s">
        <v>520</v>
      </c>
    </row>
    <row r="33" spans="1:11" ht="14.1" customHeight="1" x14ac:dyDescent="0.2">
      <c r="A33" s="305">
        <v>32</v>
      </c>
      <c r="B33" s="306" t="s">
        <v>252</v>
      </c>
      <c r="C33" s="307"/>
      <c r="D33" s="113">
        <v>2.1136656475458042</v>
      </c>
      <c r="E33" s="115">
        <v>4708</v>
      </c>
      <c r="F33" s="114">
        <v>4630</v>
      </c>
      <c r="G33" s="114">
        <v>4975</v>
      </c>
      <c r="H33" s="114">
        <v>4749</v>
      </c>
      <c r="I33" s="140">
        <v>4762</v>
      </c>
      <c r="J33" s="115" t="s">
        <v>520</v>
      </c>
      <c r="K33" s="116" t="s">
        <v>520</v>
      </c>
    </row>
    <row r="34" spans="1:11" ht="14.1" customHeight="1" x14ac:dyDescent="0.2">
      <c r="A34" s="305">
        <v>33</v>
      </c>
      <c r="B34" s="306" t="s">
        <v>253</v>
      </c>
      <c r="C34" s="307"/>
      <c r="D34" s="113">
        <v>0.91855563187738221</v>
      </c>
      <c r="E34" s="115">
        <v>2046</v>
      </c>
      <c r="F34" s="114">
        <v>2017</v>
      </c>
      <c r="G34" s="114">
        <v>2132</v>
      </c>
      <c r="H34" s="114">
        <v>2077</v>
      </c>
      <c r="I34" s="140">
        <v>2039</v>
      </c>
      <c r="J34" s="115" t="s">
        <v>520</v>
      </c>
      <c r="K34" s="116" t="s">
        <v>520</v>
      </c>
    </row>
    <row r="35" spans="1:11" ht="14.1" customHeight="1" x14ac:dyDescent="0.2">
      <c r="A35" s="305">
        <v>34</v>
      </c>
      <c r="B35" s="306" t="s">
        <v>254</v>
      </c>
      <c r="C35" s="307"/>
      <c r="D35" s="113">
        <v>2.5971868672583853</v>
      </c>
      <c r="E35" s="115">
        <v>5785</v>
      </c>
      <c r="F35" s="114">
        <v>5741</v>
      </c>
      <c r="G35" s="114">
        <v>5822</v>
      </c>
      <c r="H35" s="114">
        <v>5763</v>
      </c>
      <c r="I35" s="140">
        <v>5683</v>
      </c>
      <c r="J35" s="115" t="s">
        <v>520</v>
      </c>
      <c r="K35" s="116" t="s">
        <v>520</v>
      </c>
    </row>
    <row r="36" spans="1:11" ht="14.1" customHeight="1" x14ac:dyDescent="0.2">
      <c r="A36" s="305">
        <v>41</v>
      </c>
      <c r="B36" s="306" t="s">
        <v>255</v>
      </c>
      <c r="C36" s="307"/>
      <c r="D36" s="113">
        <v>0.56298570986033103</v>
      </c>
      <c r="E36" s="115">
        <v>1254</v>
      </c>
      <c r="F36" s="114">
        <v>1251</v>
      </c>
      <c r="G36" s="114">
        <v>1242</v>
      </c>
      <c r="H36" s="114">
        <v>1214</v>
      </c>
      <c r="I36" s="140">
        <v>1218</v>
      </c>
      <c r="J36" s="115" t="s">
        <v>520</v>
      </c>
      <c r="K36" s="116" t="s">
        <v>520</v>
      </c>
    </row>
    <row r="37" spans="1:11" ht="14.1" customHeight="1" x14ac:dyDescent="0.2">
      <c r="A37" s="305">
        <v>42</v>
      </c>
      <c r="B37" s="306" t="s">
        <v>256</v>
      </c>
      <c r="C37" s="307"/>
      <c r="D37" s="113">
        <v>0.11942121118249446</v>
      </c>
      <c r="E37" s="115">
        <v>266</v>
      </c>
      <c r="F37" s="114">
        <v>261</v>
      </c>
      <c r="G37" s="114">
        <v>256</v>
      </c>
      <c r="H37" s="114">
        <v>256</v>
      </c>
      <c r="I37" s="140">
        <v>252</v>
      </c>
      <c r="J37" s="115" t="s">
        <v>520</v>
      </c>
      <c r="K37" s="116" t="s">
        <v>520</v>
      </c>
    </row>
    <row r="38" spans="1:11" ht="14.1" customHeight="1" x14ac:dyDescent="0.2">
      <c r="A38" s="305">
        <v>43</v>
      </c>
      <c r="B38" s="306" t="s">
        <v>257</v>
      </c>
      <c r="C38" s="307"/>
      <c r="D38" s="113">
        <v>2.2438617048500276</v>
      </c>
      <c r="E38" s="115">
        <v>4998</v>
      </c>
      <c r="F38" s="114">
        <v>4954</v>
      </c>
      <c r="G38" s="114">
        <v>4856</v>
      </c>
      <c r="H38" s="114">
        <v>4840</v>
      </c>
      <c r="I38" s="140">
        <v>4803</v>
      </c>
      <c r="J38" s="115" t="s">
        <v>520</v>
      </c>
      <c r="K38" s="116" t="s">
        <v>520</v>
      </c>
    </row>
    <row r="39" spans="1:11" ht="14.1" customHeight="1" x14ac:dyDescent="0.2">
      <c r="A39" s="305">
        <v>51</v>
      </c>
      <c r="B39" s="306" t="s">
        <v>258</v>
      </c>
      <c r="C39" s="307"/>
      <c r="D39" s="113">
        <v>8.294835706044239</v>
      </c>
      <c r="E39" s="115">
        <v>18476</v>
      </c>
      <c r="F39" s="114">
        <v>18361</v>
      </c>
      <c r="G39" s="114">
        <v>18297</v>
      </c>
      <c r="H39" s="114">
        <v>17893</v>
      </c>
      <c r="I39" s="140">
        <v>17963</v>
      </c>
      <c r="J39" s="115" t="s">
        <v>520</v>
      </c>
      <c r="K39" s="116" t="s">
        <v>520</v>
      </c>
    </row>
    <row r="40" spans="1:11" ht="14.1" customHeight="1" x14ac:dyDescent="0.2">
      <c r="A40" s="305" t="s">
        <v>259</v>
      </c>
      <c r="B40" s="306" t="s">
        <v>260</v>
      </c>
      <c r="C40" s="307"/>
      <c r="D40" s="113">
        <v>7.2981624397843232</v>
      </c>
      <c r="E40" s="115">
        <v>16256</v>
      </c>
      <c r="F40" s="114">
        <v>16148</v>
      </c>
      <c r="G40" s="114">
        <v>16036</v>
      </c>
      <c r="H40" s="114">
        <v>15680</v>
      </c>
      <c r="I40" s="140">
        <v>15749</v>
      </c>
      <c r="J40" s="115" t="s">
        <v>520</v>
      </c>
      <c r="K40" s="116" t="s">
        <v>520</v>
      </c>
    </row>
    <row r="41" spans="1:11" ht="14.1" customHeight="1" x14ac:dyDescent="0.2">
      <c r="A41" s="305"/>
      <c r="B41" s="306" t="s">
        <v>261</v>
      </c>
      <c r="C41" s="307"/>
      <c r="D41" s="113">
        <v>6.2310037218114314</v>
      </c>
      <c r="E41" s="115">
        <v>13879</v>
      </c>
      <c r="F41" s="114">
        <v>13769</v>
      </c>
      <c r="G41" s="114">
        <v>13657</v>
      </c>
      <c r="H41" s="114">
        <v>13359</v>
      </c>
      <c r="I41" s="140">
        <v>13409</v>
      </c>
      <c r="J41" s="115" t="s">
        <v>520</v>
      </c>
      <c r="K41" s="116" t="s">
        <v>520</v>
      </c>
    </row>
    <row r="42" spans="1:11" ht="14.1" customHeight="1" x14ac:dyDescent="0.2">
      <c r="A42" s="305">
        <v>52</v>
      </c>
      <c r="B42" s="306" t="s">
        <v>262</v>
      </c>
      <c r="C42" s="307"/>
      <c r="D42" s="113">
        <v>3.4035045187010922</v>
      </c>
      <c r="E42" s="115">
        <v>7581</v>
      </c>
      <c r="F42" s="114">
        <v>7601</v>
      </c>
      <c r="G42" s="114">
        <v>7565</v>
      </c>
      <c r="H42" s="114">
        <v>7521</v>
      </c>
      <c r="I42" s="140">
        <v>7509</v>
      </c>
      <c r="J42" s="115" t="s">
        <v>520</v>
      </c>
      <c r="K42" s="116" t="s">
        <v>520</v>
      </c>
    </row>
    <row r="43" spans="1:11" ht="14.1" customHeight="1" x14ac:dyDescent="0.2">
      <c r="A43" s="305" t="s">
        <v>263</v>
      </c>
      <c r="B43" s="306" t="s">
        <v>264</v>
      </c>
      <c r="C43" s="307"/>
      <c r="D43" s="113">
        <v>2.6735086939539645</v>
      </c>
      <c r="E43" s="115">
        <v>5955</v>
      </c>
      <c r="F43" s="114">
        <v>5982</v>
      </c>
      <c r="G43" s="114">
        <v>5911</v>
      </c>
      <c r="H43" s="114">
        <v>5934</v>
      </c>
      <c r="I43" s="140">
        <v>5934</v>
      </c>
      <c r="J43" s="115" t="s">
        <v>520</v>
      </c>
      <c r="K43" s="116" t="s">
        <v>520</v>
      </c>
    </row>
    <row r="44" spans="1:11" ht="14.1" customHeight="1" x14ac:dyDescent="0.2">
      <c r="A44" s="305">
        <v>53</v>
      </c>
      <c r="B44" s="306" t="s">
        <v>265</v>
      </c>
      <c r="C44" s="307"/>
      <c r="D44" s="113">
        <v>1.2166597079118797</v>
      </c>
      <c r="E44" s="115">
        <v>2710</v>
      </c>
      <c r="F44" s="114">
        <v>2696</v>
      </c>
      <c r="G44" s="114">
        <v>2726</v>
      </c>
      <c r="H44" s="114">
        <v>2659</v>
      </c>
      <c r="I44" s="140">
        <v>2599</v>
      </c>
      <c r="J44" s="115" t="s">
        <v>520</v>
      </c>
      <c r="K44" s="116" t="s">
        <v>520</v>
      </c>
    </row>
    <row r="45" spans="1:11" ht="14.1" customHeight="1" x14ac:dyDescent="0.2">
      <c r="A45" s="305" t="s">
        <v>266</v>
      </c>
      <c r="B45" s="306" t="s">
        <v>267</v>
      </c>
      <c r="C45" s="307"/>
      <c r="D45" s="113">
        <v>1.1448274004336876</v>
      </c>
      <c r="E45" s="115">
        <v>2550</v>
      </c>
      <c r="F45" s="114">
        <v>2537</v>
      </c>
      <c r="G45" s="114">
        <v>2559</v>
      </c>
      <c r="H45" s="114">
        <v>2494</v>
      </c>
      <c r="I45" s="140">
        <v>2436</v>
      </c>
      <c r="J45" s="115" t="s">
        <v>520</v>
      </c>
      <c r="K45" s="116" t="s">
        <v>520</v>
      </c>
    </row>
    <row r="46" spans="1:11" ht="14.1" customHeight="1" x14ac:dyDescent="0.2">
      <c r="A46" s="305">
        <v>54</v>
      </c>
      <c r="B46" s="306" t="s">
        <v>268</v>
      </c>
      <c r="C46" s="307"/>
      <c r="D46" s="113">
        <v>2.36058920450209</v>
      </c>
      <c r="E46" s="115">
        <v>5258</v>
      </c>
      <c r="F46" s="114">
        <v>5228</v>
      </c>
      <c r="G46" s="114">
        <v>5256</v>
      </c>
      <c r="H46" s="114">
        <v>5194</v>
      </c>
      <c r="I46" s="140">
        <v>5123</v>
      </c>
      <c r="J46" s="115" t="s">
        <v>520</v>
      </c>
      <c r="K46" s="116" t="s">
        <v>520</v>
      </c>
    </row>
    <row r="47" spans="1:11" ht="14.1" customHeight="1" x14ac:dyDescent="0.2">
      <c r="A47" s="305">
        <v>61</v>
      </c>
      <c r="B47" s="306" t="s">
        <v>269</v>
      </c>
      <c r="C47" s="307"/>
      <c r="D47" s="113">
        <v>2.1464391378327297</v>
      </c>
      <c r="E47" s="115">
        <v>4781</v>
      </c>
      <c r="F47" s="114">
        <v>4790</v>
      </c>
      <c r="G47" s="114">
        <v>4809</v>
      </c>
      <c r="H47" s="114">
        <v>4684</v>
      </c>
      <c r="I47" s="140">
        <v>4725</v>
      </c>
      <c r="J47" s="115" t="s">
        <v>520</v>
      </c>
      <c r="K47" s="116" t="s">
        <v>520</v>
      </c>
    </row>
    <row r="48" spans="1:11" ht="14.1" customHeight="1" x14ac:dyDescent="0.2">
      <c r="A48" s="305">
        <v>62</v>
      </c>
      <c r="B48" s="306" t="s">
        <v>270</v>
      </c>
      <c r="C48" s="307"/>
      <c r="D48" s="113">
        <v>6.1228063086724038</v>
      </c>
      <c r="E48" s="115">
        <v>13638</v>
      </c>
      <c r="F48" s="114">
        <v>13873</v>
      </c>
      <c r="G48" s="114">
        <v>13911</v>
      </c>
      <c r="H48" s="114">
        <v>13928</v>
      </c>
      <c r="I48" s="140">
        <v>13932</v>
      </c>
      <c r="J48" s="115" t="s">
        <v>520</v>
      </c>
      <c r="K48" s="116" t="s">
        <v>520</v>
      </c>
    </row>
    <row r="49" spans="1:11" ht="14.1" customHeight="1" x14ac:dyDescent="0.2">
      <c r="A49" s="305">
        <v>63</v>
      </c>
      <c r="B49" s="306" t="s">
        <v>271</v>
      </c>
      <c r="C49" s="307"/>
      <c r="D49" s="113">
        <v>2.1989665126761575</v>
      </c>
      <c r="E49" s="115">
        <v>4898</v>
      </c>
      <c r="F49" s="114">
        <v>5041</v>
      </c>
      <c r="G49" s="114">
        <v>5100</v>
      </c>
      <c r="H49" s="114">
        <v>5056</v>
      </c>
      <c r="I49" s="140">
        <v>4980</v>
      </c>
      <c r="J49" s="115" t="s">
        <v>520</v>
      </c>
      <c r="K49" s="116" t="s">
        <v>520</v>
      </c>
    </row>
    <row r="50" spans="1:11" ht="14.1" customHeight="1" x14ac:dyDescent="0.2">
      <c r="A50" s="305" t="s">
        <v>272</v>
      </c>
      <c r="B50" s="306" t="s">
        <v>273</v>
      </c>
      <c r="C50" s="307"/>
      <c r="D50" s="113">
        <v>0.54772134452121524</v>
      </c>
      <c r="E50" s="115">
        <v>1220</v>
      </c>
      <c r="F50" s="114">
        <v>1242</v>
      </c>
      <c r="G50" s="114">
        <v>1248</v>
      </c>
      <c r="H50" s="114">
        <v>1206</v>
      </c>
      <c r="I50" s="140">
        <v>1193</v>
      </c>
      <c r="J50" s="115" t="s">
        <v>520</v>
      </c>
      <c r="K50" s="116" t="s">
        <v>520</v>
      </c>
    </row>
    <row r="51" spans="1:11" ht="14.1" customHeight="1" x14ac:dyDescent="0.2">
      <c r="A51" s="305" t="s">
        <v>274</v>
      </c>
      <c r="B51" s="306" t="s">
        <v>275</v>
      </c>
      <c r="C51" s="307"/>
      <c r="D51" s="113">
        <v>1.3360809190943741</v>
      </c>
      <c r="E51" s="115">
        <v>2976</v>
      </c>
      <c r="F51" s="114">
        <v>3078</v>
      </c>
      <c r="G51" s="114">
        <v>3121</v>
      </c>
      <c r="H51" s="114">
        <v>3128</v>
      </c>
      <c r="I51" s="140">
        <v>3049</v>
      </c>
      <c r="J51" s="115" t="s">
        <v>520</v>
      </c>
      <c r="K51" s="116" t="s">
        <v>520</v>
      </c>
    </row>
    <row r="52" spans="1:11" ht="14.1" customHeight="1" x14ac:dyDescent="0.2">
      <c r="A52" s="305">
        <v>71</v>
      </c>
      <c r="B52" s="306" t="s">
        <v>276</v>
      </c>
      <c r="C52" s="307"/>
      <c r="D52" s="113">
        <v>11.556920369397641</v>
      </c>
      <c r="E52" s="115">
        <v>25742</v>
      </c>
      <c r="F52" s="114">
        <v>25929</v>
      </c>
      <c r="G52" s="114">
        <v>26020</v>
      </c>
      <c r="H52" s="114">
        <v>25809</v>
      </c>
      <c r="I52" s="140">
        <v>25921</v>
      </c>
      <c r="J52" s="115" t="s">
        <v>520</v>
      </c>
      <c r="K52" s="116" t="s">
        <v>520</v>
      </c>
    </row>
    <row r="53" spans="1:11" ht="14.1" customHeight="1" x14ac:dyDescent="0.2">
      <c r="A53" s="305" t="s">
        <v>277</v>
      </c>
      <c r="B53" s="306" t="s">
        <v>278</v>
      </c>
      <c r="C53" s="307"/>
      <c r="D53" s="113">
        <v>4.6951391975433348</v>
      </c>
      <c r="E53" s="115">
        <v>10458</v>
      </c>
      <c r="F53" s="114">
        <v>10547</v>
      </c>
      <c r="G53" s="114">
        <v>10511</v>
      </c>
      <c r="H53" s="114">
        <v>10352</v>
      </c>
      <c r="I53" s="140">
        <v>10419</v>
      </c>
      <c r="J53" s="115" t="s">
        <v>520</v>
      </c>
      <c r="K53" s="116" t="s">
        <v>520</v>
      </c>
    </row>
    <row r="54" spans="1:11" ht="14.1" customHeight="1" x14ac:dyDescent="0.2">
      <c r="A54" s="305" t="s">
        <v>279</v>
      </c>
      <c r="B54" s="306" t="s">
        <v>280</v>
      </c>
      <c r="C54" s="307"/>
      <c r="D54" s="113">
        <v>5.5387198584903539</v>
      </c>
      <c r="E54" s="115">
        <v>12337</v>
      </c>
      <c r="F54" s="114">
        <v>12451</v>
      </c>
      <c r="G54" s="114">
        <v>12549</v>
      </c>
      <c r="H54" s="114">
        <v>12472</v>
      </c>
      <c r="I54" s="140">
        <v>12517</v>
      </c>
      <c r="J54" s="115" t="s">
        <v>520</v>
      </c>
      <c r="K54" s="116" t="s">
        <v>520</v>
      </c>
    </row>
    <row r="55" spans="1:11" ht="14.1" customHeight="1" x14ac:dyDescent="0.2">
      <c r="A55" s="305">
        <v>72</v>
      </c>
      <c r="B55" s="306" t="s">
        <v>281</v>
      </c>
      <c r="C55" s="307"/>
      <c r="D55" s="113">
        <v>3.0555667793535992</v>
      </c>
      <c r="E55" s="115">
        <v>6806</v>
      </c>
      <c r="F55" s="114">
        <v>6815</v>
      </c>
      <c r="G55" s="114">
        <v>6823</v>
      </c>
      <c r="H55" s="114">
        <v>6792</v>
      </c>
      <c r="I55" s="140">
        <v>6867</v>
      </c>
      <c r="J55" s="115" t="s">
        <v>520</v>
      </c>
      <c r="K55" s="116" t="s">
        <v>520</v>
      </c>
    </row>
    <row r="56" spans="1:11" ht="14.1" customHeight="1" x14ac:dyDescent="0.2">
      <c r="A56" s="305" t="s">
        <v>282</v>
      </c>
      <c r="B56" s="306" t="s">
        <v>283</v>
      </c>
      <c r="C56" s="307"/>
      <c r="D56" s="113">
        <v>1.3351830152508968</v>
      </c>
      <c r="E56" s="115">
        <v>2974</v>
      </c>
      <c r="F56" s="114">
        <v>3014</v>
      </c>
      <c r="G56" s="114">
        <v>3019</v>
      </c>
      <c r="H56" s="114">
        <v>3005</v>
      </c>
      <c r="I56" s="140">
        <v>3042</v>
      </c>
      <c r="J56" s="115" t="s">
        <v>520</v>
      </c>
      <c r="K56" s="116" t="s">
        <v>520</v>
      </c>
    </row>
    <row r="57" spans="1:11" ht="14.1" customHeight="1" x14ac:dyDescent="0.2">
      <c r="A57" s="305" t="s">
        <v>284</v>
      </c>
      <c r="B57" s="306" t="s">
        <v>285</v>
      </c>
      <c r="C57" s="307"/>
      <c r="D57" s="113">
        <v>1.2615549000857498</v>
      </c>
      <c r="E57" s="115">
        <v>2810</v>
      </c>
      <c r="F57" s="114">
        <v>2781</v>
      </c>
      <c r="G57" s="114">
        <v>2773</v>
      </c>
      <c r="H57" s="114">
        <v>2783</v>
      </c>
      <c r="I57" s="140">
        <v>2795</v>
      </c>
      <c r="J57" s="115" t="s">
        <v>520</v>
      </c>
      <c r="K57" s="116" t="s">
        <v>520</v>
      </c>
    </row>
    <row r="58" spans="1:11" ht="14.1" customHeight="1" x14ac:dyDescent="0.2">
      <c r="A58" s="305">
        <v>73</v>
      </c>
      <c r="B58" s="306" t="s">
        <v>286</v>
      </c>
      <c r="C58" s="307"/>
      <c r="D58" s="113">
        <v>4.0899520070395665</v>
      </c>
      <c r="E58" s="115">
        <v>9110</v>
      </c>
      <c r="F58" s="114">
        <v>9206</v>
      </c>
      <c r="G58" s="114">
        <v>9226</v>
      </c>
      <c r="H58" s="114">
        <v>9129</v>
      </c>
      <c r="I58" s="140">
        <v>9210</v>
      </c>
      <c r="J58" s="115" t="s">
        <v>520</v>
      </c>
      <c r="K58" s="116" t="s">
        <v>520</v>
      </c>
    </row>
    <row r="59" spans="1:11" ht="14.1" customHeight="1" x14ac:dyDescent="0.2">
      <c r="A59" s="305" t="s">
        <v>287</v>
      </c>
      <c r="B59" s="306" t="s">
        <v>288</v>
      </c>
      <c r="C59" s="307"/>
      <c r="D59" s="113">
        <v>3.349630288092448</v>
      </c>
      <c r="E59" s="115">
        <v>7461</v>
      </c>
      <c r="F59" s="114">
        <v>7538</v>
      </c>
      <c r="G59" s="114">
        <v>7557</v>
      </c>
      <c r="H59" s="114">
        <v>7490</v>
      </c>
      <c r="I59" s="140">
        <v>7522</v>
      </c>
      <c r="J59" s="115" t="s">
        <v>520</v>
      </c>
      <c r="K59" s="116" t="s">
        <v>520</v>
      </c>
    </row>
    <row r="60" spans="1:11" ht="14.1" customHeight="1" x14ac:dyDescent="0.2">
      <c r="A60" s="305">
        <v>81</v>
      </c>
      <c r="B60" s="306" t="s">
        <v>289</v>
      </c>
      <c r="C60" s="307"/>
      <c r="D60" s="113">
        <v>7.6613645444709322</v>
      </c>
      <c r="E60" s="115">
        <v>17065</v>
      </c>
      <c r="F60" s="114">
        <v>17147</v>
      </c>
      <c r="G60" s="114">
        <v>17077</v>
      </c>
      <c r="H60" s="114">
        <v>16402</v>
      </c>
      <c r="I60" s="140">
        <v>16479</v>
      </c>
      <c r="J60" s="115" t="s">
        <v>520</v>
      </c>
      <c r="K60" s="116" t="s">
        <v>520</v>
      </c>
    </row>
    <row r="61" spans="1:11" ht="14.1" customHeight="1" x14ac:dyDescent="0.2">
      <c r="A61" s="305" t="s">
        <v>290</v>
      </c>
      <c r="B61" s="306" t="s">
        <v>291</v>
      </c>
      <c r="C61" s="307"/>
      <c r="D61" s="113">
        <v>1.5565163126680763</v>
      </c>
      <c r="E61" s="115">
        <v>3467</v>
      </c>
      <c r="F61" s="114">
        <v>3464</v>
      </c>
      <c r="G61" s="114">
        <v>3480</v>
      </c>
      <c r="H61" s="114">
        <v>3368</v>
      </c>
      <c r="I61" s="140">
        <v>3414</v>
      </c>
      <c r="J61" s="115" t="s">
        <v>520</v>
      </c>
      <c r="K61" s="116" t="s">
        <v>520</v>
      </c>
    </row>
    <row r="62" spans="1:11" ht="14.1" customHeight="1" x14ac:dyDescent="0.2">
      <c r="A62" s="305" t="s">
        <v>292</v>
      </c>
      <c r="B62" s="306" t="s">
        <v>293</v>
      </c>
      <c r="C62" s="307"/>
      <c r="D62" s="113">
        <v>3.5866769027704821</v>
      </c>
      <c r="E62" s="115">
        <v>7989</v>
      </c>
      <c r="F62" s="114">
        <v>8093</v>
      </c>
      <c r="G62" s="114">
        <v>8035</v>
      </c>
      <c r="H62" s="114">
        <v>7579</v>
      </c>
      <c r="I62" s="140">
        <v>7593</v>
      </c>
      <c r="J62" s="115" t="s">
        <v>520</v>
      </c>
      <c r="K62" s="116" t="s">
        <v>520</v>
      </c>
    </row>
    <row r="63" spans="1:11" ht="14.1" customHeight="1" x14ac:dyDescent="0.2">
      <c r="A63" s="305"/>
      <c r="B63" s="306" t="s">
        <v>294</v>
      </c>
      <c r="C63" s="307"/>
      <c r="D63" s="113">
        <v>3.092829788857911</v>
      </c>
      <c r="E63" s="115">
        <v>6889</v>
      </c>
      <c r="F63" s="114">
        <v>7019</v>
      </c>
      <c r="G63" s="114">
        <v>6970</v>
      </c>
      <c r="H63" s="114">
        <v>6584</v>
      </c>
      <c r="I63" s="140">
        <v>6590</v>
      </c>
      <c r="J63" s="115" t="s">
        <v>520</v>
      </c>
      <c r="K63" s="116" t="s">
        <v>520</v>
      </c>
    </row>
    <row r="64" spans="1:11" ht="14.1" customHeight="1" x14ac:dyDescent="0.2">
      <c r="A64" s="305" t="s">
        <v>295</v>
      </c>
      <c r="B64" s="306" t="s">
        <v>296</v>
      </c>
      <c r="C64" s="307"/>
      <c r="D64" s="113">
        <v>0.9490843625556139</v>
      </c>
      <c r="E64" s="115">
        <v>2114</v>
      </c>
      <c r="F64" s="114">
        <v>2092</v>
      </c>
      <c r="G64" s="114">
        <v>2082</v>
      </c>
      <c r="H64" s="114">
        <v>2063</v>
      </c>
      <c r="I64" s="140">
        <v>2073</v>
      </c>
      <c r="J64" s="115" t="s">
        <v>520</v>
      </c>
      <c r="K64" s="116" t="s">
        <v>520</v>
      </c>
    </row>
    <row r="65" spans="1:11" ht="14.1" customHeight="1" x14ac:dyDescent="0.2">
      <c r="A65" s="305" t="s">
        <v>297</v>
      </c>
      <c r="B65" s="306" t="s">
        <v>298</v>
      </c>
      <c r="C65" s="307"/>
      <c r="D65" s="113">
        <v>0.73583219972973091</v>
      </c>
      <c r="E65" s="115">
        <v>1639</v>
      </c>
      <c r="F65" s="114">
        <v>1654</v>
      </c>
      <c r="G65" s="114">
        <v>1631</v>
      </c>
      <c r="H65" s="114">
        <v>1582</v>
      </c>
      <c r="I65" s="140">
        <v>1591</v>
      </c>
      <c r="J65" s="115" t="s">
        <v>520</v>
      </c>
      <c r="K65" s="116" t="s">
        <v>520</v>
      </c>
    </row>
    <row r="66" spans="1:11" ht="14.1" customHeight="1" x14ac:dyDescent="0.2">
      <c r="A66" s="305">
        <v>82</v>
      </c>
      <c r="B66" s="306" t="s">
        <v>299</v>
      </c>
      <c r="C66" s="307"/>
      <c r="D66" s="113">
        <v>3.6670392967617098</v>
      </c>
      <c r="E66" s="115">
        <v>8168</v>
      </c>
      <c r="F66" s="114">
        <v>8188</v>
      </c>
      <c r="G66" s="114">
        <v>8170</v>
      </c>
      <c r="H66" s="114">
        <v>7605</v>
      </c>
      <c r="I66" s="140">
        <v>7622</v>
      </c>
      <c r="J66" s="115" t="s">
        <v>520</v>
      </c>
      <c r="K66" s="116" t="s">
        <v>520</v>
      </c>
    </row>
    <row r="67" spans="1:11" ht="14.1" customHeight="1" x14ac:dyDescent="0.2">
      <c r="A67" s="305" t="s">
        <v>300</v>
      </c>
      <c r="B67" s="306" t="s">
        <v>301</v>
      </c>
      <c r="C67" s="307"/>
      <c r="D67" s="113">
        <v>2.6196344633453204</v>
      </c>
      <c r="E67" s="115">
        <v>5835</v>
      </c>
      <c r="F67" s="114">
        <v>5828</v>
      </c>
      <c r="G67" s="114">
        <v>5801</v>
      </c>
      <c r="H67" s="114">
        <v>5266</v>
      </c>
      <c r="I67" s="140">
        <v>5249</v>
      </c>
      <c r="J67" s="115" t="s">
        <v>520</v>
      </c>
      <c r="K67" s="116" t="s">
        <v>520</v>
      </c>
    </row>
    <row r="68" spans="1:11" ht="14.1" customHeight="1" x14ac:dyDescent="0.2">
      <c r="A68" s="305" t="s">
        <v>302</v>
      </c>
      <c r="B68" s="306" t="s">
        <v>303</v>
      </c>
      <c r="C68" s="307"/>
      <c r="D68" s="113">
        <v>0.54278287338208953</v>
      </c>
      <c r="E68" s="115">
        <v>1209</v>
      </c>
      <c r="F68" s="114">
        <v>1236</v>
      </c>
      <c r="G68" s="114">
        <v>1253</v>
      </c>
      <c r="H68" s="114">
        <v>1238</v>
      </c>
      <c r="I68" s="140">
        <v>1255</v>
      </c>
      <c r="J68" s="115" t="s">
        <v>520</v>
      </c>
      <c r="K68" s="116" t="s">
        <v>520</v>
      </c>
    </row>
    <row r="69" spans="1:11" ht="14.1" customHeight="1" x14ac:dyDescent="0.2">
      <c r="A69" s="305">
        <v>83</v>
      </c>
      <c r="B69" s="306" t="s">
        <v>304</v>
      </c>
      <c r="C69" s="307"/>
      <c r="D69" s="113">
        <v>6.0595040877072472</v>
      </c>
      <c r="E69" s="115">
        <v>13497</v>
      </c>
      <c r="F69" s="114">
        <v>13293</v>
      </c>
      <c r="G69" s="114">
        <v>13178</v>
      </c>
      <c r="H69" s="114">
        <v>12837</v>
      </c>
      <c r="I69" s="140">
        <v>12722</v>
      </c>
      <c r="J69" s="115" t="s">
        <v>520</v>
      </c>
      <c r="K69" s="116" t="s">
        <v>520</v>
      </c>
    </row>
    <row r="70" spans="1:11" ht="14.1" customHeight="1" x14ac:dyDescent="0.2">
      <c r="A70" s="305" t="s">
        <v>305</v>
      </c>
      <c r="B70" s="306" t="s">
        <v>306</v>
      </c>
      <c r="C70" s="307"/>
      <c r="D70" s="113">
        <v>5.3681181282296482</v>
      </c>
      <c r="E70" s="115">
        <v>11957</v>
      </c>
      <c r="F70" s="114">
        <v>11810</v>
      </c>
      <c r="G70" s="114">
        <v>11711</v>
      </c>
      <c r="H70" s="114">
        <v>11385</v>
      </c>
      <c r="I70" s="140">
        <v>11303</v>
      </c>
      <c r="J70" s="115" t="s">
        <v>520</v>
      </c>
      <c r="K70" s="116" t="s">
        <v>520</v>
      </c>
    </row>
    <row r="71" spans="1:11" ht="14.1" customHeight="1" x14ac:dyDescent="0.2">
      <c r="A71" s="305"/>
      <c r="B71" s="306" t="s">
        <v>307</v>
      </c>
      <c r="C71" s="307"/>
      <c r="D71" s="113">
        <v>3.4389717205184498</v>
      </c>
      <c r="E71" s="115">
        <v>7660</v>
      </c>
      <c r="F71" s="114">
        <v>7491</v>
      </c>
      <c r="G71" s="114">
        <v>7426</v>
      </c>
      <c r="H71" s="114">
        <v>7169</v>
      </c>
      <c r="I71" s="140">
        <v>7144</v>
      </c>
      <c r="J71" s="115" t="s">
        <v>520</v>
      </c>
      <c r="K71" s="116" t="s">
        <v>520</v>
      </c>
    </row>
    <row r="72" spans="1:11" ht="14.1" customHeight="1" x14ac:dyDescent="0.2">
      <c r="A72" s="305">
        <v>84</v>
      </c>
      <c r="B72" s="306" t="s">
        <v>308</v>
      </c>
      <c r="C72" s="307"/>
      <c r="D72" s="113">
        <v>2.5163755213454193</v>
      </c>
      <c r="E72" s="115">
        <v>5605</v>
      </c>
      <c r="F72" s="114">
        <v>5557</v>
      </c>
      <c r="G72" s="114">
        <v>5574</v>
      </c>
      <c r="H72" s="114">
        <v>5543</v>
      </c>
      <c r="I72" s="140">
        <v>5529</v>
      </c>
      <c r="J72" s="115" t="s">
        <v>520</v>
      </c>
      <c r="K72" s="116" t="s">
        <v>520</v>
      </c>
    </row>
    <row r="73" spans="1:11" ht="14.1" customHeight="1" x14ac:dyDescent="0.2">
      <c r="A73" s="305" t="s">
        <v>309</v>
      </c>
      <c r="B73" s="306" t="s">
        <v>310</v>
      </c>
      <c r="C73" s="307"/>
      <c r="D73" s="113">
        <v>0.80901136297313925</v>
      </c>
      <c r="E73" s="115">
        <v>1802</v>
      </c>
      <c r="F73" s="114">
        <v>1754</v>
      </c>
      <c r="G73" s="114">
        <v>1810</v>
      </c>
      <c r="H73" s="114">
        <v>1799</v>
      </c>
      <c r="I73" s="140">
        <v>1825</v>
      </c>
      <c r="J73" s="115" t="s">
        <v>520</v>
      </c>
      <c r="K73" s="116" t="s">
        <v>520</v>
      </c>
    </row>
    <row r="74" spans="1:11" ht="14.1" customHeight="1" x14ac:dyDescent="0.2">
      <c r="A74" s="305" t="s">
        <v>311</v>
      </c>
      <c r="B74" s="306" t="s">
        <v>312</v>
      </c>
      <c r="C74" s="307"/>
      <c r="D74" s="113">
        <v>0.38430284500832806</v>
      </c>
      <c r="E74" s="115">
        <v>856</v>
      </c>
      <c r="F74" s="114">
        <v>863</v>
      </c>
      <c r="G74" s="114">
        <v>854</v>
      </c>
      <c r="H74" s="114">
        <v>841</v>
      </c>
      <c r="I74" s="140">
        <v>848</v>
      </c>
      <c r="J74" s="115" t="s">
        <v>520</v>
      </c>
      <c r="K74" s="116" t="s">
        <v>520</v>
      </c>
    </row>
    <row r="75" spans="1:11" ht="14.1" customHeight="1" x14ac:dyDescent="0.2">
      <c r="A75" s="305" t="s">
        <v>313</v>
      </c>
      <c r="B75" s="306" t="s">
        <v>314</v>
      </c>
      <c r="C75" s="307"/>
      <c r="D75" s="113">
        <v>0.83190791098181294</v>
      </c>
      <c r="E75" s="115">
        <v>1853</v>
      </c>
      <c r="F75" s="114">
        <v>1875</v>
      </c>
      <c r="G75" s="114">
        <v>1845</v>
      </c>
      <c r="H75" s="114">
        <v>1842</v>
      </c>
      <c r="I75" s="140">
        <v>1823</v>
      </c>
      <c r="J75" s="115" t="s">
        <v>520</v>
      </c>
      <c r="K75" s="116" t="s">
        <v>520</v>
      </c>
    </row>
    <row r="76" spans="1:11" ht="14.1" customHeight="1" x14ac:dyDescent="0.2">
      <c r="A76" s="305">
        <v>91</v>
      </c>
      <c r="B76" s="306" t="s">
        <v>315</v>
      </c>
      <c r="C76" s="307"/>
      <c r="D76" s="113">
        <v>0.23255709546064712</v>
      </c>
      <c r="E76" s="115">
        <v>518</v>
      </c>
      <c r="F76" s="114">
        <v>512</v>
      </c>
      <c r="G76" s="114">
        <v>507</v>
      </c>
      <c r="H76" s="114">
        <v>496</v>
      </c>
      <c r="I76" s="140">
        <v>485</v>
      </c>
      <c r="J76" s="115" t="s">
        <v>520</v>
      </c>
      <c r="K76" s="116" t="s">
        <v>520</v>
      </c>
    </row>
    <row r="77" spans="1:11" ht="14.1" customHeight="1" x14ac:dyDescent="0.2">
      <c r="A77" s="305">
        <v>92</v>
      </c>
      <c r="B77" s="306" t="s">
        <v>316</v>
      </c>
      <c r="C77" s="307"/>
      <c r="D77" s="113">
        <v>2.0400375323806572</v>
      </c>
      <c r="E77" s="115">
        <v>4544</v>
      </c>
      <c r="F77" s="114">
        <v>4633</v>
      </c>
      <c r="G77" s="114">
        <v>4647</v>
      </c>
      <c r="H77" s="114">
        <v>4651</v>
      </c>
      <c r="I77" s="140">
        <v>4661</v>
      </c>
      <c r="J77" s="115" t="s">
        <v>520</v>
      </c>
      <c r="K77" s="116" t="s">
        <v>520</v>
      </c>
    </row>
    <row r="78" spans="1:11" ht="14.1" customHeight="1" x14ac:dyDescent="0.2">
      <c r="A78" s="305">
        <v>93</v>
      </c>
      <c r="B78" s="306" t="s">
        <v>317</v>
      </c>
      <c r="C78" s="307"/>
      <c r="D78" s="113">
        <v>0.12795129769552979</v>
      </c>
      <c r="E78" s="115">
        <v>285</v>
      </c>
      <c r="F78" s="114">
        <v>300</v>
      </c>
      <c r="G78" s="114">
        <v>308</v>
      </c>
      <c r="H78" s="114">
        <v>303</v>
      </c>
      <c r="I78" s="140">
        <v>309</v>
      </c>
      <c r="J78" s="115" t="s">
        <v>520</v>
      </c>
      <c r="K78" s="116" t="s">
        <v>520</v>
      </c>
    </row>
    <row r="79" spans="1:11" ht="14.1" customHeight="1" x14ac:dyDescent="0.2">
      <c r="A79" s="305">
        <v>94</v>
      </c>
      <c r="B79" s="306" t="s">
        <v>318</v>
      </c>
      <c r="C79" s="307"/>
      <c r="D79" s="113">
        <v>0.540538113773396</v>
      </c>
      <c r="E79" s="115">
        <v>1204</v>
      </c>
      <c r="F79" s="114">
        <v>1239</v>
      </c>
      <c r="G79" s="114">
        <v>1311</v>
      </c>
      <c r="H79" s="114">
        <v>1279</v>
      </c>
      <c r="I79" s="140">
        <v>1244</v>
      </c>
      <c r="J79" s="115" t="s">
        <v>520</v>
      </c>
      <c r="K79" s="116" t="s">
        <v>520</v>
      </c>
    </row>
    <row r="80" spans="1:11" ht="14.1" customHeight="1" x14ac:dyDescent="0.2">
      <c r="A80" s="305" t="s">
        <v>319</v>
      </c>
      <c r="B80" s="306" t="s">
        <v>320</v>
      </c>
      <c r="C80" s="307"/>
      <c r="D80" s="113">
        <v>5.3874230608644122E-3</v>
      </c>
      <c r="E80" s="115">
        <v>12</v>
      </c>
      <c r="F80" s="114">
        <v>13</v>
      </c>
      <c r="G80" s="114">
        <v>12</v>
      </c>
      <c r="H80" s="114">
        <v>13</v>
      </c>
      <c r="I80" s="140">
        <v>15</v>
      </c>
      <c r="J80" s="115" t="s">
        <v>520</v>
      </c>
      <c r="K80" s="116" t="s">
        <v>520</v>
      </c>
    </row>
    <row r="81" spans="1:11" ht="14.1" customHeight="1" x14ac:dyDescent="0.2">
      <c r="A81" s="309" t="s">
        <v>321</v>
      </c>
      <c r="B81" s="310" t="s">
        <v>224</v>
      </c>
      <c r="C81" s="311"/>
      <c r="D81" s="125">
        <v>0.64873552691242298</v>
      </c>
      <c r="E81" s="143">
        <v>1445</v>
      </c>
      <c r="F81" s="144">
        <v>1472</v>
      </c>
      <c r="G81" s="144">
        <v>1473</v>
      </c>
      <c r="H81" s="144">
        <v>1431</v>
      </c>
      <c r="I81" s="145">
        <v>1454</v>
      </c>
      <c r="J81" s="143" t="s">
        <v>520</v>
      </c>
      <c r="K81" s="146" t="s">
        <v>520</v>
      </c>
    </row>
    <row r="82" spans="1:11" s="151" customFormat="1" ht="11.25" customHeight="1" x14ac:dyDescent="0.15">
      <c r="B82" s="147"/>
      <c r="C82" s="147"/>
      <c r="D82" s="148"/>
      <c r="E82" s="148"/>
      <c r="F82" s="148"/>
      <c r="G82" s="149"/>
      <c r="H82" s="148"/>
      <c r="I82" s="148"/>
      <c r="J82" s="217"/>
      <c r="K82" s="268" t="s">
        <v>45</v>
      </c>
    </row>
    <row r="83" spans="1:11" s="151" customFormat="1" ht="12.75" customHeight="1" x14ac:dyDescent="0.15">
      <c r="A83" s="214" t="s">
        <v>122</v>
      </c>
    </row>
    <row r="84" spans="1:11" ht="19.5" customHeight="1" x14ac:dyDescent="0.2">
      <c r="A84" s="276"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6">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election activeCell="A2" sqref="A2"/>
    </sheetView>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8" t="s">
        <v>324</v>
      </c>
      <c r="B3" s="568"/>
      <c r="C3" s="568"/>
      <c r="D3" s="568"/>
      <c r="E3" s="568"/>
      <c r="F3" s="568"/>
      <c r="G3" s="568"/>
      <c r="H3" s="568"/>
      <c r="I3" s="568"/>
      <c r="J3" s="568"/>
      <c r="K3"/>
      <c r="L3"/>
      <c r="M3"/>
      <c r="N3"/>
      <c r="O3"/>
      <c r="P3"/>
    </row>
    <row r="4" spans="1:16" s="94" customFormat="1" ht="12" customHeight="1" x14ac:dyDescent="0.2">
      <c r="A4" s="570" t="s">
        <v>126</v>
      </c>
      <c r="B4" s="570"/>
      <c r="C4" s="570"/>
      <c r="D4" s="570"/>
      <c r="E4" s="570"/>
      <c r="F4" s="570"/>
      <c r="G4" s="570"/>
      <c r="H4" s="570"/>
      <c r="I4" s="570"/>
      <c r="J4" s="570"/>
      <c r="K4"/>
      <c r="L4"/>
      <c r="M4"/>
      <c r="N4"/>
      <c r="O4"/>
      <c r="P4"/>
    </row>
    <row r="5" spans="1:16" s="94" customFormat="1" ht="12" customHeight="1" x14ac:dyDescent="0.2">
      <c r="A5" s="570" t="s">
        <v>57</v>
      </c>
      <c r="B5" s="570"/>
      <c r="C5" s="570"/>
      <c r="D5" s="570"/>
      <c r="E5" s="252"/>
      <c r="F5" s="252"/>
      <c r="G5" s="252"/>
      <c r="H5" s="252"/>
      <c r="I5" s="252"/>
      <c r="J5" s="252"/>
      <c r="K5"/>
      <c r="L5"/>
      <c r="M5"/>
      <c r="N5"/>
      <c r="O5"/>
      <c r="P5"/>
    </row>
    <row r="6" spans="1:16" s="94" customFormat="1" ht="35.1" customHeight="1" x14ac:dyDescent="0.2">
      <c r="A6" s="571" t="s">
        <v>519</v>
      </c>
      <c r="B6" s="572"/>
      <c r="C6" s="572"/>
      <c r="D6" s="572"/>
      <c r="E6" s="572"/>
      <c r="F6" s="572"/>
      <c r="G6" s="572"/>
      <c r="H6" s="572"/>
      <c r="I6" s="572"/>
      <c r="J6" s="572"/>
      <c r="K6"/>
      <c r="L6"/>
      <c r="M6"/>
      <c r="N6"/>
      <c r="O6"/>
      <c r="P6"/>
    </row>
    <row r="7" spans="1:16" s="91" customFormat="1" ht="12" customHeight="1" x14ac:dyDescent="0.2">
      <c r="A7" s="573" t="s">
        <v>325</v>
      </c>
      <c r="B7" s="574"/>
      <c r="C7" s="579" t="s">
        <v>178</v>
      </c>
      <c r="D7" s="582" t="s">
        <v>326</v>
      </c>
      <c r="E7" s="583"/>
      <c r="F7" s="583"/>
      <c r="G7" s="583"/>
      <c r="H7" s="584"/>
      <c r="I7" s="585" t="s">
        <v>180</v>
      </c>
      <c r="J7" s="586"/>
      <c r="K7"/>
      <c r="L7"/>
      <c r="M7"/>
      <c r="N7"/>
      <c r="O7"/>
      <c r="P7"/>
    </row>
    <row r="8" spans="1:16" ht="21.75" customHeight="1" x14ac:dyDescent="0.2">
      <c r="A8" s="575"/>
      <c r="B8" s="576"/>
      <c r="C8" s="580"/>
      <c r="D8" s="589" t="s">
        <v>97</v>
      </c>
      <c r="E8" s="589" t="s">
        <v>98</v>
      </c>
      <c r="F8" s="589" t="s">
        <v>99</v>
      </c>
      <c r="G8" s="589" t="s">
        <v>100</v>
      </c>
      <c r="H8" s="589" t="s">
        <v>101</v>
      </c>
      <c r="I8" s="587"/>
      <c r="J8" s="588"/>
      <c r="K8"/>
      <c r="L8"/>
      <c r="M8"/>
      <c r="N8"/>
      <c r="O8"/>
      <c r="P8"/>
    </row>
    <row r="9" spans="1:16" ht="12" customHeight="1" x14ac:dyDescent="0.2">
      <c r="A9" s="575"/>
      <c r="B9" s="576"/>
      <c r="C9" s="580"/>
      <c r="D9" s="590"/>
      <c r="E9" s="590"/>
      <c r="F9" s="590"/>
      <c r="G9" s="590"/>
      <c r="H9" s="590"/>
      <c r="I9" s="98" t="s">
        <v>102</v>
      </c>
      <c r="J9" s="99" t="s">
        <v>103</v>
      </c>
      <c r="K9"/>
      <c r="L9"/>
      <c r="M9"/>
      <c r="N9"/>
      <c r="O9"/>
      <c r="P9"/>
    </row>
    <row r="10" spans="1:16" ht="12" customHeight="1" x14ac:dyDescent="0.2">
      <c r="A10" s="577"/>
      <c r="B10" s="578"/>
      <c r="C10" s="581"/>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2"/>
      <c r="E11" s="313"/>
      <c r="F11" s="313"/>
      <c r="G11" s="313"/>
      <c r="H11" s="314"/>
      <c r="I11" s="315"/>
      <c r="J11" s="316"/>
      <c r="K11"/>
      <c r="L11"/>
      <c r="M11"/>
      <c r="N11"/>
      <c r="O11"/>
      <c r="P11"/>
    </row>
    <row r="12" spans="1:16" s="110" customFormat="1" ht="17.100000000000001" customHeight="1" x14ac:dyDescent="0.2">
      <c r="A12" s="111" t="s">
        <v>104</v>
      </c>
      <c r="B12" s="112"/>
      <c r="C12" s="113">
        <v>100</v>
      </c>
      <c r="D12" s="115">
        <v>30544</v>
      </c>
      <c r="E12" s="114">
        <v>32064</v>
      </c>
      <c r="F12" s="114">
        <v>31577</v>
      </c>
      <c r="G12" s="114">
        <v>31926</v>
      </c>
      <c r="H12" s="140">
        <v>31358</v>
      </c>
      <c r="I12" s="115" t="s">
        <v>520</v>
      </c>
      <c r="J12" s="116" t="s">
        <v>520</v>
      </c>
      <c r="K12"/>
      <c r="L12"/>
      <c r="M12"/>
      <c r="N12"/>
      <c r="O12"/>
      <c r="P12"/>
    </row>
    <row r="13" spans="1:16" s="110" customFormat="1" ht="14.45" customHeight="1" x14ac:dyDescent="0.2">
      <c r="A13" s="120" t="s">
        <v>105</v>
      </c>
      <c r="B13" s="119" t="s">
        <v>106</v>
      </c>
      <c r="C13" s="113">
        <v>45.514667365112622</v>
      </c>
      <c r="D13" s="115">
        <v>13902</v>
      </c>
      <c r="E13" s="114">
        <v>14433</v>
      </c>
      <c r="F13" s="114">
        <v>14381</v>
      </c>
      <c r="G13" s="114">
        <v>14469</v>
      </c>
      <c r="H13" s="140">
        <v>14218</v>
      </c>
      <c r="I13" s="115" t="s">
        <v>520</v>
      </c>
      <c r="J13" s="116" t="s">
        <v>520</v>
      </c>
      <c r="K13"/>
      <c r="L13"/>
      <c r="M13"/>
      <c r="N13"/>
      <c r="O13"/>
      <c r="P13"/>
    </row>
    <row r="14" spans="1:16" s="110" customFormat="1" ht="14.45" customHeight="1" x14ac:dyDescent="0.2">
      <c r="A14" s="120"/>
      <c r="B14" s="119" t="s">
        <v>107</v>
      </c>
      <c r="C14" s="113">
        <v>54.485332634887378</v>
      </c>
      <c r="D14" s="115">
        <v>16642</v>
      </c>
      <c r="E14" s="114">
        <v>17631</v>
      </c>
      <c r="F14" s="114">
        <v>17196</v>
      </c>
      <c r="G14" s="114">
        <v>17457</v>
      </c>
      <c r="H14" s="140">
        <v>17140</v>
      </c>
      <c r="I14" s="115" t="s">
        <v>520</v>
      </c>
      <c r="J14" s="116" t="s">
        <v>520</v>
      </c>
      <c r="K14"/>
      <c r="L14"/>
      <c r="M14"/>
      <c r="N14"/>
      <c r="O14"/>
      <c r="P14"/>
    </row>
    <row r="15" spans="1:16" s="110" customFormat="1" ht="14.45" customHeight="1" x14ac:dyDescent="0.2">
      <c r="A15" s="118" t="s">
        <v>105</v>
      </c>
      <c r="B15" s="121" t="s">
        <v>108</v>
      </c>
      <c r="C15" s="113">
        <v>18.062467260345731</v>
      </c>
      <c r="D15" s="115">
        <v>5517</v>
      </c>
      <c r="E15" s="114">
        <v>5947</v>
      </c>
      <c r="F15" s="114">
        <v>5656</v>
      </c>
      <c r="G15" s="114">
        <v>5955</v>
      </c>
      <c r="H15" s="140">
        <v>5497</v>
      </c>
      <c r="I15" s="115" t="s">
        <v>520</v>
      </c>
      <c r="J15" s="116" t="s">
        <v>520</v>
      </c>
      <c r="K15"/>
      <c r="L15"/>
      <c r="M15"/>
      <c r="N15"/>
      <c r="O15"/>
      <c r="P15"/>
    </row>
    <row r="16" spans="1:16" s="110" customFormat="1" ht="14.45" customHeight="1" x14ac:dyDescent="0.2">
      <c r="A16" s="118"/>
      <c r="B16" s="121" t="s">
        <v>109</v>
      </c>
      <c r="C16" s="113">
        <v>41.297799895233105</v>
      </c>
      <c r="D16" s="115">
        <v>12614</v>
      </c>
      <c r="E16" s="114">
        <v>13314</v>
      </c>
      <c r="F16" s="114">
        <v>13167</v>
      </c>
      <c r="G16" s="114">
        <v>13274</v>
      </c>
      <c r="H16" s="140">
        <v>13248</v>
      </c>
      <c r="I16" s="115" t="s">
        <v>520</v>
      </c>
      <c r="J16" s="116" t="s">
        <v>520</v>
      </c>
      <c r="K16"/>
      <c r="L16"/>
      <c r="M16"/>
      <c r="N16"/>
      <c r="O16"/>
      <c r="P16"/>
    </row>
    <row r="17" spans="1:16" s="110" customFormat="1" ht="14.45" customHeight="1" x14ac:dyDescent="0.2">
      <c r="A17" s="118"/>
      <c r="B17" s="121" t="s">
        <v>110</v>
      </c>
      <c r="C17" s="113">
        <v>18.533918281822945</v>
      </c>
      <c r="D17" s="115">
        <v>5661</v>
      </c>
      <c r="E17" s="114">
        <v>5850</v>
      </c>
      <c r="F17" s="114">
        <v>5873</v>
      </c>
      <c r="G17" s="114">
        <v>5976</v>
      </c>
      <c r="H17" s="140">
        <v>6073</v>
      </c>
      <c r="I17" s="115" t="s">
        <v>520</v>
      </c>
      <c r="J17" s="116" t="s">
        <v>520</v>
      </c>
      <c r="K17"/>
      <c r="L17"/>
      <c r="M17"/>
      <c r="N17"/>
      <c r="O17"/>
      <c r="P17"/>
    </row>
    <row r="18" spans="1:16" s="110" customFormat="1" ht="14.45" customHeight="1" x14ac:dyDescent="0.2">
      <c r="A18" s="120"/>
      <c r="B18" s="121" t="s">
        <v>111</v>
      </c>
      <c r="C18" s="113">
        <v>22.105814562598219</v>
      </c>
      <c r="D18" s="115">
        <v>6752</v>
      </c>
      <c r="E18" s="114">
        <v>6953</v>
      </c>
      <c r="F18" s="114">
        <v>6881</v>
      </c>
      <c r="G18" s="114">
        <v>6721</v>
      </c>
      <c r="H18" s="140">
        <v>6540</v>
      </c>
      <c r="I18" s="115" t="s">
        <v>520</v>
      </c>
      <c r="J18" s="116" t="s">
        <v>520</v>
      </c>
      <c r="K18"/>
      <c r="L18"/>
      <c r="M18"/>
      <c r="N18"/>
      <c r="O18"/>
      <c r="P18"/>
    </row>
    <row r="19" spans="1:16" s="110" customFormat="1" ht="14.45" customHeight="1" x14ac:dyDescent="0.2">
      <c r="A19" s="120"/>
      <c r="B19" s="121" t="s">
        <v>112</v>
      </c>
      <c r="C19" s="113">
        <v>2.50785751702462</v>
      </c>
      <c r="D19" s="115">
        <v>766</v>
      </c>
      <c r="E19" s="114">
        <v>800</v>
      </c>
      <c r="F19" s="114">
        <v>835</v>
      </c>
      <c r="G19" s="114">
        <v>757</v>
      </c>
      <c r="H19" s="140">
        <v>748</v>
      </c>
      <c r="I19" s="115" t="s">
        <v>520</v>
      </c>
      <c r="J19" s="116" t="s">
        <v>520</v>
      </c>
      <c r="K19"/>
      <c r="L19"/>
      <c r="M19"/>
      <c r="N19"/>
      <c r="O19"/>
      <c r="P19"/>
    </row>
    <row r="20" spans="1:16" s="110" customFormat="1" ht="14.45" customHeight="1" x14ac:dyDescent="0.2">
      <c r="A20" s="120" t="s">
        <v>113</v>
      </c>
      <c r="B20" s="119" t="s">
        <v>116</v>
      </c>
      <c r="C20" s="113">
        <v>93.173782084861188</v>
      </c>
      <c r="D20" s="115">
        <v>28459</v>
      </c>
      <c r="E20" s="114">
        <v>29813</v>
      </c>
      <c r="F20" s="114">
        <v>29390</v>
      </c>
      <c r="G20" s="114">
        <v>29702</v>
      </c>
      <c r="H20" s="140">
        <v>29230</v>
      </c>
      <c r="I20" s="115" t="s">
        <v>520</v>
      </c>
      <c r="J20" s="116" t="s">
        <v>520</v>
      </c>
      <c r="K20"/>
      <c r="L20"/>
      <c r="M20"/>
      <c r="N20"/>
      <c r="O20"/>
      <c r="P20"/>
    </row>
    <row r="21" spans="1:16" s="110" customFormat="1" ht="14.45" customHeight="1" x14ac:dyDescent="0.2">
      <c r="A21" s="123"/>
      <c r="B21" s="124" t="s">
        <v>117</v>
      </c>
      <c r="C21" s="125">
        <v>6.7345468831849136</v>
      </c>
      <c r="D21" s="143">
        <v>2057</v>
      </c>
      <c r="E21" s="144">
        <v>2220</v>
      </c>
      <c r="F21" s="144">
        <v>2158</v>
      </c>
      <c r="G21" s="144">
        <v>2190</v>
      </c>
      <c r="H21" s="145">
        <v>2104</v>
      </c>
      <c r="I21" s="143" t="s">
        <v>520</v>
      </c>
      <c r="J21" s="146" t="s">
        <v>520</v>
      </c>
      <c r="K21"/>
      <c r="L21"/>
      <c r="M21"/>
      <c r="N21"/>
      <c r="O21"/>
      <c r="P21"/>
    </row>
    <row r="22" spans="1:16" s="110" customFormat="1" ht="18" customHeight="1" x14ac:dyDescent="0.2">
      <c r="A22" s="126" t="s">
        <v>129</v>
      </c>
      <c r="B22" s="103"/>
      <c r="C22" s="104"/>
      <c r="D22" s="235"/>
      <c r="E22" s="236"/>
      <c r="F22" s="236"/>
      <c r="G22" s="236"/>
      <c r="H22" s="241"/>
      <c r="I22" s="315"/>
      <c r="J22" s="316"/>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5"/>
      <c r="J33" s="316"/>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5"/>
      <c r="J44" s="316"/>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30105</v>
      </c>
      <c r="E56" s="114">
        <v>31438</v>
      </c>
      <c r="F56" s="114">
        <v>31016</v>
      </c>
      <c r="G56" s="114">
        <v>31383</v>
      </c>
      <c r="H56" s="140">
        <v>30624</v>
      </c>
      <c r="I56" s="115" t="s">
        <v>520</v>
      </c>
      <c r="J56" s="116" t="s">
        <v>520</v>
      </c>
      <c r="K56"/>
      <c r="L56"/>
      <c r="M56"/>
      <c r="N56"/>
      <c r="O56"/>
      <c r="P56"/>
    </row>
    <row r="57" spans="1:16" s="110" customFormat="1" ht="14.45" customHeight="1" x14ac:dyDescent="0.2">
      <c r="A57" s="120" t="s">
        <v>105</v>
      </c>
      <c r="B57" s="119" t="s">
        <v>106</v>
      </c>
      <c r="C57" s="113">
        <v>45.517355920943366</v>
      </c>
      <c r="D57" s="115">
        <v>13703</v>
      </c>
      <c r="E57" s="114">
        <v>14143</v>
      </c>
      <c r="F57" s="114">
        <v>14097</v>
      </c>
      <c r="G57" s="114">
        <v>14143</v>
      </c>
      <c r="H57" s="140">
        <v>13816</v>
      </c>
      <c r="I57" s="115" t="s">
        <v>520</v>
      </c>
      <c r="J57" s="116" t="s">
        <v>520</v>
      </c>
    </row>
    <row r="58" spans="1:16" s="110" customFormat="1" ht="14.45" customHeight="1" x14ac:dyDescent="0.2">
      <c r="A58" s="120"/>
      <c r="B58" s="119" t="s">
        <v>107</v>
      </c>
      <c r="C58" s="113">
        <v>54.482644079056634</v>
      </c>
      <c r="D58" s="115">
        <v>16402</v>
      </c>
      <c r="E58" s="114">
        <v>17295</v>
      </c>
      <c r="F58" s="114">
        <v>16919</v>
      </c>
      <c r="G58" s="114">
        <v>17240</v>
      </c>
      <c r="H58" s="140">
        <v>16808</v>
      </c>
      <c r="I58" s="115" t="s">
        <v>520</v>
      </c>
      <c r="J58" s="116" t="s">
        <v>520</v>
      </c>
    </row>
    <row r="59" spans="1:16" s="110" customFormat="1" ht="14.45" customHeight="1" x14ac:dyDescent="0.2">
      <c r="A59" s="118" t="s">
        <v>105</v>
      </c>
      <c r="B59" s="121" t="s">
        <v>108</v>
      </c>
      <c r="C59" s="113">
        <v>19.069921939877098</v>
      </c>
      <c r="D59" s="115">
        <v>5741</v>
      </c>
      <c r="E59" s="114">
        <v>6102</v>
      </c>
      <c r="F59" s="114">
        <v>5830</v>
      </c>
      <c r="G59" s="114">
        <v>6113</v>
      </c>
      <c r="H59" s="140">
        <v>5600</v>
      </c>
      <c r="I59" s="115" t="s">
        <v>520</v>
      </c>
      <c r="J59" s="116" t="s">
        <v>520</v>
      </c>
    </row>
    <row r="60" spans="1:16" s="110" customFormat="1" ht="14.45" customHeight="1" x14ac:dyDescent="0.2">
      <c r="A60" s="118"/>
      <c r="B60" s="121" t="s">
        <v>109</v>
      </c>
      <c r="C60" s="113">
        <v>41.361900016608537</v>
      </c>
      <c r="D60" s="115">
        <v>12452</v>
      </c>
      <c r="E60" s="114">
        <v>13091</v>
      </c>
      <c r="F60" s="114">
        <v>12938</v>
      </c>
      <c r="G60" s="114">
        <v>13062</v>
      </c>
      <c r="H60" s="140">
        <v>12944</v>
      </c>
      <c r="I60" s="115" t="s">
        <v>520</v>
      </c>
      <c r="J60" s="116" t="s">
        <v>520</v>
      </c>
    </row>
    <row r="61" spans="1:16" s="110" customFormat="1" ht="14.45" customHeight="1" x14ac:dyDescent="0.2">
      <c r="A61" s="118"/>
      <c r="B61" s="121" t="s">
        <v>110</v>
      </c>
      <c r="C61" s="113">
        <v>17.83756851021425</v>
      </c>
      <c r="D61" s="115">
        <v>5370</v>
      </c>
      <c r="E61" s="114">
        <v>5539</v>
      </c>
      <c r="F61" s="114">
        <v>5547</v>
      </c>
      <c r="G61" s="114">
        <v>5650</v>
      </c>
      <c r="H61" s="140">
        <v>5711</v>
      </c>
      <c r="I61" s="115" t="s">
        <v>520</v>
      </c>
      <c r="J61" s="116" t="s">
        <v>520</v>
      </c>
    </row>
    <row r="62" spans="1:16" s="110" customFormat="1" ht="14.45" customHeight="1" x14ac:dyDescent="0.2">
      <c r="A62" s="120"/>
      <c r="B62" s="121" t="s">
        <v>111</v>
      </c>
      <c r="C62" s="113">
        <v>21.730609533300115</v>
      </c>
      <c r="D62" s="115">
        <v>6542</v>
      </c>
      <c r="E62" s="114">
        <v>6706</v>
      </c>
      <c r="F62" s="114">
        <v>6701</v>
      </c>
      <c r="G62" s="114">
        <v>6558</v>
      </c>
      <c r="H62" s="140">
        <v>6369</v>
      </c>
      <c r="I62" s="115" t="s">
        <v>520</v>
      </c>
      <c r="J62" s="116" t="s">
        <v>520</v>
      </c>
    </row>
    <row r="63" spans="1:16" s="110" customFormat="1" ht="14.45" customHeight="1" x14ac:dyDescent="0.2">
      <c r="A63" s="120"/>
      <c r="B63" s="121" t="s">
        <v>112</v>
      </c>
      <c r="C63" s="113">
        <v>2.4115595416043845</v>
      </c>
      <c r="D63" s="115">
        <v>726</v>
      </c>
      <c r="E63" s="114">
        <v>748</v>
      </c>
      <c r="F63" s="114">
        <v>780</v>
      </c>
      <c r="G63" s="114">
        <v>714</v>
      </c>
      <c r="H63" s="140">
        <v>707</v>
      </c>
      <c r="I63" s="115" t="s">
        <v>520</v>
      </c>
      <c r="J63" s="116" t="s">
        <v>520</v>
      </c>
    </row>
    <row r="64" spans="1:16" s="110" customFormat="1" ht="14.45" customHeight="1" x14ac:dyDescent="0.2">
      <c r="A64" s="120" t="s">
        <v>113</v>
      </c>
      <c r="B64" s="119" t="s">
        <v>116</v>
      </c>
      <c r="C64" s="113">
        <v>92.532801860156127</v>
      </c>
      <c r="D64" s="115">
        <v>27857</v>
      </c>
      <c r="E64" s="114">
        <v>29068</v>
      </c>
      <c r="F64" s="114">
        <v>28780</v>
      </c>
      <c r="G64" s="114">
        <v>29137</v>
      </c>
      <c r="H64" s="140">
        <v>28497</v>
      </c>
      <c r="I64" s="115" t="s">
        <v>520</v>
      </c>
      <c r="J64" s="116" t="s">
        <v>520</v>
      </c>
    </row>
    <row r="65" spans="1:10" s="110" customFormat="1" ht="14.45" customHeight="1" x14ac:dyDescent="0.2">
      <c r="A65" s="123"/>
      <c r="B65" s="124" t="s">
        <v>117</v>
      </c>
      <c r="C65" s="125">
        <v>7.3609035044012625</v>
      </c>
      <c r="D65" s="143">
        <v>2216</v>
      </c>
      <c r="E65" s="144">
        <v>2338</v>
      </c>
      <c r="F65" s="144">
        <v>2211</v>
      </c>
      <c r="G65" s="144">
        <v>2217</v>
      </c>
      <c r="H65" s="145">
        <v>2101</v>
      </c>
      <c r="I65" s="143" t="s">
        <v>520</v>
      </c>
      <c r="J65" s="146" t="s">
        <v>520</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5" t="s">
        <v>123</v>
      </c>
      <c r="B68" s="566"/>
      <c r="C68" s="566"/>
      <c r="D68" s="566"/>
      <c r="E68" s="566"/>
      <c r="F68" s="566"/>
      <c r="G68" s="566"/>
      <c r="H68" s="566"/>
      <c r="I68" s="566"/>
      <c r="J68" s="566"/>
    </row>
    <row r="69" spans="1:10" ht="21" customHeight="1" x14ac:dyDescent="0.2">
      <c r="A69" s="565"/>
      <c r="B69" s="566"/>
      <c r="C69" s="566"/>
      <c r="D69" s="566"/>
      <c r="E69" s="566"/>
      <c r="F69" s="566"/>
      <c r="G69" s="566"/>
      <c r="H69" s="566"/>
      <c r="I69" s="566"/>
      <c r="J69" s="566"/>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5">
    <mergeCell ref="G8:G9"/>
    <mergeCell ref="H8:H9"/>
    <mergeCell ref="A68:J68"/>
    <mergeCell ref="A69:J69"/>
    <mergeCell ref="A3:J3"/>
    <mergeCell ref="A4:J4"/>
    <mergeCell ref="A5:D5"/>
    <mergeCell ref="A7:B10"/>
    <mergeCell ref="C7:C10"/>
    <mergeCell ref="D7:H7"/>
    <mergeCell ref="I7:J8"/>
    <mergeCell ref="D8:D9"/>
    <mergeCell ref="E8:E9"/>
    <mergeCell ref="F8:F9"/>
    <mergeCell ref="A6:J6"/>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election activeCell="A2" sqref="A2"/>
    </sheetView>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8" t="s">
        <v>328</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2"/>
      <c r="L5" s="252"/>
    </row>
    <row r="6" spans="1:17" s="94" customFormat="1" ht="34.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326</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284">
        <v>100</v>
      </c>
      <c r="F11" s="115">
        <v>30544</v>
      </c>
      <c r="G11" s="114">
        <v>32064</v>
      </c>
      <c r="H11" s="114">
        <v>31577</v>
      </c>
      <c r="I11" s="114">
        <v>31926</v>
      </c>
      <c r="J11" s="140">
        <v>31358</v>
      </c>
      <c r="K11" s="114" t="s">
        <v>520</v>
      </c>
      <c r="L11" s="116" t="s">
        <v>520</v>
      </c>
    </row>
    <row r="12" spans="1:17" s="110" customFormat="1" ht="24" customHeight="1" x14ac:dyDescent="0.2">
      <c r="A12" s="603" t="s">
        <v>185</v>
      </c>
      <c r="B12" s="604"/>
      <c r="C12" s="604"/>
      <c r="D12" s="605"/>
      <c r="E12" s="113">
        <v>45.514667365112622</v>
      </c>
      <c r="F12" s="115">
        <v>13902</v>
      </c>
      <c r="G12" s="114">
        <v>14433</v>
      </c>
      <c r="H12" s="114">
        <v>14381</v>
      </c>
      <c r="I12" s="114">
        <v>14469</v>
      </c>
      <c r="J12" s="140">
        <v>14218</v>
      </c>
      <c r="K12" s="114" t="s">
        <v>520</v>
      </c>
      <c r="L12" s="116" t="s">
        <v>520</v>
      </c>
    </row>
    <row r="13" spans="1:17" s="110" customFormat="1" ht="15" customHeight="1" x14ac:dyDescent="0.2">
      <c r="A13" s="120"/>
      <c r="B13" s="612" t="s">
        <v>107</v>
      </c>
      <c r="C13" s="612"/>
      <c r="E13" s="113">
        <v>54.485332634887378</v>
      </c>
      <c r="F13" s="115">
        <v>16642</v>
      </c>
      <c r="G13" s="114">
        <v>17631</v>
      </c>
      <c r="H13" s="114">
        <v>17196</v>
      </c>
      <c r="I13" s="114">
        <v>17457</v>
      </c>
      <c r="J13" s="140">
        <v>17140</v>
      </c>
      <c r="K13" s="114" t="s">
        <v>520</v>
      </c>
      <c r="L13" s="116" t="s">
        <v>520</v>
      </c>
    </row>
    <row r="14" spans="1:17" s="110" customFormat="1" ht="22.5" customHeight="1" x14ac:dyDescent="0.2">
      <c r="A14" s="603" t="s">
        <v>186</v>
      </c>
      <c r="B14" s="604"/>
      <c r="C14" s="604"/>
      <c r="D14" s="605"/>
      <c r="E14" s="113">
        <v>18.062467260345731</v>
      </c>
      <c r="F14" s="115">
        <v>5517</v>
      </c>
      <c r="G14" s="114">
        <v>5947</v>
      </c>
      <c r="H14" s="114">
        <v>5656</v>
      </c>
      <c r="I14" s="114">
        <v>5955</v>
      </c>
      <c r="J14" s="140">
        <v>5497</v>
      </c>
      <c r="K14" s="114" t="s">
        <v>520</v>
      </c>
      <c r="L14" s="116" t="s">
        <v>520</v>
      </c>
    </row>
    <row r="15" spans="1:17" s="110" customFormat="1" ht="15" customHeight="1" x14ac:dyDescent="0.2">
      <c r="A15" s="120"/>
      <c r="B15" s="119"/>
      <c r="C15" s="257" t="s">
        <v>106</v>
      </c>
      <c r="E15" s="113">
        <v>41.67119811491753</v>
      </c>
      <c r="F15" s="115">
        <v>2299</v>
      </c>
      <c r="G15" s="114">
        <v>2422</v>
      </c>
      <c r="H15" s="114">
        <v>2347</v>
      </c>
      <c r="I15" s="114">
        <v>2447</v>
      </c>
      <c r="J15" s="140">
        <v>2298</v>
      </c>
      <c r="K15" s="114" t="s">
        <v>520</v>
      </c>
      <c r="L15" s="116" t="s">
        <v>520</v>
      </c>
    </row>
    <row r="16" spans="1:17" s="110" customFormat="1" ht="15" customHeight="1" x14ac:dyDescent="0.2">
      <c r="A16" s="120"/>
      <c r="B16" s="119"/>
      <c r="C16" s="257" t="s">
        <v>107</v>
      </c>
      <c r="E16" s="113">
        <v>58.32880188508247</v>
      </c>
      <c r="F16" s="115">
        <v>3218</v>
      </c>
      <c r="G16" s="114">
        <v>3525</v>
      </c>
      <c r="H16" s="114">
        <v>3309</v>
      </c>
      <c r="I16" s="114">
        <v>3508</v>
      </c>
      <c r="J16" s="140">
        <v>3199</v>
      </c>
      <c r="K16" s="114" t="s">
        <v>520</v>
      </c>
      <c r="L16" s="116" t="s">
        <v>520</v>
      </c>
    </row>
    <row r="17" spans="1:12" s="110" customFormat="1" ht="15" customHeight="1" x14ac:dyDescent="0.2">
      <c r="A17" s="120"/>
      <c r="B17" s="121" t="s">
        <v>109</v>
      </c>
      <c r="C17" s="257"/>
      <c r="E17" s="113">
        <v>41.297799895233105</v>
      </c>
      <c r="F17" s="115">
        <v>12614</v>
      </c>
      <c r="G17" s="114">
        <v>13314</v>
      </c>
      <c r="H17" s="114">
        <v>13167</v>
      </c>
      <c r="I17" s="114">
        <v>13274</v>
      </c>
      <c r="J17" s="140">
        <v>13248</v>
      </c>
      <c r="K17" s="114" t="s">
        <v>520</v>
      </c>
      <c r="L17" s="116" t="s">
        <v>520</v>
      </c>
    </row>
    <row r="18" spans="1:12" s="110" customFormat="1" ht="15" customHeight="1" x14ac:dyDescent="0.2">
      <c r="A18" s="120"/>
      <c r="B18" s="119"/>
      <c r="C18" s="257" t="s">
        <v>106</v>
      </c>
      <c r="E18" s="113">
        <v>44.640875218011736</v>
      </c>
      <c r="F18" s="115">
        <v>5631</v>
      </c>
      <c r="G18" s="114">
        <v>5871</v>
      </c>
      <c r="H18" s="114">
        <v>5846</v>
      </c>
      <c r="I18" s="114">
        <v>5883</v>
      </c>
      <c r="J18" s="140">
        <v>5828</v>
      </c>
      <c r="K18" s="114" t="s">
        <v>520</v>
      </c>
      <c r="L18" s="116" t="s">
        <v>520</v>
      </c>
    </row>
    <row r="19" spans="1:12" s="110" customFormat="1" ht="15" customHeight="1" x14ac:dyDescent="0.2">
      <c r="A19" s="120"/>
      <c r="B19" s="119"/>
      <c r="C19" s="257" t="s">
        <v>107</v>
      </c>
      <c r="E19" s="113">
        <v>55.359124781988264</v>
      </c>
      <c r="F19" s="115">
        <v>6983</v>
      </c>
      <c r="G19" s="114">
        <v>7443</v>
      </c>
      <c r="H19" s="114">
        <v>7321</v>
      </c>
      <c r="I19" s="114">
        <v>7391</v>
      </c>
      <c r="J19" s="140">
        <v>7420</v>
      </c>
      <c r="K19" s="114" t="s">
        <v>520</v>
      </c>
      <c r="L19" s="116" t="s">
        <v>520</v>
      </c>
    </row>
    <row r="20" spans="1:12" s="110" customFormat="1" ht="15" customHeight="1" x14ac:dyDescent="0.2">
      <c r="A20" s="120"/>
      <c r="B20" s="121" t="s">
        <v>110</v>
      </c>
      <c r="C20" s="257"/>
      <c r="E20" s="113">
        <v>18.533918281822945</v>
      </c>
      <c r="F20" s="115">
        <v>5661</v>
      </c>
      <c r="G20" s="114">
        <v>5850</v>
      </c>
      <c r="H20" s="114">
        <v>5873</v>
      </c>
      <c r="I20" s="114">
        <v>5976</v>
      </c>
      <c r="J20" s="140">
        <v>6073</v>
      </c>
      <c r="K20" s="114" t="s">
        <v>520</v>
      </c>
      <c r="L20" s="116" t="s">
        <v>520</v>
      </c>
    </row>
    <row r="21" spans="1:12" s="110" customFormat="1" ht="15" customHeight="1" x14ac:dyDescent="0.2">
      <c r="A21" s="120"/>
      <c r="B21" s="119"/>
      <c r="C21" s="257" t="s">
        <v>106</v>
      </c>
      <c r="E21" s="113">
        <v>39.833951598657478</v>
      </c>
      <c r="F21" s="115">
        <v>2255</v>
      </c>
      <c r="G21" s="114">
        <v>2311</v>
      </c>
      <c r="H21" s="114">
        <v>2334</v>
      </c>
      <c r="I21" s="114">
        <v>2390</v>
      </c>
      <c r="J21" s="140">
        <v>2464</v>
      </c>
      <c r="K21" s="114" t="s">
        <v>520</v>
      </c>
      <c r="L21" s="116" t="s">
        <v>520</v>
      </c>
    </row>
    <row r="22" spans="1:12" s="110" customFormat="1" ht="15" customHeight="1" x14ac:dyDescent="0.2">
      <c r="A22" s="120"/>
      <c r="B22" s="119"/>
      <c r="C22" s="257" t="s">
        <v>107</v>
      </c>
      <c r="E22" s="113">
        <v>60.166048401342522</v>
      </c>
      <c r="F22" s="115">
        <v>3406</v>
      </c>
      <c r="G22" s="114">
        <v>3539</v>
      </c>
      <c r="H22" s="114">
        <v>3539</v>
      </c>
      <c r="I22" s="114">
        <v>3586</v>
      </c>
      <c r="J22" s="140">
        <v>3609</v>
      </c>
      <c r="K22" s="114" t="s">
        <v>520</v>
      </c>
      <c r="L22" s="116" t="s">
        <v>520</v>
      </c>
    </row>
    <row r="23" spans="1:12" s="110" customFormat="1" ht="15" customHeight="1" x14ac:dyDescent="0.2">
      <c r="A23" s="120"/>
      <c r="B23" s="121" t="s">
        <v>111</v>
      </c>
      <c r="C23" s="257"/>
      <c r="E23" s="113">
        <v>22.105814562598219</v>
      </c>
      <c r="F23" s="115">
        <v>6752</v>
      </c>
      <c r="G23" s="114">
        <v>6953</v>
      </c>
      <c r="H23" s="114">
        <v>6881</v>
      </c>
      <c r="I23" s="114">
        <v>6721</v>
      </c>
      <c r="J23" s="140">
        <v>6540</v>
      </c>
      <c r="K23" s="114" t="s">
        <v>520</v>
      </c>
      <c r="L23" s="116" t="s">
        <v>520</v>
      </c>
    </row>
    <row r="24" spans="1:12" s="110" customFormat="1" ht="15" customHeight="1" x14ac:dyDescent="0.2">
      <c r="A24" s="120"/>
      <c r="B24" s="119"/>
      <c r="C24" s="257" t="s">
        <v>106</v>
      </c>
      <c r="E24" s="113">
        <v>55.050355450236964</v>
      </c>
      <c r="F24" s="115">
        <v>3717</v>
      </c>
      <c r="G24" s="114">
        <v>3829</v>
      </c>
      <c r="H24" s="114">
        <v>3854</v>
      </c>
      <c r="I24" s="114">
        <v>3749</v>
      </c>
      <c r="J24" s="140">
        <v>3628</v>
      </c>
      <c r="K24" s="114" t="s">
        <v>520</v>
      </c>
      <c r="L24" s="116" t="s">
        <v>520</v>
      </c>
    </row>
    <row r="25" spans="1:12" s="110" customFormat="1" ht="15" customHeight="1" x14ac:dyDescent="0.2">
      <c r="A25" s="120"/>
      <c r="B25" s="119"/>
      <c r="C25" s="257" t="s">
        <v>107</v>
      </c>
      <c r="E25" s="113">
        <v>44.949644549763036</v>
      </c>
      <c r="F25" s="115">
        <v>3035</v>
      </c>
      <c r="G25" s="114">
        <v>3124</v>
      </c>
      <c r="H25" s="114">
        <v>3027</v>
      </c>
      <c r="I25" s="114">
        <v>2972</v>
      </c>
      <c r="J25" s="140">
        <v>2912</v>
      </c>
      <c r="K25" s="114" t="s">
        <v>520</v>
      </c>
      <c r="L25" s="116" t="s">
        <v>520</v>
      </c>
    </row>
    <row r="26" spans="1:12" s="110" customFormat="1" ht="15" customHeight="1" x14ac:dyDescent="0.2">
      <c r="A26" s="120"/>
      <c r="C26" s="121" t="s">
        <v>187</v>
      </c>
      <c r="D26" s="110" t="s">
        <v>188</v>
      </c>
      <c r="E26" s="113">
        <v>2.50785751702462</v>
      </c>
      <c r="F26" s="115">
        <v>766</v>
      </c>
      <c r="G26" s="114">
        <v>800</v>
      </c>
      <c r="H26" s="114">
        <v>835</v>
      </c>
      <c r="I26" s="114">
        <v>757</v>
      </c>
      <c r="J26" s="140">
        <v>748</v>
      </c>
      <c r="K26" s="114" t="s">
        <v>520</v>
      </c>
      <c r="L26" s="116" t="s">
        <v>520</v>
      </c>
    </row>
    <row r="27" spans="1:12" s="110" customFormat="1" ht="15" customHeight="1" x14ac:dyDescent="0.2">
      <c r="A27" s="120"/>
      <c r="B27" s="119"/>
      <c r="D27" s="258" t="s">
        <v>106</v>
      </c>
      <c r="E27" s="113">
        <v>50.652741514360315</v>
      </c>
      <c r="F27" s="115">
        <v>388</v>
      </c>
      <c r="G27" s="114">
        <v>409</v>
      </c>
      <c r="H27" s="114">
        <v>413</v>
      </c>
      <c r="I27" s="114">
        <v>380</v>
      </c>
      <c r="J27" s="140">
        <v>366</v>
      </c>
      <c r="K27" s="114" t="s">
        <v>520</v>
      </c>
      <c r="L27" s="116" t="s">
        <v>520</v>
      </c>
    </row>
    <row r="28" spans="1:12" s="110" customFormat="1" ht="15" customHeight="1" x14ac:dyDescent="0.2">
      <c r="A28" s="120"/>
      <c r="B28" s="119"/>
      <c r="D28" s="258" t="s">
        <v>107</v>
      </c>
      <c r="E28" s="113">
        <v>49.347258485639685</v>
      </c>
      <c r="F28" s="115">
        <v>378</v>
      </c>
      <c r="G28" s="114">
        <v>391</v>
      </c>
      <c r="H28" s="114">
        <v>422</v>
      </c>
      <c r="I28" s="114">
        <v>377</v>
      </c>
      <c r="J28" s="140">
        <v>382</v>
      </c>
      <c r="K28" s="114" t="s">
        <v>520</v>
      </c>
      <c r="L28" s="116" t="s">
        <v>520</v>
      </c>
    </row>
    <row r="29" spans="1:12" s="110" customFormat="1" ht="24" customHeight="1" x14ac:dyDescent="0.2">
      <c r="A29" s="603" t="s">
        <v>189</v>
      </c>
      <c r="B29" s="604"/>
      <c r="C29" s="604"/>
      <c r="D29" s="605"/>
      <c r="E29" s="113">
        <v>93.173782084861188</v>
      </c>
      <c r="F29" s="115">
        <v>28459</v>
      </c>
      <c r="G29" s="114">
        <v>29813</v>
      </c>
      <c r="H29" s="114">
        <v>29390</v>
      </c>
      <c r="I29" s="114">
        <v>29702</v>
      </c>
      <c r="J29" s="140">
        <v>29230</v>
      </c>
      <c r="K29" s="114" t="s">
        <v>520</v>
      </c>
      <c r="L29" s="116" t="s">
        <v>520</v>
      </c>
    </row>
    <row r="30" spans="1:12" s="110" customFormat="1" ht="15" customHeight="1" x14ac:dyDescent="0.2">
      <c r="A30" s="120"/>
      <c r="B30" s="119"/>
      <c r="C30" s="257" t="s">
        <v>106</v>
      </c>
      <c r="E30" s="113">
        <v>44.502617801047123</v>
      </c>
      <c r="F30" s="115">
        <v>12665</v>
      </c>
      <c r="G30" s="114">
        <v>13118</v>
      </c>
      <c r="H30" s="114">
        <v>13095</v>
      </c>
      <c r="I30" s="114">
        <v>13177</v>
      </c>
      <c r="J30" s="140">
        <v>12960</v>
      </c>
      <c r="K30" s="114" t="s">
        <v>520</v>
      </c>
      <c r="L30" s="116" t="s">
        <v>520</v>
      </c>
    </row>
    <row r="31" spans="1:12" s="110" customFormat="1" ht="15" customHeight="1" x14ac:dyDescent="0.2">
      <c r="A31" s="120"/>
      <c r="B31" s="119"/>
      <c r="C31" s="257" t="s">
        <v>107</v>
      </c>
      <c r="E31" s="113">
        <v>55.497382198952877</v>
      </c>
      <c r="F31" s="115">
        <v>15794</v>
      </c>
      <c r="G31" s="114">
        <v>16695</v>
      </c>
      <c r="H31" s="114">
        <v>16295</v>
      </c>
      <c r="I31" s="114">
        <v>16525</v>
      </c>
      <c r="J31" s="140">
        <v>16270</v>
      </c>
      <c r="K31" s="114" t="s">
        <v>520</v>
      </c>
      <c r="L31" s="116" t="s">
        <v>520</v>
      </c>
    </row>
    <row r="32" spans="1:12" s="110" customFormat="1" ht="15" customHeight="1" x14ac:dyDescent="0.2">
      <c r="A32" s="120"/>
      <c r="B32" s="119" t="s">
        <v>117</v>
      </c>
      <c r="C32" s="257"/>
      <c r="E32" s="113">
        <v>6.7345468831849136</v>
      </c>
      <c r="F32" s="114">
        <v>2057</v>
      </c>
      <c r="G32" s="114">
        <v>2220</v>
      </c>
      <c r="H32" s="114">
        <v>2158</v>
      </c>
      <c r="I32" s="114">
        <v>2190</v>
      </c>
      <c r="J32" s="140">
        <v>2104</v>
      </c>
      <c r="K32" s="114" t="s">
        <v>520</v>
      </c>
      <c r="L32" s="116" t="s">
        <v>520</v>
      </c>
    </row>
    <row r="33" spans="1:12" s="110" customFormat="1" ht="15" customHeight="1" x14ac:dyDescent="0.2">
      <c r="A33" s="120"/>
      <c r="B33" s="119"/>
      <c r="C33" s="257" t="s">
        <v>106</v>
      </c>
      <c r="E33" s="113">
        <v>59.649975692756442</v>
      </c>
      <c r="F33" s="114">
        <v>1227</v>
      </c>
      <c r="G33" s="114">
        <v>1306</v>
      </c>
      <c r="H33" s="114">
        <v>1279</v>
      </c>
      <c r="I33" s="114">
        <v>1279</v>
      </c>
      <c r="J33" s="140">
        <v>1247</v>
      </c>
      <c r="K33" s="114" t="s">
        <v>520</v>
      </c>
      <c r="L33" s="116" t="s">
        <v>520</v>
      </c>
    </row>
    <row r="34" spans="1:12" s="110" customFormat="1" ht="15" customHeight="1" x14ac:dyDescent="0.2">
      <c r="A34" s="120"/>
      <c r="B34" s="119"/>
      <c r="C34" s="257" t="s">
        <v>107</v>
      </c>
      <c r="E34" s="113">
        <v>40.350024307243558</v>
      </c>
      <c r="F34" s="114">
        <v>830</v>
      </c>
      <c r="G34" s="114">
        <v>914</v>
      </c>
      <c r="H34" s="114">
        <v>879</v>
      </c>
      <c r="I34" s="114">
        <v>911</v>
      </c>
      <c r="J34" s="140">
        <v>857</v>
      </c>
      <c r="K34" s="114" t="s">
        <v>520</v>
      </c>
      <c r="L34" s="116" t="s">
        <v>520</v>
      </c>
    </row>
    <row r="35" spans="1:12" s="110" customFormat="1" ht="24" customHeight="1" x14ac:dyDescent="0.2">
      <c r="A35" s="603" t="s">
        <v>192</v>
      </c>
      <c r="B35" s="604"/>
      <c r="C35" s="604"/>
      <c r="D35" s="605"/>
      <c r="E35" s="113">
        <v>15.737951807228916</v>
      </c>
      <c r="F35" s="114">
        <v>4807</v>
      </c>
      <c r="G35" s="114">
        <v>5086</v>
      </c>
      <c r="H35" s="114">
        <v>4844</v>
      </c>
      <c r="I35" s="114">
        <v>5101</v>
      </c>
      <c r="J35" s="114">
        <v>4737</v>
      </c>
      <c r="K35" s="317" t="s">
        <v>520</v>
      </c>
      <c r="L35" s="318" t="s">
        <v>520</v>
      </c>
    </row>
    <row r="36" spans="1:12" s="110" customFormat="1" ht="15" customHeight="1" x14ac:dyDescent="0.2">
      <c r="A36" s="120"/>
      <c r="B36" s="119"/>
      <c r="C36" s="257" t="s">
        <v>106</v>
      </c>
      <c r="E36" s="113">
        <v>44.227168712294571</v>
      </c>
      <c r="F36" s="114">
        <v>2126</v>
      </c>
      <c r="G36" s="114">
        <v>2222</v>
      </c>
      <c r="H36" s="114">
        <v>2137</v>
      </c>
      <c r="I36" s="114">
        <v>2230</v>
      </c>
      <c r="J36" s="114">
        <v>2078</v>
      </c>
      <c r="K36" s="317" t="s">
        <v>520</v>
      </c>
      <c r="L36" s="116" t="s">
        <v>520</v>
      </c>
    </row>
    <row r="37" spans="1:12" s="110" customFormat="1" ht="15" customHeight="1" x14ac:dyDescent="0.2">
      <c r="A37" s="120"/>
      <c r="B37" s="119"/>
      <c r="C37" s="257" t="s">
        <v>107</v>
      </c>
      <c r="E37" s="113">
        <v>55.772831287705429</v>
      </c>
      <c r="F37" s="114">
        <v>2681</v>
      </c>
      <c r="G37" s="114">
        <v>2864</v>
      </c>
      <c r="H37" s="114">
        <v>2707</v>
      </c>
      <c r="I37" s="114">
        <v>2871</v>
      </c>
      <c r="J37" s="140">
        <v>2659</v>
      </c>
      <c r="K37" s="114" t="s">
        <v>520</v>
      </c>
      <c r="L37" s="116" t="s">
        <v>520</v>
      </c>
    </row>
    <row r="38" spans="1:12" s="110" customFormat="1" ht="15" customHeight="1" x14ac:dyDescent="0.2">
      <c r="A38" s="120"/>
      <c r="B38" s="119" t="s">
        <v>329</v>
      </c>
      <c r="C38" s="257"/>
      <c r="E38" s="113">
        <v>56.927710843373497</v>
      </c>
      <c r="F38" s="114">
        <v>17388</v>
      </c>
      <c r="G38" s="114">
        <v>18105</v>
      </c>
      <c r="H38" s="114">
        <v>17949</v>
      </c>
      <c r="I38" s="114">
        <v>17930</v>
      </c>
      <c r="J38" s="140">
        <v>17828</v>
      </c>
      <c r="K38" s="114" t="s">
        <v>520</v>
      </c>
      <c r="L38" s="116" t="s">
        <v>520</v>
      </c>
    </row>
    <row r="39" spans="1:12" s="110" customFormat="1" ht="15" customHeight="1" x14ac:dyDescent="0.2">
      <c r="A39" s="120"/>
      <c r="B39" s="119"/>
      <c r="C39" s="257" t="s">
        <v>106</v>
      </c>
      <c r="E39" s="113">
        <v>45.054060271451576</v>
      </c>
      <c r="F39" s="115">
        <v>7834</v>
      </c>
      <c r="G39" s="114">
        <v>8079</v>
      </c>
      <c r="H39" s="114">
        <v>8078</v>
      </c>
      <c r="I39" s="114">
        <v>8063</v>
      </c>
      <c r="J39" s="140">
        <v>7995</v>
      </c>
      <c r="K39" s="114" t="s">
        <v>520</v>
      </c>
      <c r="L39" s="116" t="s">
        <v>520</v>
      </c>
    </row>
    <row r="40" spans="1:12" s="110" customFormat="1" ht="15" customHeight="1" x14ac:dyDescent="0.2">
      <c r="A40" s="120"/>
      <c r="B40" s="119"/>
      <c r="C40" s="257" t="s">
        <v>107</v>
      </c>
      <c r="E40" s="113">
        <v>54.945939728548424</v>
      </c>
      <c r="F40" s="115">
        <v>9554</v>
      </c>
      <c r="G40" s="114">
        <v>10026</v>
      </c>
      <c r="H40" s="114">
        <v>9871</v>
      </c>
      <c r="I40" s="114">
        <v>9867</v>
      </c>
      <c r="J40" s="140">
        <v>9833</v>
      </c>
      <c r="K40" s="114" t="s">
        <v>520</v>
      </c>
      <c r="L40" s="116" t="s">
        <v>520</v>
      </c>
    </row>
    <row r="41" spans="1:12" s="110" customFormat="1" ht="15" customHeight="1" x14ac:dyDescent="0.2">
      <c r="A41" s="120"/>
      <c r="B41" s="319" t="s">
        <v>515</v>
      </c>
      <c r="C41" s="257"/>
      <c r="E41" s="113">
        <v>14.284311157674175</v>
      </c>
      <c r="F41" s="115">
        <v>4363</v>
      </c>
      <c r="G41" s="114">
        <v>4521</v>
      </c>
      <c r="H41" s="114">
        <v>4452</v>
      </c>
      <c r="I41" s="114">
        <v>4557</v>
      </c>
      <c r="J41" s="140">
        <v>4378</v>
      </c>
      <c r="K41" s="114" t="s">
        <v>520</v>
      </c>
      <c r="L41" s="116" t="s">
        <v>520</v>
      </c>
    </row>
    <row r="42" spans="1:12" s="110" customFormat="1" ht="15" customHeight="1" x14ac:dyDescent="0.2">
      <c r="A42" s="120"/>
      <c r="B42" s="119"/>
      <c r="C42" s="267" t="s">
        <v>106</v>
      </c>
      <c r="D42" s="182"/>
      <c r="E42" s="113">
        <v>49.278019711207882</v>
      </c>
      <c r="F42" s="115">
        <v>2150</v>
      </c>
      <c r="G42" s="114">
        <v>2191</v>
      </c>
      <c r="H42" s="114">
        <v>2205</v>
      </c>
      <c r="I42" s="114">
        <v>2218</v>
      </c>
      <c r="J42" s="140">
        <v>2157</v>
      </c>
      <c r="K42" s="114" t="s">
        <v>520</v>
      </c>
      <c r="L42" s="116" t="s">
        <v>520</v>
      </c>
    </row>
    <row r="43" spans="1:12" s="110" customFormat="1" ht="15" customHeight="1" x14ac:dyDescent="0.2">
      <c r="A43" s="120"/>
      <c r="B43" s="119"/>
      <c r="C43" s="267" t="s">
        <v>107</v>
      </c>
      <c r="D43" s="182"/>
      <c r="E43" s="113">
        <v>50.721980288792118</v>
      </c>
      <c r="F43" s="115">
        <v>2213</v>
      </c>
      <c r="G43" s="114">
        <v>2330</v>
      </c>
      <c r="H43" s="114">
        <v>2247</v>
      </c>
      <c r="I43" s="114">
        <v>2339</v>
      </c>
      <c r="J43" s="140">
        <v>2221</v>
      </c>
      <c r="K43" s="114" t="s">
        <v>520</v>
      </c>
      <c r="L43" s="116" t="s">
        <v>520</v>
      </c>
    </row>
    <row r="44" spans="1:12" s="110" customFormat="1" ht="15" customHeight="1" x14ac:dyDescent="0.2">
      <c r="A44" s="120"/>
      <c r="B44" s="119" t="s">
        <v>205</v>
      </c>
      <c r="C44" s="267"/>
      <c r="D44" s="182"/>
      <c r="E44" s="113">
        <v>13.050026191723415</v>
      </c>
      <c r="F44" s="115">
        <v>3986</v>
      </c>
      <c r="G44" s="114">
        <v>4352</v>
      </c>
      <c r="H44" s="114">
        <v>4332</v>
      </c>
      <c r="I44" s="114">
        <v>4338</v>
      </c>
      <c r="J44" s="140">
        <v>4415</v>
      </c>
      <c r="K44" s="114" t="s">
        <v>520</v>
      </c>
      <c r="L44" s="116" t="s">
        <v>520</v>
      </c>
    </row>
    <row r="45" spans="1:12" s="110" customFormat="1" ht="15" customHeight="1" x14ac:dyDescent="0.2">
      <c r="A45" s="120"/>
      <c r="B45" s="119"/>
      <c r="C45" s="267" t="s">
        <v>106</v>
      </c>
      <c r="D45" s="182"/>
      <c r="E45" s="113">
        <v>44.957350727546412</v>
      </c>
      <c r="F45" s="115">
        <v>1792</v>
      </c>
      <c r="G45" s="114">
        <v>1941</v>
      </c>
      <c r="H45" s="114">
        <v>1961</v>
      </c>
      <c r="I45" s="114">
        <v>1958</v>
      </c>
      <c r="J45" s="140">
        <v>1988</v>
      </c>
      <c r="K45" s="114" t="s">
        <v>520</v>
      </c>
      <c r="L45" s="116" t="s">
        <v>520</v>
      </c>
    </row>
    <row r="46" spans="1:12" s="110" customFormat="1" ht="15" customHeight="1" x14ac:dyDescent="0.2">
      <c r="A46" s="123"/>
      <c r="B46" s="124"/>
      <c r="C46" s="259" t="s">
        <v>107</v>
      </c>
      <c r="D46" s="260"/>
      <c r="E46" s="125">
        <v>55.042649272453588</v>
      </c>
      <c r="F46" s="143">
        <v>2194</v>
      </c>
      <c r="G46" s="144">
        <v>2411</v>
      </c>
      <c r="H46" s="144">
        <v>2371</v>
      </c>
      <c r="I46" s="144">
        <v>2380</v>
      </c>
      <c r="J46" s="145">
        <v>2427</v>
      </c>
      <c r="K46" s="144" t="s">
        <v>520</v>
      </c>
      <c r="L46" s="146" t="s">
        <v>520</v>
      </c>
    </row>
    <row r="47" spans="1:12" s="268" customFormat="1" ht="11.25" customHeight="1" x14ac:dyDescent="0.2">
      <c r="B47" s="269"/>
      <c r="C47" s="269"/>
      <c r="D47" s="270"/>
      <c r="E47" s="270"/>
      <c r="F47" s="271"/>
      <c r="G47" s="271"/>
      <c r="H47" s="271"/>
      <c r="I47" s="271"/>
      <c r="J47" s="271"/>
      <c r="K47" s="271"/>
      <c r="L47" s="150" t="s">
        <v>45</v>
      </c>
    </row>
    <row r="48" spans="1:12" s="151" customFormat="1" ht="12.75" customHeight="1" x14ac:dyDescent="0.15">
      <c r="A48" s="152" t="s">
        <v>206</v>
      </c>
      <c r="B48" s="192"/>
      <c r="C48" s="192"/>
      <c r="D48" s="192"/>
      <c r="E48" s="272"/>
      <c r="F48" s="273"/>
      <c r="G48" s="273"/>
      <c r="H48" s="273"/>
      <c r="I48" s="273"/>
      <c r="J48" s="273"/>
      <c r="K48" s="273"/>
      <c r="L48" s="275"/>
    </row>
    <row r="49" spans="1:12" ht="11.25" x14ac:dyDescent="0.2">
      <c r="A49" s="276" t="s">
        <v>330</v>
      </c>
      <c r="B49" s="192"/>
      <c r="C49" s="192"/>
      <c r="D49" s="192"/>
      <c r="E49" s="272"/>
      <c r="F49" s="273"/>
      <c r="G49" s="273"/>
      <c r="H49" s="273"/>
      <c r="I49" s="273"/>
      <c r="J49" s="273"/>
      <c r="K49" s="273"/>
      <c r="L49" s="275"/>
    </row>
    <row r="50" spans="1:12" ht="14.25" customHeight="1" x14ac:dyDescent="0.2">
      <c r="A50" s="533" t="s">
        <v>516</v>
      </c>
      <c r="B50" s="192"/>
      <c r="C50" s="192"/>
      <c r="D50" s="192"/>
      <c r="E50" s="272"/>
      <c r="F50" s="273"/>
      <c r="G50" s="273"/>
      <c r="H50" s="273"/>
      <c r="I50" s="273"/>
      <c r="J50" s="273"/>
      <c r="K50" s="273"/>
      <c r="L50" s="275"/>
    </row>
    <row r="51" spans="1:12" ht="18.75" customHeight="1" x14ac:dyDescent="0.2">
      <c r="A51" s="565" t="s">
        <v>210</v>
      </c>
      <c r="B51" s="565"/>
      <c r="C51" s="565"/>
      <c r="D51" s="565"/>
      <c r="E51" s="565"/>
      <c r="F51" s="565"/>
      <c r="G51" s="565"/>
      <c r="H51" s="565"/>
      <c r="I51" s="565"/>
      <c r="J51" s="565"/>
      <c r="K51" s="565"/>
      <c r="L51" s="565"/>
    </row>
    <row r="52" spans="1:12" ht="11.25" x14ac:dyDescent="0.2">
      <c r="A52" s="565" t="s">
        <v>211</v>
      </c>
      <c r="B52" s="565"/>
      <c r="C52" s="565"/>
      <c r="D52" s="565"/>
      <c r="E52" s="565"/>
      <c r="F52" s="565"/>
      <c r="G52" s="565"/>
      <c r="H52" s="565"/>
      <c r="I52" s="565"/>
      <c r="J52" s="565"/>
      <c r="K52" s="565"/>
      <c r="L52" s="565"/>
    </row>
    <row r="53" spans="1:12" ht="11.25" x14ac:dyDescent="0.2">
      <c r="A53" s="619"/>
      <c r="B53" s="619"/>
      <c r="C53" s="619"/>
      <c r="D53" s="619"/>
      <c r="E53" s="619"/>
      <c r="F53" s="619"/>
      <c r="G53" s="619"/>
      <c r="H53" s="619"/>
      <c r="I53" s="619"/>
      <c r="J53" s="619"/>
      <c r="K53" s="619"/>
      <c r="L53" s="619"/>
    </row>
    <row r="54" spans="1:12" ht="21" customHeight="1" x14ac:dyDescent="0.2">
      <c r="A54" s="601"/>
      <c r="B54" s="601"/>
      <c r="C54" s="601"/>
      <c r="D54" s="601"/>
      <c r="E54" s="601"/>
      <c r="F54" s="601"/>
      <c r="G54" s="601"/>
      <c r="H54" s="601"/>
      <c r="I54" s="601"/>
      <c r="J54" s="601"/>
      <c r="K54" s="601"/>
      <c r="L54" s="601"/>
    </row>
    <row r="55" spans="1:12" ht="12.75" customHeight="1" x14ac:dyDescent="0.2"/>
  </sheetData>
  <mergeCells count="22">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54:L54"/>
    <mergeCell ref="A14:D14"/>
    <mergeCell ref="A35:D35"/>
    <mergeCell ref="A51:L51"/>
    <mergeCell ref="A52:L52"/>
    <mergeCell ref="A53:L53"/>
    <mergeCell ref="A29:D29"/>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8" t="s">
        <v>331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326</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30544</v>
      </c>
      <c r="E11" s="114">
        <v>32064</v>
      </c>
      <c r="F11" s="114">
        <v>31577</v>
      </c>
      <c r="G11" s="114">
        <v>31926</v>
      </c>
      <c r="H11" s="140">
        <v>31358</v>
      </c>
      <c r="I11" s="115" t="s">
        <v>520</v>
      </c>
      <c r="J11" s="116" t="s">
        <v>520</v>
      </c>
    </row>
    <row r="12" spans="1:15" s="110" customFormat="1" ht="24.95" customHeight="1" x14ac:dyDescent="0.2">
      <c r="A12" s="193" t="s">
        <v>132</v>
      </c>
      <c r="B12" s="194" t="s">
        <v>133</v>
      </c>
      <c r="C12" s="113">
        <v>1.1589837611314824</v>
      </c>
      <c r="D12" s="115">
        <v>354</v>
      </c>
      <c r="E12" s="114">
        <v>391</v>
      </c>
      <c r="F12" s="114">
        <v>391</v>
      </c>
      <c r="G12" s="114">
        <v>351</v>
      </c>
      <c r="H12" s="140">
        <v>333</v>
      </c>
      <c r="I12" s="115" t="s">
        <v>520</v>
      </c>
      <c r="J12" s="116" t="s">
        <v>520</v>
      </c>
    </row>
    <row r="13" spans="1:15" s="110" customFormat="1" ht="24.95" customHeight="1" x14ac:dyDescent="0.2">
      <c r="A13" s="193" t="s">
        <v>134</v>
      </c>
      <c r="B13" s="199" t="s">
        <v>214</v>
      </c>
      <c r="C13" s="113">
        <v>0.41906757464641176</v>
      </c>
      <c r="D13" s="115">
        <v>128</v>
      </c>
      <c r="E13" s="114">
        <v>140</v>
      </c>
      <c r="F13" s="114">
        <v>138</v>
      </c>
      <c r="G13" s="114">
        <v>130</v>
      </c>
      <c r="H13" s="140">
        <v>130</v>
      </c>
      <c r="I13" s="115" t="s">
        <v>520</v>
      </c>
      <c r="J13" s="116" t="s">
        <v>520</v>
      </c>
    </row>
    <row r="14" spans="1:15" s="286" customFormat="1" ht="24.95" customHeight="1" x14ac:dyDescent="0.2">
      <c r="A14" s="193" t="s">
        <v>215</v>
      </c>
      <c r="B14" s="199" t="s">
        <v>137</v>
      </c>
      <c r="C14" s="113">
        <v>6.0928496595075954</v>
      </c>
      <c r="D14" s="115">
        <v>1861</v>
      </c>
      <c r="E14" s="114">
        <v>1890</v>
      </c>
      <c r="F14" s="114">
        <v>1929</v>
      </c>
      <c r="G14" s="114">
        <v>1939</v>
      </c>
      <c r="H14" s="140">
        <v>1938</v>
      </c>
      <c r="I14" s="115" t="s">
        <v>520</v>
      </c>
      <c r="J14" s="116" t="s">
        <v>520</v>
      </c>
      <c r="K14" s="110"/>
      <c r="L14" s="110"/>
      <c r="M14" s="110"/>
      <c r="N14" s="110"/>
      <c r="O14" s="110"/>
    </row>
    <row r="15" spans="1:15" s="110" customFormat="1" ht="24.95" customHeight="1" x14ac:dyDescent="0.2">
      <c r="A15" s="193" t="s">
        <v>216</v>
      </c>
      <c r="B15" s="199" t="s">
        <v>217</v>
      </c>
      <c r="C15" s="113">
        <v>2.1739130434782608</v>
      </c>
      <c r="D15" s="115">
        <v>664</v>
      </c>
      <c r="E15" s="114">
        <v>698</v>
      </c>
      <c r="F15" s="114">
        <v>695</v>
      </c>
      <c r="G15" s="114">
        <v>722</v>
      </c>
      <c r="H15" s="140">
        <v>685</v>
      </c>
      <c r="I15" s="115" t="s">
        <v>520</v>
      </c>
      <c r="J15" s="116" t="s">
        <v>520</v>
      </c>
    </row>
    <row r="16" spans="1:15" s="286" customFormat="1" ht="24.95" customHeight="1" x14ac:dyDescent="0.2">
      <c r="A16" s="193" t="s">
        <v>218</v>
      </c>
      <c r="B16" s="199" t="s">
        <v>141</v>
      </c>
      <c r="C16" s="113">
        <v>2.969486642221058</v>
      </c>
      <c r="D16" s="115">
        <v>907</v>
      </c>
      <c r="E16" s="114">
        <v>925</v>
      </c>
      <c r="F16" s="114">
        <v>969</v>
      </c>
      <c r="G16" s="114">
        <v>952</v>
      </c>
      <c r="H16" s="140">
        <v>969</v>
      </c>
      <c r="I16" s="115" t="s">
        <v>520</v>
      </c>
      <c r="J16" s="116" t="s">
        <v>520</v>
      </c>
      <c r="K16" s="110"/>
      <c r="L16" s="110"/>
      <c r="M16" s="110"/>
      <c r="N16" s="110"/>
      <c r="O16" s="110"/>
    </row>
    <row r="17" spans="1:15" s="110" customFormat="1" ht="24.95" customHeight="1" x14ac:dyDescent="0.2">
      <c r="A17" s="193" t="s">
        <v>142</v>
      </c>
      <c r="B17" s="199" t="s">
        <v>220</v>
      </c>
      <c r="C17" s="113">
        <v>0.94944997380827656</v>
      </c>
      <c r="D17" s="115">
        <v>290</v>
      </c>
      <c r="E17" s="114">
        <v>267</v>
      </c>
      <c r="F17" s="114">
        <v>265</v>
      </c>
      <c r="G17" s="114">
        <v>265</v>
      </c>
      <c r="H17" s="140">
        <v>284</v>
      </c>
      <c r="I17" s="115" t="s">
        <v>520</v>
      </c>
      <c r="J17" s="116" t="s">
        <v>520</v>
      </c>
    </row>
    <row r="18" spans="1:15" s="286" customFormat="1" ht="24.95" customHeight="1" x14ac:dyDescent="0.2">
      <c r="A18" s="201" t="s">
        <v>144</v>
      </c>
      <c r="B18" s="202" t="s">
        <v>145</v>
      </c>
      <c r="C18" s="113">
        <v>4.4787847040335258</v>
      </c>
      <c r="D18" s="115">
        <v>1368</v>
      </c>
      <c r="E18" s="114">
        <v>1373</v>
      </c>
      <c r="F18" s="114">
        <v>1396</v>
      </c>
      <c r="G18" s="114">
        <v>1404</v>
      </c>
      <c r="H18" s="140">
        <v>1384</v>
      </c>
      <c r="I18" s="115" t="s">
        <v>520</v>
      </c>
      <c r="J18" s="116" t="s">
        <v>520</v>
      </c>
      <c r="K18" s="110"/>
      <c r="L18" s="110"/>
      <c r="M18" s="110"/>
      <c r="N18" s="110"/>
      <c r="O18" s="110"/>
    </row>
    <row r="19" spans="1:15" s="110" customFormat="1" ht="24.95" customHeight="1" x14ac:dyDescent="0.2">
      <c r="A19" s="193" t="s">
        <v>146</v>
      </c>
      <c r="B19" s="199" t="s">
        <v>147</v>
      </c>
      <c r="C19" s="113">
        <v>16.039156626506024</v>
      </c>
      <c r="D19" s="115">
        <v>4899</v>
      </c>
      <c r="E19" s="114">
        <v>5109</v>
      </c>
      <c r="F19" s="114">
        <v>4908</v>
      </c>
      <c r="G19" s="114">
        <v>4942</v>
      </c>
      <c r="H19" s="140">
        <v>4807</v>
      </c>
      <c r="I19" s="115" t="s">
        <v>520</v>
      </c>
      <c r="J19" s="116" t="s">
        <v>520</v>
      </c>
    </row>
    <row r="20" spans="1:15" s="286" customFormat="1" ht="24.95" customHeight="1" x14ac:dyDescent="0.2">
      <c r="A20" s="193" t="s">
        <v>148</v>
      </c>
      <c r="B20" s="199" t="s">
        <v>149</v>
      </c>
      <c r="C20" s="113">
        <v>10.489785227867994</v>
      </c>
      <c r="D20" s="115">
        <v>3204</v>
      </c>
      <c r="E20" s="114">
        <v>3214</v>
      </c>
      <c r="F20" s="114">
        <v>3288</v>
      </c>
      <c r="G20" s="114">
        <v>3311</v>
      </c>
      <c r="H20" s="140">
        <v>3439</v>
      </c>
      <c r="I20" s="115" t="s">
        <v>520</v>
      </c>
      <c r="J20" s="116" t="s">
        <v>520</v>
      </c>
      <c r="K20" s="110"/>
      <c r="L20" s="110"/>
      <c r="M20" s="110"/>
      <c r="N20" s="110"/>
      <c r="O20" s="110"/>
    </row>
    <row r="21" spans="1:15" s="110" customFormat="1" ht="24.95" customHeight="1" x14ac:dyDescent="0.2">
      <c r="A21" s="201" t="s">
        <v>150</v>
      </c>
      <c r="B21" s="202" t="s">
        <v>151</v>
      </c>
      <c r="C21" s="113">
        <v>13.459271870089053</v>
      </c>
      <c r="D21" s="115">
        <v>4111</v>
      </c>
      <c r="E21" s="114">
        <v>4708</v>
      </c>
      <c r="F21" s="114">
        <v>4601</v>
      </c>
      <c r="G21" s="114">
        <v>4661</v>
      </c>
      <c r="H21" s="140">
        <v>4350</v>
      </c>
      <c r="I21" s="115" t="s">
        <v>520</v>
      </c>
      <c r="J21" s="116" t="s">
        <v>520</v>
      </c>
    </row>
    <row r="22" spans="1:15" s="110" customFormat="1" ht="24.95" customHeight="1" x14ac:dyDescent="0.2">
      <c r="A22" s="201" t="s">
        <v>152</v>
      </c>
      <c r="B22" s="199" t="s">
        <v>153</v>
      </c>
      <c r="C22" s="113">
        <v>1.9676532215819802</v>
      </c>
      <c r="D22" s="115">
        <v>601</v>
      </c>
      <c r="E22" s="114">
        <v>599</v>
      </c>
      <c r="F22" s="114">
        <v>583</v>
      </c>
      <c r="G22" s="114">
        <v>619</v>
      </c>
      <c r="H22" s="140">
        <v>636</v>
      </c>
      <c r="I22" s="115" t="s">
        <v>520</v>
      </c>
      <c r="J22" s="116" t="s">
        <v>520</v>
      </c>
    </row>
    <row r="23" spans="1:15" s="110" customFormat="1" ht="24.95" customHeight="1" x14ac:dyDescent="0.2">
      <c r="A23" s="193" t="s">
        <v>154</v>
      </c>
      <c r="B23" s="199" t="s">
        <v>155</v>
      </c>
      <c r="C23" s="113">
        <v>1.0836825563122054</v>
      </c>
      <c r="D23" s="115">
        <v>331</v>
      </c>
      <c r="E23" s="114">
        <v>301</v>
      </c>
      <c r="F23" s="114">
        <v>296</v>
      </c>
      <c r="G23" s="114">
        <v>297</v>
      </c>
      <c r="H23" s="140">
        <v>300</v>
      </c>
      <c r="I23" s="115" t="s">
        <v>520</v>
      </c>
      <c r="J23" s="116" t="s">
        <v>520</v>
      </c>
    </row>
    <row r="24" spans="1:15" s="110" customFormat="1" ht="24.95" customHeight="1" x14ac:dyDescent="0.2">
      <c r="A24" s="193" t="s">
        <v>156</v>
      </c>
      <c r="B24" s="199" t="s">
        <v>221</v>
      </c>
      <c r="C24" s="113">
        <v>8.5385018334206393</v>
      </c>
      <c r="D24" s="115">
        <v>2608</v>
      </c>
      <c r="E24" s="114">
        <v>2686</v>
      </c>
      <c r="F24" s="114">
        <v>2629</v>
      </c>
      <c r="G24" s="114">
        <v>2608</v>
      </c>
      <c r="H24" s="140">
        <v>2558</v>
      </c>
      <c r="I24" s="115" t="s">
        <v>520</v>
      </c>
      <c r="J24" s="116" t="s">
        <v>520</v>
      </c>
    </row>
    <row r="25" spans="1:15" s="110" customFormat="1" ht="24.95" customHeight="1" x14ac:dyDescent="0.2">
      <c r="A25" s="193" t="s">
        <v>222</v>
      </c>
      <c r="B25" s="204" t="s">
        <v>159</v>
      </c>
      <c r="C25" s="113">
        <v>11.111838658983761</v>
      </c>
      <c r="D25" s="115">
        <v>3394</v>
      </c>
      <c r="E25" s="114">
        <v>3483</v>
      </c>
      <c r="F25" s="114">
        <v>3462</v>
      </c>
      <c r="G25" s="114">
        <v>3471</v>
      </c>
      <c r="H25" s="140">
        <v>3537</v>
      </c>
      <c r="I25" s="115" t="s">
        <v>520</v>
      </c>
      <c r="J25" s="116" t="s">
        <v>520</v>
      </c>
    </row>
    <row r="26" spans="1:15" s="110" customFormat="1" ht="24.95" customHeight="1" x14ac:dyDescent="0.2">
      <c r="A26" s="201">
        <v>782.78300000000002</v>
      </c>
      <c r="B26" s="203" t="s">
        <v>160</v>
      </c>
      <c r="C26" s="113">
        <v>1.4994761655316919</v>
      </c>
      <c r="D26" s="115">
        <v>458</v>
      </c>
      <c r="E26" s="114">
        <v>587</v>
      </c>
      <c r="F26" s="114">
        <v>468</v>
      </c>
      <c r="G26" s="114">
        <v>472</v>
      </c>
      <c r="H26" s="140">
        <v>505</v>
      </c>
      <c r="I26" s="115" t="s">
        <v>520</v>
      </c>
      <c r="J26" s="116" t="s">
        <v>520</v>
      </c>
    </row>
    <row r="27" spans="1:15" s="110" customFormat="1" ht="24.95" customHeight="1" x14ac:dyDescent="0.2">
      <c r="A27" s="193" t="s">
        <v>161</v>
      </c>
      <c r="B27" s="199" t="s">
        <v>162</v>
      </c>
      <c r="C27" s="113">
        <v>1.5747773703509691</v>
      </c>
      <c r="D27" s="115">
        <v>481</v>
      </c>
      <c r="E27" s="114">
        <v>491</v>
      </c>
      <c r="F27" s="114">
        <v>528</v>
      </c>
      <c r="G27" s="114">
        <v>542</v>
      </c>
      <c r="H27" s="140">
        <v>514</v>
      </c>
      <c r="I27" s="115" t="s">
        <v>520</v>
      </c>
      <c r="J27" s="116" t="s">
        <v>520</v>
      </c>
    </row>
    <row r="28" spans="1:15" s="110" customFormat="1" ht="24.95" customHeight="1" x14ac:dyDescent="0.2">
      <c r="A28" s="193" t="s">
        <v>163</v>
      </c>
      <c r="B28" s="199" t="s">
        <v>164</v>
      </c>
      <c r="C28" s="113">
        <v>2.7075694080670507</v>
      </c>
      <c r="D28" s="115">
        <v>827</v>
      </c>
      <c r="E28" s="114">
        <v>927</v>
      </c>
      <c r="F28" s="114">
        <v>810</v>
      </c>
      <c r="G28" s="114">
        <v>952</v>
      </c>
      <c r="H28" s="140">
        <v>829</v>
      </c>
      <c r="I28" s="115" t="s">
        <v>520</v>
      </c>
      <c r="J28" s="116" t="s">
        <v>520</v>
      </c>
    </row>
    <row r="29" spans="1:15" s="110" customFormat="1" ht="24.95" customHeight="1" x14ac:dyDescent="0.2">
      <c r="A29" s="193">
        <v>86</v>
      </c>
      <c r="B29" s="199" t="s">
        <v>165</v>
      </c>
      <c r="C29" s="113">
        <v>5.3693033001571502</v>
      </c>
      <c r="D29" s="115">
        <v>1640</v>
      </c>
      <c r="E29" s="114">
        <v>1647</v>
      </c>
      <c r="F29" s="114">
        <v>1605</v>
      </c>
      <c r="G29" s="114">
        <v>1606</v>
      </c>
      <c r="H29" s="140">
        <v>1608</v>
      </c>
      <c r="I29" s="115" t="s">
        <v>520</v>
      </c>
      <c r="J29" s="116" t="s">
        <v>520</v>
      </c>
    </row>
    <row r="30" spans="1:15" s="110" customFormat="1" ht="24.95" customHeight="1" x14ac:dyDescent="0.2">
      <c r="A30" s="193">
        <v>87.88</v>
      </c>
      <c r="B30" s="204" t="s">
        <v>166</v>
      </c>
      <c r="C30" s="113">
        <v>3.9614981665793607</v>
      </c>
      <c r="D30" s="115">
        <v>1210</v>
      </c>
      <c r="E30" s="114">
        <v>1229</v>
      </c>
      <c r="F30" s="114">
        <v>1208</v>
      </c>
      <c r="G30" s="114">
        <v>1204</v>
      </c>
      <c r="H30" s="140">
        <v>1192</v>
      </c>
      <c r="I30" s="115" t="s">
        <v>520</v>
      </c>
      <c r="J30" s="116" t="s">
        <v>520</v>
      </c>
    </row>
    <row r="31" spans="1:15" s="110" customFormat="1" ht="24.95" customHeight="1" x14ac:dyDescent="0.2">
      <c r="A31" s="193" t="s">
        <v>167</v>
      </c>
      <c r="B31" s="199" t="s">
        <v>168</v>
      </c>
      <c r="C31" s="113">
        <v>10.047799895233107</v>
      </c>
      <c r="D31" s="115">
        <v>3069</v>
      </c>
      <c r="E31" s="114">
        <v>3289</v>
      </c>
      <c r="F31" s="114">
        <v>3337</v>
      </c>
      <c r="G31" s="114">
        <v>3417</v>
      </c>
      <c r="H31" s="140">
        <v>3298</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1.1589837611314824</v>
      </c>
      <c r="D34" s="115">
        <v>354</v>
      </c>
      <c r="E34" s="114">
        <v>391</v>
      </c>
      <c r="F34" s="114">
        <v>391</v>
      </c>
      <c r="G34" s="114">
        <v>351</v>
      </c>
      <c r="H34" s="140">
        <v>333</v>
      </c>
      <c r="I34" s="115" t="s">
        <v>520</v>
      </c>
      <c r="J34" s="116" t="s">
        <v>520</v>
      </c>
    </row>
    <row r="35" spans="1:10" s="110" customFormat="1" ht="24.95" customHeight="1" x14ac:dyDescent="0.2">
      <c r="A35" s="291" t="s">
        <v>171</v>
      </c>
      <c r="B35" s="292" t="s">
        <v>172</v>
      </c>
      <c r="C35" s="113">
        <v>10.990701938187533</v>
      </c>
      <c r="D35" s="115">
        <v>3357</v>
      </c>
      <c r="E35" s="114">
        <v>3403</v>
      </c>
      <c r="F35" s="114">
        <v>3463</v>
      </c>
      <c r="G35" s="114">
        <v>3473</v>
      </c>
      <c r="H35" s="140">
        <v>3452</v>
      </c>
      <c r="I35" s="115" t="s">
        <v>520</v>
      </c>
      <c r="J35" s="116" t="s">
        <v>520</v>
      </c>
    </row>
    <row r="36" spans="1:10" s="110" customFormat="1" ht="24.95" customHeight="1" x14ac:dyDescent="0.2">
      <c r="A36" s="293" t="s">
        <v>173</v>
      </c>
      <c r="B36" s="294" t="s">
        <v>174</v>
      </c>
      <c r="C36" s="125">
        <v>87.850314300680978</v>
      </c>
      <c r="D36" s="143">
        <v>26833</v>
      </c>
      <c r="E36" s="144">
        <v>28270</v>
      </c>
      <c r="F36" s="144">
        <v>27723</v>
      </c>
      <c r="G36" s="144">
        <v>28102</v>
      </c>
      <c r="H36" s="145">
        <v>27573</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8" t="s">
        <v>332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57</v>
      </c>
      <c r="B5" s="570"/>
      <c r="C5" s="570"/>
      <c r="D5" s="570"/>
      <c r="E5" s="570"/>
      <c r="F5" s="252"/>
      <c r="G5" s="252"/>
      <c r="H5" s="252"/>
      <c r="I5" s="252"/>
      <c r="J5" s="252"/>
      <c r="K5" s="252"/>
    </row>
    <row r="6" spans="1:15" s="94" customFormat="1" ht="24.95" customHeight="1" x14ac:dyDescent="0.2">
      <c r="A6" s="611" t="s">
        <v>519</v>
      </c>
      <c r="B6" s="611"/>
      <c r="C6" s="611"/>
      <c r="D6" s="611"/>
      <c r="E6" s="611"/>
      <c r="F6" s="611"/>
      <c r="G6" s="611"/>
      <c r="H6" s="611"/>
      <c r="I6" s="611"/>
      <c r="J6" s="611"/>
      <c r="K6" s="611"/>
    </row>
    <row r="7" spans="1:15" s="91" customFormat="1" ht="12" customHeight="1" x14ac:dyDescent="0.2">
      <c r="A7" s="585" t="s">
        <v>333</v>
      </c>
      <c r="B7" s="574"/>
      <c r="C7" s="574"/>
      <c r="D7" s="579" t="s">
        <v>94</v>
      </c>
      <c r="E7" s="582" t="s">
        <v>326</v>
      </c>
      <c r="F7" s="583"/>
      <c r="G7" s="583"/>
      <c r="H7" s="583"/>
      <c r="I7" s="584"/>
      <c r="J7" s="585" t="s">
        <v>180</v>
      </c>
      <c r="K7" s="586"/>
      <c r="L7" s="96"/>
      <c r="M7" s="96"/>
      <c r="N7" s="96"/>
      <c r="O7" s="96"/>
    </row>
    <row r="8" spans="1:15" ht="21.75" customHeight="1" x14ac:dyDescent="0.2">
      <c r="A8" s="575"/>
      <c r="B8" s="576"/>
      <c r="C8" s="576"/>
      <c r="D8" s="580"/>
      <c r="E8" s="589" t="s">
        <v>97</v>
      </c>
      <c r="F8" s="589" t="s">
        <v>98</v>
      </c>
      <c r="G8" s="589" t="s">
        <v>99</v>
      </c>
      <c r="H8" s="589" t="s">
        <v>100</v>
      </c>
      <c r="I8" s="589" t="s">
        <v>101</v>
      </c>
      <c r="J8" s="587"/>
      <c r="K8" s="588"/>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30544</v>
      </c>
      <c r="F11" s="263">
        <v>32064</v>
      </c>
      <c r="G11" s="263">
        <v>31577</v>
      </c>
      <c r="H11" s="263">
        <v>31926</v>
      </c>
      <c r="I11" s="264">
        <v>31358</v>
      </c>
      <c r="J11" s="262" t="s">
        <v>520</v>
      </c>
      <c r="K11" s="265" t="s">
        <v>520</v>
      </c>
    </row>
    <row r="12" spans="1:15" ht="18" customHeight="1" x14ac:dyDescent="0.2">
      <c r="A12" s="299" t="s">
        <v>228</v>
      </c>
      <c r="B12" s="300"/>
      <c r="C12" s="300"/>
      <c r="D12" s="301"/>
      <c r="E12" s="308"/>
      <c r="F12" s="308"/>
      <c r="G12" s="308"/>
      <c r="H12" s="308"/>
      <c r="I12" s="308"/>
      <c r="J12" s="323"/>
      <c r="K12" s="303"/>
    </row>
    <row r="13" spans="1:15" ht="15.95" customHeight="1" x14ac:dyDescent="0.2">
      <c r="A13" s="305" t="s">
        <v>229</v>
      </c>
      <c r="B13" s="306"/>
      <c r="C13" s="307"/>
      <c r="D13" s="113">
        <v>40.665924567836562</v>
      </c>
      <c r="E13" s="115">
        <v>12421</v>
      </c>
      <c r="F13" s="114">
        <v>13220</v>
      </c>
      <c r="G13" s="114">
        <v>12909</v>
      </c>
      <c r="H13" s="114">
        <v>13009</v>
      </c>
      <c r="I13" s="140">
        <v>12934</v>
      </c>
      <c r="J13" s="115" t="s">
        <v>520</v>
      </c>
      <c r="K13" s="116" t="s">
        <v>520</v>
      </c>
    </row>
    <row r="14" spans="1:15" ht="15.95" customHeight="1" x14ac:dyDescent="0.2">
      <c r="A14" s="305" t="s">
        <v>230</v>
      </c>
      <c r="B14" s="306"/>
      <c r="C14" s="307"/>
      <c r="D14" s="113">
        <v>46.398638030382401</v>
      </c>
      <c r="E14" s="115">
        <v>14172</v>
      </c>
      <c r="F14" s="114">
        <v>14709</v>
      </c>
      <c r="G14" s="114">
        <v>14585</v>
      </c>
      <c r="H14" s="114">
        <v>14748</v>
      </c>
      <c r="I14" s="140">
        <v>14392</v>
      </c>
      <c r="J14" s="115" t="s">
        <v>520</v>
      </c>
      <c r="K14" s="116" t="s">
        <v>520</v>
      </c>
    </row>
    <row r="15" spans="1:15" ht="15.95" customHeight="1" x14ac:dyDescent="0.2">
      <c r="A15" s="305" t="s">
        <v>231</v>
      </c>
      <c r="B15" s="306"/>
      <c r="C15" s="307"/>
      <c r="D15" s="113">
        <v>6.0568360398114196</v>
      </c>
      <c r="E15" s="115">
        <v>1850</v>
      </c>
      <c r="F15" s="114">
        <v>1929</v>
      </c>
      <c r="G15" s="114">
        <v>1933</v>
      </c>
      <c r="H15" s="114">
        <v>1903</v>
      </c>
      <c r="I15" s="140">
        <v>1866</v>
      </c>
      <c r="J15" s="115" t="s">
        <v>520</v>
      </c>
      <c r="K15" s="116" t="s">
        <v>520</v>
      </c>
    </row>
    <row r="16" spans="1:15" ht="15.95" customHeight="1" x14ac:dyDescent="0.2">
      <c r="A16" s="305" t="s">
        <v>232</v>
      </c>
      <c r="B16" s="306"/>
      <c r="C16" s="307"/>
      <c r="D16" s="113">
        <v>4.4820586694604501</v>
      </c>
      <c r="E16" s="115">
        <v>1369</v>
      </c>
      <c r="F16" s="114">
        <v>1441</v>
      </c>
      <c r="G16" s="114">
        <v>1403</v>
      </c>
      <c r="H16" s="114">
        <v>1490</v>
      </c>
      <c r="I16" s="140">
        <v>1410</v>
      </c>
      <c r="J16" s="115" t="s">
        <v>520</v>
      </c>
      <c r="K16" s="116" t="s">
        <v>520</v>
      </c>
    </row>
    <row r="17" spans="1:11" ht="18" customHeight="1" x14ac:dyDescent="0.2">
      <c r="A17" s="299" t="s">
        <v>233</v>
      </c>
      <c r="B17" s="300"/>
      <c r="C17" s="300"/>
      <c r="D17" s="301"/>
      <c r="E17" s="308"/>
      <c r="F17" s="308"/>
      <c r="G17" s="308"/>
      <c r="H17" s="308"/>
      <c r="I17" s="308"/>
      <c r="J17" s="323"/>
      <c r="K17" s="303"/>
    </row>
    <row r="18" spans="1:11" ht="14.1" customHeight="1" x14ac:dyDescent="0.2">
      <c r="A18" s="305">
        <v>11</v>
      </c>
      <c r="B18" s="306" t="s">
        <v>234</v>
      </c>
      <c r="C18" s="307"/>
      <c r="D18" s="113">
        <v>0.81849135673127293</v>
      </c>
      <c r="E18" s="115">
        <v>250</v>
      </c>
      <c r="F18" s="114">
        <v>282</v>
      </c>
      <c r="G18" s="114">
        <v>291</v>
      </c>
      <c r="H18" s="114">
        <v>239</v>
      </c>
      <c r="I18" s="140">
        <v>236</v>
      </c>
      <c r="J18" s="115" t="s">
        <v>520</v>
      </c>
      <c r="K18" s="116" t="s">
        <v>520</v>
      </c>
    </row>
    <row r="19" spans="1:11" ht="14.1" customHeight="1" x14ac:dyDescent="0.2">
      <c r="A19" s="305" t="s">
        <v>235</v>
      </c>
      <c r="B19" s="306" t="s">
        <v>236</v>
      </c>
      <c r="C19" s="307"/>
      <c r="D19" s="113">
        <v>0.46490309062336299</v>
      </c>
      <c r="E19" s="115">
        <v>142</v>
      </c>
      <c r="F19" s="114">
        <v>174</v>
      </c>
      <c r="G19" s="114">
        <v>179</v>
      </c>
      <c r="H19" s="114">
        <v>136</v>
      </c>
      <c r="I19" s="140">
        <v>141</v>
      </c>
      <c r="J19" s="115" t="s">
        <v>520</v>
      </c>
      <c r="K19" s="116" t="s">
        <v>520</v>
      </c>
    </row>
    <row r="20" spans="1:11" ht="14.1" customHeight="1" x14ac:dyDescent="0.2">
      <c r="A20" s="305">
        <v>12</v>
      </c>
      <c r="B20" s="306" t="s">
        <v>237</v>
      </c>
      <c r="C20" s="307"/>
      <c r="D20" s="113">
        <v>0.72354635935044531</v>
      </c>
      <c r="E20" s="115">
        <v>221</v>
      </c>
      <c r="F20" s="114">
        <v>216</v>
      </c>
      <c r="G20" s="114">
        <v>204</v>
      </c>
      <c r="H20" s="114">
        <v>219</v>
      </c>
      <c r="I20" s="140">
        <v>235</v>
      </c>
      <c r="J20" s="115" t="s">
        <v>520</v>
      </c>
      <c r="K20" s="116" t="s">
        <v>520</v>
      </c>
    </row>
    <row r="21" spans="1:11" ht="14.1" customHeight="1" x14ac:dyDescent="0.2">
      <c r="A21" s="305">
        <v>21</v>
      </c>
      <c r="B21" s="306" t="s">
        <v>238</v>
      </c>
      <c r="C21" s="307"/>
      <c r="D21" s="113">
        <v>0.29793085385018336</v>
      </c>
      <c r="E21" s="115">
        <v>91</v>
      </c>
      <c r="F21" s="114">
        <v>82</v>
      </c>
      <c r="G21" s="114">
        <v>84</v>
      </c>
      <c r="H21" s="114">
        <v>82</v>
      </c>
      <c r="I21" s="140">
        <v>94</v>
      </c>
      <c r="J21" s="115" t="s">
        <v>520</v>
      </c>
      <c r="K21" s="116" t="s">
        <v>520</v>
      </c>
    </row>
    <row r="22" spans="1:11" ht="14.1" customHeight="1" x14ac:dyDescent="0.2">
      <c r="A22" s="305">
        <v>22</v>
      </c>
      <c r="B22" s="306" t="s">
        <v>239</v>
      </c>
      <c r="C22" s="307"/>
      <c r="D22" s="113">
        <v>0.36668412781561027</v>
      </c>
      <c r="E22" s="115">
        <v>112</v>
      </c>
      <c r="F22" s="114">
        <v>116</v>
      </c>
      <c r="G22" s="114">
        <v>115</v>
      </c>
      <c r="H22" s="114">
        <v>116</v>
      </c>
      <c r="I22" s="140">
        <v>114</v>
      </c>
      <c r="J22" s="115" t="s">
        <v>520</v>
      </c>
      <c r="K22" s="116" t="s">
        <v>520</v>
      </c>
    </row>
    <row r="23" spans="1:11" ht="14.1" customHeight="1" x14ac:dyDescent="0.2">
      <c r="A23" s="305">
        <v>23</v>
      </c>
      <c r="B23" s="306" t="s">
        <v>240</v>
      </c>
      <c r="C23" s="307"/>
      <c r="D23" s="113">
        <v>0.45508119434258776</v>
      </c>
      <c r="E23" s="115">
        <v>139</v>
      </c>
      <c r="F23" s="114">
        <v>145</v>
      </c>
      <c r="G23" s="114">
        <v>144</v>
      </c>
      <c r="H23" s="114">
        <v>156</v>
      </c>
      <c r="I23" s="140">
        <v>159</v>
      </c>
      <c r="J23" s="115" t="s">
        <v>520</v>
      </c>
      <c r="K23" s="116" t="s">
        <v>520</v>
      </c>
    </row>
    <row r="24" spans="1:11" ht="14.1" customHeight="1" x14ac:dyDescent="0.2">
      <c r="A24" s="305">
        <v>24</v>
      </c>
      <c r="B24" s="306" t="s">
        <v>241</v>
      </c>
      <c r="C24" s="307"/>
      <c r="D24" s="113">
        <v>0.85450497642744894</v>
      </c>
      <c r="E24" s="115">
        <v>261</v>
      </c>
      <c r="F24" s="114">
        <v>280</v>
      </c>
      <c r="G24" s="114">
        <v>280</v>
      </c>
      <c r="H24" s="114">
        <v>292</v>
      </c>
      <c r="I24" s="140">
        <v>294</v>
      </c>
      <c r="J24" s="115" t="s">
        <v>520</v>
      </c>
      <c r="K24" s="116" t="s">
        <v>520</v>
      </c>
    </row>
    <row r="25" spans="1:11" ht="14.1" customHeight="1" x14ac:dyDescent="0.2">
      <c r="A25" s="305">
        <v>25</v>
      </c>
      <c r="B25" s="306" t="s">
        <v>242</v>
      </c>
      <c r="C25" s="307"/>
      <c r="D25" s="113">
        <v>1.4831063383970666</v>
      </c>
      <c r="E25" s="115">
        <v>453</v>
      </c>
      <c r="F25" s="114">
        <v>539</v>
      </c>
      <c r="G25" s="114">
        <v>450</v>
      </c>
      <c r="H25" s="114">
        <v>443</v>
      </c>
      <c r="I25" s="140">
        <v>449</v>
      </c>
      <c r="J25" s="115" t="s">
        <v>520</v>
      </c>
      <c r="K25" s="116" t="s">
        <v>520</v>
      </c>
    </row>
    <row r="26" spans="1:11" ht="14.1" customHeight="1" x14ac:dyDescent="0.2">
      <c r="A26" s="305">
        <v>26</v>
      </c>
      <c r="B26" s="306" t="s">
        <v>243</v>
      </c>
      <c r="C26" s="307"/>
      <c r="D26" s="113">
        <v>1.0771346254583551</v>
      </c>
      <c r="E26" s="115">
        <v>329</v>
      </c>
      <c r="F26" s="114">
        <v>336</v>
      </c>
      <c r="G26" s="114">
        <v>354</v>
      </c>
      <c r="H26" s="114">
        <v>361</v>
      </c>
      <c r="I26" s="140">
        <v>359</v>
      </c>
      <c r="J26" s="115" t="s">
        <v>520</v>
      </c>
      <c r="K26" s="116" t="s">
        <v>520</v>
      </c>
    </row>
    <row r="27" spans="1:11" ht="14.1" customHeight="1" x14ac:dyDescent="0.2">
      <c r="A27" s="305">
        <v>27</v>
      </c>
      <c r="B27" s="306" t="s">
        <v>244</v>
      </c>
      <c r="C27" s="307"/>
      <c r="D27" s="113">
        <v>0.51401257202723938</v>
      </c>
      <c r="E27" s="115">
        <v>157</v>
      </c>
      <c r="F27" s="114">
        <v>160</v>
      </c>
      <c r="G27" s="114">
        <v>159</v>
      </c>
      <c r="H27" s="114">
        <v>162</v>
      </c>
      <c r="I27" s="140">
        <v>159</v>
      </c>
      <c r="J27" s="115" t="s">
        <v>520</v>
      </c>
      <c r="K27" s="116" t="s">
        <v>520</v>
      </c>
    </row>
    <row r="28" spans="1:11" ht="14.1" customHeight="1" x14ac:dyDescent="0.2">
      <c r="A28" s="305">
        <v>28</v>
      </c>
      <c r="B28" s="306" t="s">
        <v>245</v>
      </c>
      <c r="C28" s="307"/>
      <c r="D28" s="113">
        <v>0.17679413305395494</v>
      </c>
      <c r="E28" s="115">
        <v>54</v>
      </c>
      <c r="F28" s="114">
        <v>64</v>
      </c>
      <c r="G28" s="114">
        <v>52</v>
      </c>
      <c r="H28" s="114">
        <v>53</v>
      </c>
      <c r="I28" s="140">
        <v>53</v>
      </c>
      <c r="J28" s="115" t="s">
        <v>520</v>
      </c>
      <c r="K28" s="116" t="s">
        <v>520</v>
      </c>
    </row>
    <row r="29" spans="1:11" ht="14.1" customHeight="1" x14ac:dyDescent="0.2">
      <c r="A29" s="305">
        <v>29</v>
      </c>
      <c r="B29" s="306" t="s">
        <v>246</v>
      </c>
      <c r="C29" s="307"/>
      <c r="D29" s="113">
        <v>3.5751702462021999</v>
      </c>
      <c r="E29" s="115">
        <v>1092</v>
      </c>
      <c r="F29" s="114">
        <v>1234</v>
      </c>
      <c r="G29" s="114">
        <v>1236</v>
      </c>
      <c r="H29" s="114">
        <v>1273</v>
      </c>
      <c r="I29" s="140">
        <v>1240</v>
      </c>
      <c r="J29" s="115" t="s">
        <v>520</v>
      </c>
      <c r="K29" s="116" t="s">
        <v>520</v>
      </c>
    </row>
    <row r="30" spans="1:11" ht="14.1" customHeight="1" x14ac:dyDescent="0.2">
      <c r="A30" s="305" t="s">
        <v>247</v>
      </c>
      <c r="B30" s="306" t="s">
        <v>248</v>
      </c>
      <c r="C30" s="307"/>
      <c r="D30" s="113">
        <v>0.48782084861183866</v>
      </c>
      <c r="E30" s="115">
        <v>149</v>
      </c>
      <c r="F30" s="114">
        <v>156</v>
      </c>
      <c r="G30" s="114">
        <v>164</v>
      </c>
      <c r="H30" s="114">
        <v>169</v>
      </c>
      <c r="I30" s="140">
        <v>172</v>
      </c>
      <c r="J30" s="115" t="s">
        <v>520</v>
      </c>
      <c r="K30" s="116" t="s">
        <v>520</v>
      </c>
    </row>
    <row r="31" spans="1:11" ht="14.1" customHeight="1" x14ac:dyDescent="0.2">
      <c r="A31" s="305" t="s">
        <v>249</v>
      </c>
      <c r="B31" s="306" t="s">
        <v>250</v>
      </c>
      <c r="C31" s="307"/>
      <c r="D31" s="113">
        <v>3.0709795704557359</v>
      </c>
      <c r="E31" s="115">
        <v>938</v>
      </c>
      <c r="F31" s="114">
        <v>1075</v>
      </c>
      <c r="G31" s="114">
        <v>1068</v>
      </c>
      <c r="H31" s="114">
        <v>1097</v>
      </c>
      <c r="I31" s="140">
        <v>1064</v>
      </c>
      <c r="J31" s="115" t="s">
        <v>520</v>
      </c>
      <c r="K31" s="116" t="s">
        <v>520</v>
      </c>
    </row>
    <row r="32" spans="1:11" ht="14.1" customHeight="1" x14ac:dyDescent="0.2">
      <c r="A32" s="305">
        <v>31</v>
      </c>
      <c r="B32" s="306" t="s">
        <v>251</v>
      </c>
      <c r="C32" s="307"/>
      <c r="D32" s="113">
        <v>0.37977998952331066</v>
      </c>
      <c r="E32" s="115">
        <v>116</v>
      </c>
      <c r="F32" s="114">
        <v>106</v>
      </c>
      <c r="G32" s="114">
        <v>114</v>
      </c>
      <c r="H32" s="114">
        <v>117</v>
      </c>
      <c r="I32" s="140">
        <v>121</v>
      </c>
      <c r="J32" s="115" t="s">
        <v>520</v>
      </c>
      <c r="K32" s="116" t="s">
        <v>520</v>
      </c>
    </row>
    <row r="33" spans="1:11" ht="14.1" customHeight="1" x14ac:dyDescent="0.2">
      <c r="A33" s="305">
        <v>32</v>
      </c>
      <c r="B33" s="306" t="s">
        <v>252</v>
      </c>
      <c r="C33" s="307"/>
      <c r="D33" s="113">
        <v>0.88724463069669979</v>
      </c>
      <c r="E33" s="115">
        <v>271</v>
      </c>
      <c r="F33" s="114">
        <v>262</v>
      </c>
      <c r="G33" s="114">
        <v>286</v>
      </c>
      <c r="H33" s="114">
        <v>284</v>
      </c>
      <c r="I33" s="140">
        <v>261</v>
      </c>
      <c r="J33" s="115" t="s">
        <v>520</v>
      </c>
      <c r="K33" s="116" t="s">
        <v>520</v>
      </c>
    </row>
    <row r="34" spans="1:11" ht="14.1" customHeight="1" x14ac:dyDescent="0.2">
      <c r="A34" s="305">
        <v>33</v>
      </c>
      <c r="B34" s="306" t="s">
        <v>253</v>
      </c>
      <c r="C34" s="307"/>
      <c r="D34" s="113">
        <v>0.46162912519643795</v>
      </c>
      <c r="E34" s="115">
        <v>141</v>
      </c>
      <c r="F34" s="114">
        <v>137</v>
      </c>
      <c r="G34" s="114">
        <v>123</v>
      </c>
      <c r="H34" s="114">
        <v>128</v>
      </c>
      <c r="I34" s="140">
        <v>130</v>
      </c>
      <c r="J34" s="115" t="s">
        <v>520</v>
      </c>
      <c r="K34" s="116" t="s">
        <v>520</v>
      </c>
    </row>
    <row r="35" spans="1:11" ht="14.1" customHeight="1" x14ac:dyDescent="0.2">
      <c r="A35" s="305">
        <v>34</v>
      </c>
      <c r="B35" s="306" t="s">
        <v>254</v>
      </c>
      <c r="C35" s="307"/>
      <c r="D35" s="113">
        <v>4.4984284965950758</v>
      </c>
      <c r="E35" s="115">
        <v>1374</v>
      </c>
      <c r="F35" s="114">
        <v>1390</v>
      </c>
      <c r="G35" s="114">
        <v>1388</v>
      </c>
      <c r="H35" s="114">
        <v>1409</v>
      </c>
      <c r="I35" s="140">
        <v>1408</v>
      </c>
      <c r="J35" s="115" t="s">
        <v>520</v>
      </c>
      <c r="K35" s="116" t="s">
        <v>520</v>
      </c>
    </row>
    <row r="36" spans="1:11" ht="14.1" customHeight="1" x14ac:dyDescent="0.2">
      <c r="A36" s="305">
        <v>41</v>
      </c>
      <c r="B36" s="306" t="s">
        <v>255</v>
      </c>
      <c r="C36" s="307"/>
      <c r="D36" s="113">
        <v>0.20953378732320588</v>
      </c>
      <c r="E36" s="115">
        <v>64</v>
      </c>
      <c r="F36" s="114">
        <v>62</v>
      </c>
      <c r="G36" s="114">
        <v>64</v>
      </c>
      <c r="H36" s="114">
        <v>72</v>
      </c>
      <c r="I36" s="140">
        <v>65</v>
      </c>
      <c r="J36" s="115" t="s">
        <v>520</v>
      </c>
      <c r="K36" s="116" t="s">
        <v>520</v>
      </c>
    </row>
    <row r="37" spans="1:11" ht="14.1" customHeight="1" x14ac:dyDescent="0.2">
      <c r="A37" s="305">
        <v>42</v>
      </c>
      <c r="B37" s="306" t="s">
        <v>256</v>
      </c>
      <c r="C37" s="307"/>
      <c r="D37" s="113">
        <v>5.8931377684651648E-2</v>
      </c>
      <c r="E37" s="115">
        <v>18</v>
      </c>
      <c r="F37" s="114" t="s">
        <v>513</v>
      </c>
      <c r="G37" s="114" t="s">
        <v>513</v>
      </c>
      <c r="H37" s="114">
        <v>22</v>
      </c>
      <c r="I37" s="140">
        <v>21</v>
      </c>
      <c r="J37" s="115" t="s">
        <v>520</v>
      </c>
      <c r="K37" s="116" t="s">
        <v>520</v>
      </c>
    </row>
    <row r="38" spans="1:11" ht="14.1" customHeight="1" x14ac:dyDescent="0.2">
      <c r="A38" s="305">
        <v>43</v>
      </c>
      <c r="B38" s="306" t="s">
        <v>257</v>
      </c>
      <c r="C38" s="307"/>
      <c r="D38" s="113">
        <v>0.81194342587742274</v>
      </c>
      <c r="E38" s="115">
        <v>248</v>
      </c>
      <c r="F38" s="114">
        <v>251</v>
      </c>
      <c r="G38" s="114">
        <v>221</v>
      </c>
      <c r="H38" s="114">
        <v>234</v>
      </c>
      <c r="I38" s="140">
        <v>231</v>
      </c>
      <c r="J38" s="115" t="s">
        <v>520</v>
      </c>
      <c r="K38" s="116" t="s">
        <v>520</v>
      </c>
    </row>
    <row r="39" spans="1:11" ht="14.1" customHeight="1" x14ac:dyDescent="0.2">
      <c r="A39" s="305">
        <v>51</v>
      </c>
      <c r="B39" s="306" t="s">
        <v>258</v>
      </c>
      <c r="C39" s="307"/>
      <c r="D39" s="113">
        <v>10.797537977998953</v>
      </c>
      <c r="E39" s="115">
        <v>3298</v>
      </c>
      <c r="F39" s="114">
        <v>3343</v>
      </c>
      <c r="G39" s="114">
        <v>3360</v>
      </c>
      <c r="H39" s="114">
        <v>3404</v>
      </c>
      <c r="I39" s="140">
        <v>3528</v>
      </c>
      <c r="J39" s="115" t="s">
        <v>520</v>
      </c>
      <c r="K39" s="116" t="s">
        <v>520</v>
      </c>
    </row>
    <row r="40" spans="1:11" ht="14.1" customHeight="1" x14ac:dyDescent="0.2">
      <c r="A40" s="305" t="s">
        <v>259</v>
      </c>
      <c r="B40" s="306" t="s">
        <v>260</v>
      </c>
      <c r="C40" s="307"/>
      <c r="D40" s="113">
        <v>10.486511262441068</v>
      </c>
      <c r="E40" s="115">
        <v>3203</v>
      </c>
      <c r="F40" s="114">
        <v>3255</v>
      </c>
      <c r="G40" s="114">
        <v>3261</v>
      </c>
      <c r="H40" s="114">
        <v>3310</v>
      </c>
      <c r="I40" s="140">
        <v>3431</v>
      </c>
      <c r="J40" s="115" t="s">
        <v>520</v>
      </c>
      <c r="K40" s="116" t="s">
        <v>520</v>
      </c>
    </row>
    <row r="41" spans="1:11" ht="14.1" customHeight="1" x14ac:dyDescent="0.2">
      <c r="A41" s="305"/>
      <c r="B41" s="306" t="s">
        <v>261</v>
      </c>
      <c r="C41" s="307"/>
      <c r="D41" s="113">
        <v>3.5915400733368257</v>
      </c>
      <c r="E41" s="115">
        <v>1097</v>
      </c>
      <c r="F41" s="114">
        <v>1166</v>
      </c>
      <c r="G41" s="114">
        <v>1150</v>
      </c>
      <c r="H41" s="114">
        <v>1169</v>
      </c>
      <c r="I41" s="140">
        <v>1214</v>
      </c>
      <c r="J41" s="115" t="s">
        <v>520</v>
      </c>
      <c r="K41" s="116" t="s">
        <v>520</v>
      </c>
    </row>
    <row r="42" spans="1:11" ht="14.1" customHeight="1" x14ac:dyDescent="0.2">
      <c r="A42" s="305">
        <v>52</v>
      </c>
      <c r="B42" s="306" t="s">
        <v>262</v>
      </c>
      <c r="C42" s="307"/>
      <c r="D42" s="113">
        <v>4.3445521215295964</v>
      </c>
      <c r="E42" s="115">
        <v>1327</v>
      </c>
      <c r="F42" s="114">
        <v>1348</v>
      </c>
      <c r="G42" s="114">
        <v>1349</v>
      </c>
      <c r="H42" s="114">
        <v>1334</v>
      </c>
      <c r="I42" s="140">
        <v>1328</v>
      </c>
      <c r="J42" s="115" t="s">
        <v>520</v>
      </c>
      <c r="K42" s="116" t="s">
        <v>520</v>
      </c>
    </row>
    <row r="43" spans="1:11" ht="14.1" customHeight="1" x14ac:dyDescent="0.2">
      <c r="A43" s="305" t="s">
        <v>263</v>
      </c>
      <c r="B43" s="306" t="s">
        <v>264</v>
      </c>
      <c r="C43" s="307"/>
      <c r="D43" s="113">
        <v>4.2332372970141439</v>
      </c>
      <c r="E43" s="115">
        <v>1293</v>
      </c>
      <c r="F43" s="114">
        <v>1316</v>
      </c>
      <c r="G43" s="114">
        <v>1310</v>
      </c>
      <c r="H43" s="114">
        <v>1299</v>
      </c>
      <c r="I43" s="140">
        <v>1294</v>
      </c>
      <c r="J43" s="115" t="s">
        <v>520</v>
      </c>
      <c r="K43" s="116" t="s">
        <v>520</v>
      </c>
    </row>
    <row r="44" spans="1:11" ht="14.1" customHeight="1" x14ac:dyDescent="0.2">
      <c r="A44" s="305">
        <v>53</v>
      </c>
      <c r="B44" s="306" t="s">
        <v>265</v>
      </c>
      <c r="C44" s="307"/>
      <c r="D44" s="113">
        <v>2.7042954426401256</v>
      </c>
      <c r="E44" s="115">
        <v>826</v>
      </c>
      <c r="F44" s="114">
        <v>789</v>
      </c>
      <c r="G44" s="114">
        <v>833</v>
      </c>
      <c r="H44" s="114">
        <v>882</v>
      </c>
      <c r="I44" s="140">
        <v>815</v>
      </c>
      <c r="J44" s="115" t="s">
        <v>520</v>
      </c>
      <c r="K44" s="116" t="s">
        <v>520</v>
      </c>
    </row>
    <row r="45" spans="1:11" ht="14.1" customHeight="1" x14ac:dyDescent="0.2">
      <c r="A45" s="305" t="s">
        <v>266</v>
      </c>
      <c r="B45" s="306" t="s">
        <v>267</v>
      </c>
      <c r="C45" s="307"/>
      <c r="D45" s="113">
        <v>2.5995285489785229</v>
      </c>
      <c r="E45" s="115">
        <v>794</v>
      </c>
      <c r="F45" s="114">
        <v>755</v>
      </c>
      <c r="G45" s="114">
        <v>802</v>
      </c>
      <c r="H45" s="114">
        <v>850</v>
      </c>
      <c r="I45" s="140">
        <v>784</v>
      </c>
      <c r="J45" s="115" t="s">
        <v>520</v>
      </c>
      <c r="K45" s="116" t="s">
        <v>520</v>
      </c>
    </row>
    <row r="46" spans="1:11" ht="14.1" customHeight="1" x14ac:dyDescent="0.2">
      <c r="A46" s="305">
        <v>54</v>
      </c>
      <c r="B46" s="306" t="s">
        <v>268</v>
      </c>
      <c r="C46" s="307"/>
      <c r="D46" s="113">
        <v>10.15256678889471</v>
      </c>
      <c r="E46" s="115">
        <v>3101</v>
      </c>
      <c r="F46" s="114">
        <v>3194</v>
      </c>
      <c r="G46" s="114">
        <v>3233</v>
      </c>
      <c r="H46" s="114">
        <v>3179</v>
      </c>
      <c r="I46" s="140">
        <v>3269</v>
      </c>
      <c r="J46" s="115" t="s">
        <v>520</v>
      </c>
      <c r="K46" s="116" t="s">
        <v>520</v>
      </c>
    </row>
    <row r="47" spans="1:11" ht="14.1" customHeight="1" x14ac:dyDescent="0.2">
      <c r="A47" s="305">
        <v>61</v>
      </c>
      <c r="B47" s="306" t="s">
        <v>269</v>
      </c>
      <c r="C47" s="307"/>
      <c r="D47" s="113">
        <v>1.07386066003143</v>
      </c>
      <c r="E47" s="115">
        <v>328</v>
      </c>
      <c r="F47" s="114">
        <v>324</v>
      </c>
      <c r="G47" s="114">
        <v>310</v>
      </c>
      <c r="H47" s="114">
        <v>299</v>
      </c>
      <c r="I47" s="140">
        <v>291</v>
      </c>
      <c r="J47" s="115" t="s">
        <v>520</v>
      </c>
      <c r="K47" s="116" t="s">
        <v>520</v>
      </c>
    </row>
    <row r="48" spans="1:11" ht="14.1" customHeight="1" x14ac:dyDescent="0.2">
      <c r="A48" s="305">
        <v>62</v>
      </c>
      <c r="B48" s="306" t="s">
        <v>270</v>
      </c>
      <c r="C48" s="307"/>
      <c r="D48" s="113">
        <v>11.249345206914615</v>
      </c>
      <c r="E48" s="115">
        <v>3436</v>
      </c>
      <c r="F48" s="114">
        <v>3751</v>
      </c>
      <c r="G48" s="114">
        <v>3505</v>
      </c>
      <c r="H48" s="114">
        <v>3543</v>
      </c>
      <c r="I48" s="140">
        <v>3345</v>
      </c>
      <c r="J48" s="115" t="s">
        <v>520</v>
      </c>
      <c r="K48" s="116" t="s">
        <v>520</v>
      </c>
    </row>
    <row r="49" spans="1:11" ht="14.1" customHeight="1" x14ac:dyDescent="0.2">
      <c r="A49" s="305">
        <v>63</v>
      </c>
      <c r="B49" s="306" t="s">
        <v>271</v>
      </c>
      <c r="C49" s="307"/>
      <c r="D49" s="113">
        <v>11.6389470927187</v>
      </c>
      <c r="E49" s="115">
        <v>3555</v>
      </c>
      <c r="F49" s="114">
        <v>4068</v>
      </c>
      <c r="G49" s="114">
        <v>3981</v>
      </c>
      <c r="H49" s="114">
        <v>4071</v>
      </c>
      <c r="I49" s="140">
        <v>3814</v>
      </c>
      <c r="J49" s="115" t="s">
        <v>520</v>
      </c>
      <c r="K49" s="116" t="s">
        <v>520</v>
      </c>
    </row>
    <row r="50" spans="1:11" ht="14.1" customHeight="1" x14ac:dyDescent="0.2">
      <c r="A50" s="305" t="s">
        <v>272</v>
      </c>
      <c r="B50" s="306" t="s">
        <v>273</v>
      </c>
      <c r="C50" s="307"/>
      <c r="D50" s="113">
        <v>0.81521739130434778</v>
      </c>
      <c r="E50" s="115">
        <v>249</v>
      </c>
      <c r="F50" s="114">
        <v>285</v>
      </c>
      <c r="G50" s="114">
        <v>289</v>
      </c>
      <c r="H50" s="114">
        <v>279</v>
      </c>
      <c r="I50" s="140">
        <v>266</v>
      </c>
      <c r="J50" s="115" t="s">
        <v>520</v>
      </c>
      <c r="K50" s="116" t="s">
        <v>520</v>
      </c>
    </row>
    <row r="51" spans="1:11" ht="14.1" customHeight="1" x14ac:dyDescent="0.2">
      <c r="A51" s="305" t="s">
        <v>274</v>
      </c>
      <c r="B51" s="306" t="s">
        <v>275</v>
      </c>
      <c r="C51" s="307"/>
      <c r="D51" s="113">
        <v>9.9855945521215297</v>
      </c>
      <c r="E51" s="115">
        <v>3050</v>
      </c>
      <c r="F51" s="114">
        <v>3496</v>
      </c>
      <c r="G51" s="114">
        <v>3389</v>
      </c>
      <c r="H51" s="114">
        <v>3497</v>
      </c>
      <c r="I51" s="140">
        <v>3254</v>
      </c>
      <c r="J51" s="115" t="s">
        <v>520</v>
      </c>
      <c r="K51" s="116" t="s">
        <v>520</v>
      </c>
    </row>
    <row r="52" spans="1:11" ht="14.1" customHeight="1" x14ac:dyDescent="0.2">
      <c r="A52" s="305">
        <v>71</v>
      </c>
      <c r="B52" s="306" t="s">
        <v>276</v>
      </c>
      <c r="C52" s="307"/>
      <c r="D52" s="113">
        <v>14.238475641697224</v>
      </c>
      <c r="E52" s="115">
        <v>4349</v>
      </c>
      <c r="F52" s="114">
        <v>4424</v>
      </c>
      <c r="G52" s="114">
        <v>4344</v>
      </c>
      <c r="H52" s="114">
        <v>4412</v>
      </c>
      <c r="I52" s="140">
        <v>4361</v>
      </c>
      <c r="J52" s="115" t="s">
        <v>520</v>
      </c>
      <c r="K52" s="116" t="s">
        <v>520</v>
      </c>
    </row>
    <row r="53" spans="1:11" ht="14.1" customHeight="1" x14ac:dyDescent="0.2">
      <c r="A53" s="305" t="s">
        <v>277</v>
      </c>
      <c r="B53" s="306" t="s">
        <v>278</v>
      </c>
      <c r="C53" s="307"/>
      <c r="D53" s="113">
        <v>1.7974070193818754</v>
      </c>
      <c r="E53" s="115">
        <v>549</v>
      </c>
      <c r="F53" s="114">
        <v>556</v>
      </c>
      <c r="G53" s="114">
        <v>544</v>
      </c>
      <c r="H53" s="114">
        <v>561</v>
      </c>
      <c r="I53" s="140">
        <v>554</v>
      </c>
      <c r="J53" s="115" t="s">
        <v>520</v>
      </c>
      <c r="K53" s="116" t="s">
        <v>520</v>
      </c>
    </row>
    <row r="54" spans="1:11" ht="14.1" customHeight="1" x14ac:dyDescent="0.2">
      <c r="A54" s="305" t="s">
        <v>279</v>
      </c>
      <c r="B54" s="306" t="s">
        <v>280</v>
      </c>
      <c r="C54" s="307"/>
      <c r="D54" s="113">
        <v>11.445783132530121</v>
      </c>
      <c r="E54" s="115">
        <v>3496</v>
      </c>
      <c r="F54" s="114">
        <v>3558</v>
      </c>
      <c r="G54" s="114">
        <v>3480</v>
      </c>
      <c r="H54" s="114">
        <v>3536</v>
      </c>
      <c r="I54" s="140">
        <v>3496</v>
      </c>
      <c r="J54" s="115" t="s">
        <v>520</v>
      </c>
      <c r="K54" s="116" t="s">
        <v>520</v>
      </c>
    </row>
    <row r="55" spans="1:11" ht="14.1" customHeight="1" x14ac:dyDescent="0.2">
      <c r="A55" s="305">
        <v>72</v>
      </c>
      <c r="B55" s="306" t="s">
        <v>281</v>
      </c>
      <c r="C55" s="307"/>
      <c r="D55" s="113">
        <v>1.6566265060240963</v>
      </c>
      <c r="E55" s="115">
        <v>506</v>
      </c>
      <c r="F55" s="114">
        <v>500</v>
      </c>
      <c r="G55" s="114">
        <v>490</v>
      </c>
      <c r="H55" s="114">
        <v>478</v>
      </c>
      <c r="I55" s="140">
        <v>478</v>
      </c>
      <c r="J55" s="115" t="s">
        <v>520</v>
      </c>
      <c r="K55" s="116" t="s">
        <v>520</v>
      </c>
    </row>
    <row r="56" spans="1:11" ht="14.1" customHeight="1" x14ac:dyDescent="0.2">
      <c r="A56" s="305" t="s">
        <v>282</v>
      </c>
      <c r="B56" s="306" t="s">
        <v>283</v>
      </c>
      <c r="C56" s="307"/>
      <c r="D56" s="113">
        <v>0.19643792561550549</v>
      </c>
      <c r="E56" s="115">
        <v>60</v>
      </c>
      <c r="F56" s="114">
        <v>60</v>
      </c>
      <c r="G56" s="114">
        <v>56</v>
      </c>
      <c r="H56" s="114">
        <v>56</v>
      </c>
      <c r="I56" s="140">
        <v>56</v>
      </c>
      <c r="J56" s="115" t="s">
        <v>520</v>
      </c>
      <c r="K56" s="116" t="s">
        <v>520</v>
      </c>
    </row>
    <row r="57" spans="1:11" ht="14.1" customHeight="1" x14ac:dyDescent="0.2">
      <c r="A57" s="305" t="s">
        <v>284</v>
      </c>
      <c r="B57" s="306" t="s">
        <v>285</v>
      </c>
      <c r="C57" s="307"/>
      <c r="D57" s="113">
        <v>1.2211891042430592</v>
      </c>
      <c r="E57" s="115">
        <v>373</v>
      </c>
      <c r="F57" s="114">
        <v>368</v>
      </c>
      <c r="G57" s="114">
        <v>361</v>
      </c>
      <c r="H57" s="114">
        <v>355</v>
      </c>
      <c r="I57" s="140">
        <v>353</v>
      </c>
      <c r="J57" s="115" t="s">
        <v>520</v>
      </c>
      <c r="K57" s="116" t="s">
        <v>520</v>
      </c>
    </row>
    <row r="58" spans="1:11" ht="14.1" customHeight="1" x14ac:dyDescent="0.2">
      <c r="A58" s="305">
        <v>73</v>
      </c>
      <c r="B58" s="306" t="s">
        <v>286</v>
      </c>
      <c r="C58" s="307"/>
      <c r="D58" s="113">
        <v>1.07386066003143</v>
      </c>
      <c r="E58" s="115">
        <v>328</v>
      </c>
      <c r="F58" s="114">
        <v>314</v>
      </c>
      <c r="G58" s="114">
        <v>303</v>
      </c>
      <c r="H58" s="114">
        <v>311</v>
      </c>
      <c r="I58" s="140">
        <v>290</v>
      </c>
      <c r="J58" s="115" t="s">
        <v>520</v>
      </c>
      <c r="K58" s="116" t="s">
        <v>520</v>
      </c>
    </row>
    <row r="59" spans="1:11" ht="14.1" customHeight="1" x14ac:dyDescent="0.2">
      <c r="A59" s="305" t="s">
        <v>287</v>
      </c>
      <c r="B59" s="306" t="s">
        <v>288</v>
      </c>
      <c r="C59" s="307"/>
      <c r="D59" s="113">
        <v>0.55984808800419072</v>
      </c>
      <c r="E59" s="115">
        <v>171</v>
      </c>
      <c r="F59" s="114">
        <v>167</v>
      </c>
      <c r="G59" s="114">
        <v>163</v>
      </c>
      <c r="H59" s="114">
        <v>169</v>
      </c>
      <c r="I59" s="140">
        <v>157</v>
      </c>
      <c r="J59" s="115" t="s">
        <v>520</v>
      </c>
      <c r="K59" s="116" t="s">
        <v>520</v>
      </c>
    </row>
    <row r="60" spans="1:11" ht="14.1" customHeight="1" x14ac:dyDescent="0.2">
      <c r="A60" s="305">
        <v>81</v>
      </c>
      <c r="B60" s="306" t="s">
        <v>289</v>
      </c>
      <c r="C60" s="307"/>
      <c r="D60" s="113">
        <v>3.3328968046097431</v>
      </c>
      <c r="E60" s="115">
        <v>1018</v>
      </c>
      <c r="F60" s="114">
        <v>1016</v>
      </c>
      <c r="G60" s="114">
        <v>989</v>
      </c>
      <c r="H60" s="114">
        <v>971</v>
      </c>
      <c r="I60" s="140">
        <v>997</v>
      </c>
      <c r="J60" s="115" t="s">
        <v>520</v>
      </c>
      <c r="K60" s="116" t="s">
        <v>520</v>
      </c>
    </row>
    <row r="61" spans="1:11" ht="14.1" customHeight="1" x14ac:dyDescent="0.2">
      <c r="A61" s="305" t="s">
        <v>290</v>
      </c>
      <c r="B61" s="306" t="s">
        <v>291</v>
      </c>
      <c r="C61" s="307"/>
      <c r="D61" s="113">
        <v>0.95272393923520171</v>
      </c>
      <c r="E61" s="115">
        <v>291</v>
      </c>
      <c r="F61" s="114">
        <v>284</v>
      </c>
      <c r="G61" s="114">
        <v>276</v>
      </c>
      <c r="H61" s="114">
        <v>279</v>
      </c>
      <c r="I61" s="140">
        <v>279</v>
      </c>
      <c r="J61" s="115" t="s">
        <v>520</v>
      </c>
      <c r="K61" s="116" t="s">
        <v>520</v>
      </c>
    </row>
    <row r="62" spans="1:11" ht="14.1" customHeight="1" x14ac:dyDescent="0.2">
      <c r="A62" s="305" t="s">
        <v>292</v>
      </c>
      <c r="B62" s="306" t="s">
        <v>293</v>
      </c>
      <c r="C62" s="307"/>
      <c r="D62" s="113">
        <v>1.4962022001047668</v>
      </c>
      <c r="E62" s="115">
        <v>457</v>
      </c>
      <c r="F62" s="114">
        <v>453</v>
      </c>
      <c r="G62" s="114">
        <v>437</v>
      </c>
      <c r="H62" s="114">
        <v>418</v>
      </c>
      <c r="I62" s="140">
        <v>439</v>
      </c>
      <c r="J62" s="115" t="s">
        <v>520</v>
      </c>
      <c r="K62" s="116" t="s">
        <v>520</v>
      </c>
    </row>
    <row r="63" spans="1:11" ht="14.1" customHeight="1" x14ac:dyDescent="0.2">
      <c r="A63" s="305"/>
      <c r="B63" s="306" t="s">
        <v>294</v>
      </c>
      <c r="C63" s="307"/>
      <c r="D63" s="113">
        <v>1.1164222105814563</v>
      </c>
      <c r="E63" s="115">
        <v>341</v>
      </c>
      <c r="F63" s="114">
        <v>340</v>
      </c>
      <c r="G63" s="114">
        <v>328</v>
      </c>
      <c r="H63" s="114">
        <v>317</v>
      </c>
      <c r="I63" s="140">
        <v>338</v>
      </c>
      <c r="J63" s="115" t="s">
        <v>520</v>
      </c>
      <c r="K63" s="116" t="s">
        <v>520</v>
      </c>
    </row>
    <row r="64" spans="1:11" ht="14.1" customHeight="1" x14ac:dyDescent="0.2">
      <c r="A64" s="305" t="s">
        <v>295</v>
      </c>
      <c r="B64" s="306" t="s">
        <v>296</v>
      </c>
      <c r="C64" s="307"/>
      <c r="D64" s="113">
        <v>0.14732844421162913</v>
      </c>
      <c r="E64" s="115">
        <v>45</v>
      </c>
      <c r="F64" s="114">
        <v>45</v>
      </c>
      <c r="G64" s="114">
        <v>46</v>
      </c>
      <c r="H64" s="114">
        <v>44</v>
      </c>
      <c r="I64" s="140">
        <v>45</v>
      </c>
      <c r="J64" s="115" t="s">
        <v>520</v>
      </c>
      <c r="K64" s="116" t="s">
        <v>520</v>
      </c>
    </row>
    <row r="65" spans="1:11" ht="14.1" customHeight="1" x14ac:dyDescent="0.2">
      <c r="A65" s="305" t="s">
        <v>297</v>
      </c>
      <c r="B65" s="306" t="s">
        <v>298</v>
      </c>
      <c r="C65" s="307"/>
      <c r="D65" s="113">
        <v>0.47472498690413828</v>
      </c>
      <c r="E65" s="115">
        <v>145</v>
      </c>
      <c r="F65" s="114">
        <v>153</v>
      </c>
      <c r="G65" s="114">
        <v>145</v>
      </c>
      <c r="H65" s="114">
        <v>143</v>
      </c>
      <c r="I65" s="140">
        <v>146</v>
      </c>
      <c r="J65" s="115" t="s">
        <v>520</v>
      </c>
      <c r="K65" s="116" t="s">
        <v>520</v>
      </c>
    </row>
    <row r="66" spans="1:11" ht="14.1" customHeight="1" x14ac:dyDescent="0.2">
      <c r="A66" s="305">
        <v>82</v>
      </c>
      <c r="B66" s="306" t="s">
        <v>299</v>
      </c>
      <c r="C66" s="307"/>
      <c r="D66" s="113">
        <v>1.5747773703509691</v>
      </c>
      <c r="E66" s="115">
        <v>481</v>
      </c>
      <c r="F66" s="114">
        <v>508</v>
      </c>
      <c r="G66" s="114">
        <v>515</v>
      </c>
      <c r="H66" s="114">
        <v>502</v>
      </c>
      <c r="I66" s="140">
        <v>474</v>
      </c>
      <c r="J66" s="115" t="s">
        <v>520</v>
      </c>
      <c r="K66" s="116" t="s">
        <v>520</v>
      </c>
    </row>
    <row r="67" spans="1:11" ht="14.1" customHeight="1" x14ac:dyDescent="0.2">
      <c r="A67" s="305" t="s">
        <v>300</v>
      </c>
      <c r="B67" s="306" t="s">
        <v>301</v>
      </c>
      <c r="C67" s="307"/>
      <c r="D67" s="113">
        <v>0.76938187532739655</v>
      </c>
      <c r="E67" s="115">
        <v>235</v>
      </c>
      <c r="F67" s="114">
        <v>245</v>
      </c>
      <c r="G67" s="114">
        <v>248</v>
      </c>
      <c r="H67" s="114">
        <v>236</v>
      </c>
      <c r="I67" s="140">
        <v>215</v>
      </c>
      <c r="J67" s="115" t="s">
        <v>520</v>
      </c>
      <c r="K67" s="116" t="s">
        <v>520</v>
      </c>
    </row>
    <row r="68" spans="1:11" ht="14.1" customHeight="1" x14ac:dyDescent="0.2">
      <c r="A68" s="305" t="s">
        <v>302</v>
      </c>
      <c r="B68" s="306" t="s">
        <v>303</v>
      </c>
      <c r="C68" s="307"/>
      <c r="D68" s="113">
        <v>0.43216343635411208</v>
      </c>
      <c r="E68" s="115">
        <v>132</v>
      </c>
      <c r="F68" s="114">
        <v>147</v>
      </c>
      <c r="G68" s="114">
        <v>144</v>
      </c>
      <c r="H68" s="114">
        <v>144</v>
      </c>
      <c r="I68" s="140">
        <v>140</v>
      </c>
      <c r="J68" s="115" t="s">
        <v>520</v>
      </c>
      <c r="K68" s="116" t="s">
        <v>520</v>
      </c>
    </row>
    <row r="69" spans="1:11" ht="14.1" customHeight="1" x14ac:dyDescent="0.2">
      <c r="A69" s="305">
        <v>83</v>
      </c>
      <c r="B69" s="306" t="s">
        <v>304</v>
      </c>
      <c r="C69" s="307"/>
      <c r="D69" s="113">
        <v>2.6093504452592979</v>
      </c>
      <c r="E69" s="115">
        <v>797</v>
      </c>
      <c r="F69" s="114">
        <v>836</v>
      </c>
      <c r="G69" s="114">
        <v>812</v>
      </c>
      <c r="H69" s="114">
        <v>816</v>
      </c>
      <c r="I69" s="140">
        <v>787</v>
      </c>
      <c r="J69" s="115" t="s">
        <v>520</v>
      </c>
      <c r="K69" s="116" t="s">
        <v>520</v>
      </c>
    </row>
    <row r="70" spans="1:11" ht="14.1" customHeight="1" x14ac:dyDescent="0.2">
      <c r="A70" s="305" t="s">
        <v>305</v>
      </c>
      <c r="B70" s="306" t="s">
        <v>306</v>
      </c>
      <c r="C70" s="307"/>
      <c r="D70" s="113">
        <v>1.4536406495547407</v>
      </c>
      <c r="E70" s="115">
        <v>444</v>
      </c>
      <c r="F70" s="114">
        <v>464</v>
      </c>
      <c r="G70" s="114">
        <v>448</v>
      </c>
      <c r="H70" s="114">
        <v>447</v>
      </c>
      <c r="I70" s="140">
        <v>441</v>
      </c>
      <c r="J70" s="115" t="s">
        <v>520</v>
      </c>
      <c r="K70" s="116" t="s">
        <v>520</v>
      </c>
    </row>
    <row r="71" spans="1:11" ht="14.1" customHeight="1" x14ac:dyDescent="0.2">
      <c r="A71" s="305"/>
      <c r="B71" s="306" t="s">
        <v>307</v>
      </c>
      <c r="C71" s="307"/>
      <c r="D71" s="113">
        <v>0.74319015191199578</v>
      </c>
      <c r="E71" s="115">
        <v>227</v>
      </c>
      <c r="F71" s="114">
        <v>228</v>
      </c>
      <c r="G71" s="114">
        <v>227</v>
      </c>
      <c r="H71" s="114">
        <v>223</v>
      </c>
      <c r="I71" s="140">
        <v>220</v>
      </c>
      <c r="J71" s="115" t="s">
        <v>520</v>
      </c>
      <c r="K71" s="116" t="s">
        <v>520</v>
      </c>
    </row>
    <row r="72" spans="1:11" ht="14.1" customHeight="1" x14ac:dyDescent="0.2">
      <c r="A72" s="305">
        <v>84</v>
      </c>
      <c r="B72" s="306" t="s">
        <v>308</v>
      </c>
      <c r="C72" s="307"/>
      <c r="D72" s="113">
        <v>1.6468046097433211</v>
      </c>
      <c r="E72" s="115">
        <v>503</v>
      </c>
      <c r="F72" s="114">
        <v>570</v>
      </c>
      <c r="G72" s="114">
        <v>541</v>
      </c>
      <c r="H72" s="114">
        <v>588</v>
      </c>
      <c r="I72" s="140">
        <v>528</v>
      </c>
      <c r="J72" s="115" t="s">
        <v>520</v>
      </c>
      <c r="K72" s="116" t="s">
        <v>520</v>
      </c>
    </row>
    <row r="73" spans="1:11" ht="14.1" customHeight="1" x14ac:dyDescent="0.2">
      <c r="A73" s="305" t="s">
        <v>309</v>
      </c>
      <c r="B73" s="306" t="s">
        <v>310</v>
      </c>
      <c r="C73" s="307"/>
      <c r="D73" s="113">
        <v>8.8397066526977472E-2</v>
      </c>
      <c r="E73" s="115">
        <v>27</v>
      </c>
      <c r="F73" s="114">
        <v>25</v>
      </c>
      <c r="G73" s="114">
        <v>25</v>
      </c>
      <c r="H73" s="114">
        <v>24</v>
      </c>
      <c r="I73" s="140">
        <v>23</v>
      </c>
      <c r="J73" s="115" t="s">
        <v>520</v>
      </c>
      <c r="K73" s="116" t="s">
        <v>520</v>
      </c>
    </row>
    <row r="74" spans="1:11" ht="14.1" customHeight="1" x14ac:dyDescent="0.2">
      <c r="A74" s="305" t="s">
        <v>311</v>
      </c>
      <c r="B74" s="306" t="s">
        <v>312</v>
      </c>
      <c r="C74" s="307"/>
      <c r="D74" s="113">
        <v>0.16042430591932949</v>
      </c>
      <c r="E74" s="115">
        <v>49</v>
      </c>
      <c r="F74" s="114">
        <v>43</v>
      </c>
      <c r="G74" s="114">
        <v>41</v>
      </c>
      <c r="H74" s="114">
        <v>37</v>
      </c>
      <c r="I74" s="140">
        <v>33</v>
      </c>
      <c r="J74" s="115" t="s">
        <v>520</v>
      </c>
      <c r="K74" s="116" t="s">
        <v>520</v>
      </c>
    </row>
    <row r="75" spans="1:11" ht="14.1" customHeight="1" x14ac:dyDescent="0.2">
      <c r="A75" s="305" t="s">
        <v>313</v>
      </c>
      <c r="B75" s="306" t="s">
        <v>314</v>
      </c>
      <c r="C75" s="307"/>
      <c r="D75" s="113">
        <v>0.46162912519643795</v>
      </c>
      <c r="E75" s="115">
        <v>141</v>
      </c>
      <c r="F75" s="114">
        <v>194</v>
      </c>
      <c r="G75" s="114">
        <v>150</v>
      </c>
      <c r="H75" s="114">
        <v>213</v>
      </c>
      <c r="I75" s="140">
        <v>174</v>
      </c>
      <c r="J75" s="115" t="s">
        <v>520</v>
      </c>
      <c r="K75" s="116" t="s">
        <v>520</v>
      </c>
    </row>
    <row r="76" spans="1:11" ht="14.1" customHeight="1" x14ac:dyDescent="0.2">
      <c r="A76" s="305">
        <v>91</v>
      </c>
      <c r="B76" s="306" t="s">
        <v>315</v>
      </c>
      <c r="C76" s="307"/>
      <c r="D76" s="113">
        <v>0.3437663698271346</v>
      </c>
      <c r="E76" s="115">
        <v>105</v>
      </c>
      <c r="F76" s="114">
        <v>109</v>
      </c>
      <c r="G76" s="114">
        <v>114</v>
      </c>
      <c r="H76" s="114">
        <v>123</v>
      </c>
      <c r="I76" s="140">
        <v>119</v>
      </c>
      <c r="J76" s="115" t="s">
        <v>520</v>
      </c>
      <c r="K76" s="116" t="s">
        <v>520</v>
      </c>
    </row>
    <row r="77" spans="1:11" ht="14.1" customHeight="1" x14ac:dyDescent="0.2">
      <c r="A77" s="305">
        <v>92</v>
      </c>
      <c r="B77" s="306" t="s">
        <v>316</v>
      </c>
      <c r="C77" s="307"/>
      <c r="D77" s="113">
        <v>0.89706652697747513</v>
      </c>
      <c r="E77" s="115">
        <v>274</v>
      </c>
      <c r="F77" s="114">
        <v>291</v>
      </c>
      <c r="G77" s="114">
        <v>309</v>
      </c>
      <c r="H77" s="114">
        <v>316</v>
      </c>
      <c r="I77" s="140">
        <v>302</v>
      </c>
      <c r="J77" s="115" t="s">
        <v>520</v>
      </c>
      <c r="K77" s="116" t="s">
        <v>520</v>
      </c>
    </row>
    <row r="78" spans="1:11" ht="14.1" customHeight="1" x14ac:dyDescent="0.2">
      <c r="A78" s="305">
        <v>93</v>
      </c>
      <c r="B78" s="306" t="s">
        <v>317</v>
      </c>
      <c r="C78" s="307"/>
      <c r="D78" s="113">
        <v>9.1671031953902568E-2</v>
      </c>
      <c r="E78" s="115">
        <v>28</v>
      </c>
      <c r="F78" s="114">
        <v>26</v>
      </c>
      <c r="G78" s="114">
        <v>30</v>
      </c>
      <c r="H78" s="114">
        <v>27</v>
      </c>
      <c r="I78" s="140">
        <v>28</v>
      </c>
      <c r="J78" s="115" t="s">
        <v>520</v>
      </c>
      <c r="K78" s="116" t="s">
        <v>520</v>
      </c>
    </row>
    <row r="79" spans="1:11" ht="14.1" customHeight="1" x14ac:dyDescent="0.2">
      <c r="A79" s="305">
        <v>94</v>
      </c>
      <c r="B79" s="306" t="s">
        <v>318</v>
      </c>
      <c r="C79" s="307"/>
      <c r="D79" s="113">
        <v>0.52710843373493976</v>
      </c>
      <c r="E79" s="115">
        <v>161</v>
      </c>
      <c r="F79" s="114">
        <v>203</v>
      </c>
      <c r="G79" s="114">
        <v>225</v>
      </c>
      <c r="H79" s="114">
        <v>232</v>
      </c>
      <c r="I79" s="140">
        <v>219</v>
      </c>
      <c r="J79" s="115" t="s">
        <v>520</v>
      </c>
      <c r="K79" s="116" t="s">
        <v>520</v>
      </c>
    </row>
    <row r="80" spans="1:11" ht="14.1" customHeight="1" x14ac:dyDescent="0.2">
      <c r="A80" s="305" t="s">
        <v>319</v>
      </c>
      <c r="B80" s="306" t="s">
        <v>320</v>
      </c>
      <c r="C80" s="307"/>
      <c r="D80" s="113">
        <v>0</v>
      </c>
      <c r="E80" s="115">
        <v>0</v>
      </c>
      <c r="F80" s="114" t="s">
        <v>513</v>
      </c>
      <c r="G80" s="114" t="s">
        <v>513</v>
      </c>
      <c r="H80" s="114">
        <v>0</v>
      </c>
      <c r="I80" s="140">
        <v>0</v>
      </c>
      <c r="J80" s="115" t="s">
        <v>520</v>
      </c>
      <c r="K80" s="116" t="s">
        <v>520</v>
      </c>
    </row>
    <row r="81" spans="1:11" ht="14.1" customHeight="1" x14ac:dyDescent="0.2">
      <c r="A81" s="309" t="s">
        <v>321</v>
      </c>
      <c r="B81" s="310" t="s">
        <v>334</v>
      </c>
      <c r="C81" s="311"/>
      <c r="D81" s="125">
        <v>2.3965426925091671</v>
      </c>
      <c r="E81" s="143">
        <v>732</v>
      </c>
      <c r="F81" s="144">
        <v>765</v>
      </c>
      <c r="G81" s="144">
        <v>747</v>
      </c>
      <c r="H81" s="144">
        <v>776</v>
      </c>
      <c r="I81" s="145">
        <v>756</v>
      </c>
      <c r="J81" s="143" t="s">
        <v>520</v>
      </c>
      <c r="K81" s="146" t="s">
        <v>520</v>
      </c>
    </row>
    <row r="82" spans="1:11" s="268" customFormat="1" ht="11.25" customHeight="1" x14ac:dyDescent="0.2">
      <c r="B82" s="270"/>
      <c r="C82" s="270"/>
      <c r="D82" s="271"/>
      <c r="E82" s="271"/>
      <c r="F82" s="271"/>
      <c r="G82" s="271"/>
      <c r="H82" s="271"/>
      <c r="I82" s="271"/>
      <c r="J82" s="150"/>
      <c r="K82" s="268" t="s">
        <v>45</v>
      </c>
    </row>
    <row r="83" spans="1:11" s="151" customFormat="1" ht="12.75" customHeight="1" x14ac:dyDescent="0.15">
      <c r="A83" s="214" t="s">
        <v>122</v>
      </c>
    </row>
    <row r="84" spans="1:11" ht="11.25" x14ac:dyDescent="0.2">
      <c r="A84" s="276"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5">
    <mergeCell ref="H8:H9"/>
    <mergeCell ref="I8:I9"/>
    <mergeCell ref="A85:K85"/>
    <mergeCell ref="A86:K86"/>
    <mergeCell ref="A3:K3"/>
    <mergeCell ref="A4:K4"/>
    <mergeCell ref="A5:E5"/>
    <mergeCell ref="A7:C10"/>
    <mergeCell ref="D7:D10"/>
    <mergeCell ref="E7:I7"/>
    <mergeCell ref="J7:K8"/>
    <mergeCell ref="E8:E9"/>
    <mergeCell ref="F8:F9"/>
    <mergeCell ref="G8:G9"/>
    <mergeCell ref="A6:K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0" customWidth="1"/>
    <col min="2" max="2" width="3.125" style="401" customWidth="1"/>
    <col min="3" max="3" width="3.25" style="400" customWidth="1"/>
    <col min="4" max="4" width="5.625" style="401" customWidth="1"/>
    <col min="5" max="5" width="15.5" style="401" customWidth="1"/>
    <col min="6" max="11" width="8.5" style="402" customWidth="1"/>
    <col min="12" max="12" width="7.625" style="403" customWidth="1"/>
    <col min="13" max="13" width="8.5" style="97" customWidth="1"/>
    <col min="14" max="16384" width="7.75" style="97"/>
  </cols>
  <sheetData>
    <row r="1" spans="1:17" s="91" customFormat="1" ht="36.75" customHeight="1" x14ac:dyDescent="0.2">
      <c r="A1" s="324"/>
      <c r="B1" s="325"/>
      <c r="C1" s="326"/>
      <c r="D1" s="327"/>
      <c r="E1" s="327"/>
      <c r="F1" s="327"/>
      <c r="G1" s="327"/>
      <c r="H1" s="327"/>
      <c r="I1" s="326"/>
      <c r="J1" s="326"/>
      <c r="K1" s="328"/>
      <c r="L1" s="15" t="s">
        <v>6</v>
      </c>
    </row>
    <row r="2" spans="1:17" s="91" customFormat="1" ht="11.25" customHeight="1" x14ac:dyDescent="0.2">
      <c r="A2" s="329"/>
      <c r="B2" s="330"/>
      <c r="C2" s="330"/>
      <c r="D2" s="330"/>
      <c r="E2" s="330"/>
      <c r="F2" s="330"/>
      <c r="G2" s="330"/>
      <c r="H2" s="330"/>
      <c r="I2" s="331"/>
      <c r="J2" s="331"/>
      <c r="K2" s="332"/>
      <c r="L2" s="332"/>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3" t="s">
        <v>92</v>
      </c>
      <c r="B4" s="333"/>
      <c r="C4" s="333"/>
      <c r="D4" s="334"/>
      <c r="E4" s="334"/>
      <c r="F4" s="334"/>
      <c r="G4" s="334"/>
      <c r="H4" s="334"/>
      <c r="I4" s="334"/>
      <c r="J4" s="334"/>
      <c r="K4" s="334"/>
      <c r="L4" s="334"/>
    </row>
    <row r="5" spans="1:17" s="94" customFormat="1" ht="12" customHeight="1" x14ac:dyDescent="0.2">
      <c r="A5" s="633" t="s">
        <v>336</v>
      </c>
      <c r="B5" s="633"/>
      <c r="C5" s="633"/>
      <c r="D5" s="633"/>
      <c r="E5" s="335"/>
      <c r="F5" s="335"/>
      <c r="G5" s="335"/>
      <c r="H5" s="335"/>
      <c r="I5" s="336"/>
      <c r="J5" s="336"/>
      <c r="K5" s="335"/>
      <c r="L5" s="335"/>
    </row>
    <row r="6" spans="1:17" s="94" customFormat="1" ht="39" customHeight="1" x14ac:dyDescent="0.2">
      <c r="A6" s="644" t="s">
        <v>521</v>
      </c>
      <c r="B6" s="644"/>
      <c r="C6" s="644"/>
      <c r="D6" s="644"/>
      <c r="E6" s="644"/>
      <c r="F6" s="644"/>
      <c r="G6" s="644"/>
      <c r="H6" s="644"/>
      <c r="I6" s="644"/>
      <c r="J6" s="644"/>
      <c r="K6" s="644"/>
      <c r="L6" s="644"/>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7" t="s">
        <v>102</v>
      </c>
      <c r="L9" s="338" t="s">
        <v>343</v>
      </c>
    </row>
    <row r="10" spans="1:17" ht="12" customHeight="1" x14ac:dyDescent="0.2">
      <c r="A10" s="635"/>
      <c r="B10" s="635"/>
      <c r="C10" s="635"/>
      <c r="D10" s="635"/>
      <c r="E10" s="636"/>
      <c r="F10" s="339">
        <v>1</v>
      </c>
      <c r="G10" s="340">
        <v>2</v>
      </c>
      <c r="H10" s="340">
        <v>3</v>
      </c>
      <c r="I10" s="340">
        <v>4</v>
      </c>
      <c r="J10" s="340">
        <v>5</v>
      </c>
      <c r="K10" s="340">
        <v>6</v>
      </c>
      <c r="L10" s="340">
        <v>7</v>
      </c>
      <c r="M10" s="101"/>
    </row>
    <row r="11" spans="1:17" s="110" customFormat="1" ht="27.75" customHeight="1" x14ac:dyDescent="0.2">
      <c r="A11" s="620" t="s">
        <v>344</v>
      </c>
      <c r="B11" s="621"/>
      <c r="C11" s="621"/>
      <c r="D11" s="621"/>
      <c r="E11" s="622"/>
      <c r="F11" s="341"/>
      <c r="G11" s="341"/>
      <c r="H11" s="341"/>
      <c r="I11" s="341"/>
      <c r="J11" s="342"/>
      <c r="K11" s="341"/>
      <c r="L11" s="342"/>
    </row>
    <row r="12" spans="1:17" s="110" customFormat="1" ht="15.75" customHeight="1" x14ac:dyDescent="0.2">
      <c r="A12" s="343" t="s">
        <v>104</v>
      </c>
      <c r="B12" s="344"/>
      <c r="C12" s="345"/>
      <c r="D12" s="345"/>
      <c r="E12" s="346"/>
      <c r="F12" s="534">
        <v>18052</v>
      </c>
      <c r="G12" s="534">
        <v>14194</v>
      </c>
      <c r="H12" s="534">
        <v>22971</v>
      </c>
      <c r="I12" s="534">
        <v>17274</v>
      </c>
      <c r="J12" s="535">
        <v>18985</v>
      </c>
      <c r="K12" s="536" t="s">
        <v>520</v>
      </c>
      <c r="L12" s="347" t="s">
        <v>520</v>
      </c>
    </row>
    <row r="13" spans="1:17" s="110" customFormat="1" ht="15" customHeight="1" x14ac:dyDescent="0.2">
      <c r="A13" s="348" t="s">
        <v>345</v>
      </c>
      <c r="B13" s="349" t="s">
        <v>346</v>
      </c>
      <c r="C13" s="345"/>
      <c r="D13" s="345"/>
      <c r="E13" s="346"/>
      <c r="F13" s="534">
        <v>10572</v>
      </c>
      <c r="G13" s="534">
        <v>7853</v>
      </c>
      <c r="H13" s="534">
        <v>12688</v>
      </c>
      <c r="I13" s="534">
        <v>9731</v>
      </c>
      <c r="J13" s="535">
        <v>10217</v>
      </c>
      <c r="K13" s="536" t="s">
        <v>520</v>
      </c>
      <c r="L13" s="347" t="s">
        <v>520</v>
      </c>
    </row>
    <row r="14" spans="1:17" s="110" customFormat="1" ht="22.5" customHeight="1" x14ac:dyDescent="0.2">
      <c r="A14" s="348"/>
      <c r="B14" s="349" t="s">
        <v>347</v>
      </c>
      <c r="C14" s="345"/>
      <c r="D14" s="345"/>
      <c r="E14" s="346"/>
      <c r="F14" s="534">
        <v>7480</v>
      </c>
      <c r="G14" s="534">
        <v>6341</v>
      </c>
      <c r="H14" s="534">
        <v>10283</v>
      </c>
      <c r="I14" s="534">
        <v>7543</v>
      </c>
      <c r="J14" s="535">
        <v>8768</v>
      </c>
      <c r="K14" s="536" t="s">
        <v>520</v>
      </c>
      <c r="L14" s="347" t="s">
        <v>520</v>
      </c>
    </row>
    <row r="15" spans="1:17" s="110" customFormat="1" ht="15" customHeight="1" x14ac:dyDescent="0.2">
      <c r="A15" s="348" t="s">
        <v>348</v>
      </c>
      <c r="B15" s="349" t="s">
        <v>108</v>
      </c>
      <c r="C15" s="345"/>
      <c r="D15" s="345"/>
      <c r="E15" s="346"/>
      <c r="F15" s="534">
        <v>3162</v>
      </c>
      <c r="G15" s="534">
        <v>3125</v>
      </c>
      <c r="H15" s="534">
        <v>7702</v>
      </c>
      <c r="I15" s="534">
        <v>3043</v>
      </c>
      <c r="J15" s="535">
        <v>3036</v>
      </c>
      <c r="K15" s="536" t="s">
        <v>520</v>
      </c>
      <c r="L15" s="347" t="s">
        <v>520</v>
      </c>
    </row>
    <row r="16" spans="1:17" s="110" customFormat="1" ht="15" customHeight="1" x14ac:dyDescent="0.2">
      <c r="A16" s="348"/>
      <c r="B16" s="349" t="s">
        <v>109</v>
      </c>
      <c r="C16" s="345"/>
      <c r="D16" s="345"/>
      <c r="E16" s="346"/>
      <c r="F16" s="534">
        <v>12504</v>
      </c>
      <c r="G16" s="534">
        <v>9616</v>
      </c>
      <c r="H16" s="534">
        <v>13072</v>
      </c>
      <c r="I16" s="534">
        <v>12049</v>
      </c>
      <c r="J16" s="535">
        <v>13475</v>
      </c>
      <c r="K16" s="536" t="s">
        <v>520</v>
      </c>
      <c r="L16" s="347" t="s">
        <v>520</v>
      </c>
    </row>
    <row r="17" spans="1:12" s="110" customFormat="1" ht="15" customHeight="1" x14ac:dyDescent="0.2">
      <c r="A17" s="348"/>
      <c r="B17" s="349" t="s">
        <v>110</v>
      </c>
      <c r="C17" s="345"/>
      <c r="D17" s="345"/>
      <c r="E17" s="346"/>
      <c r="F17" s="534">
        <v>2143</v>
      </c>
      <c r="G17" s="534">
        <v>1294</v>
      </c>
      <c r="H17" s="534">
        <v>2008</v>
      </c>
      <c r="I17" s="534">
        <v>2000</v>
      </c>
      <c r="J17" s="535">
        <v>2294</v>
      </c>
      <c r="K17" s="536" t="s">
        <v>520</v>
      </c>
      <c r="L17" s="347" t="s">
        <v>520</v>
      </c>
    </row>
    <row r="18" spans="1:12" s="110" customFormat="1" ht="15" customHeight="1" x14ac:dyDescent="0.2">
      <c r="A18" s="348"/>
      <c r="B18" s="349" t="s">
        <v>111</v>
      </c>
      <c r="C18" s="345"/>
      <c r="D18" s="345"/>
      <c r="E18" s="346"/>
      <c r="F18" s="534">
        <v>243</v>
      </c>
      <c r="G18" s="534">
        <v>159</v>
      </c>
      <c r="H18" s="534">
        <v>189</v>
      </c>
      <c r="I18" s="534">
        <v>182</v>
      </c>
      <c r="J18" s="535">
        <v>180</v>
      </c>
      <c r="K18" s="536" t="s">
        <v>520</v>
      </c>
      <c r="L18" s="347" t="s">
        <v>520</v>
      </c>
    </row>
    <row r="19" spans="1:12" s="110" customFormat="1" ht="15" customHeight="1" x14ac:dyDescent="0.2">
      <c r="A19" s="118" t="s">
        <v>113</v>
      </c>
      <c r="B19" s="119" t="s">
        <v>181</v>
      </c>
      <c r="C19" s="345"/>
      <c r="D19" s="345"/>
      <c r="E19" s="346"/>
      <c r="F19" s="534">
        <v>12081</v>
      </c>
      <c r="G19" s="534">
        <v>9009</v>
      </c>
      <c r="H19" s="534">
        <v>16433</v>
      </c>
      <c r="I19" s="534">
        <v>11257</v>
      </c>
      <c r="J19" s="535">
        <v>12445</v>
      </c>
      <c r="K19" s="536" t="s">
        <v>520</v>
      </c>
      <c r="L19" s="347" t="s">
        <v>520</v>
      </c>
    </row>
    <row r="20" spans="1:12" s="110" customFormat="1" ht="15" customHeight="1" x14ac:dyDescent="0.2">
      <c r="A20" s="118"/>
      <c r="B20" s="119" t="s">
        <v>182</v>
      </c>
      <c r="C20" s="345"/>
      <c r="D20" s="345"/>
      <c r="E20" s="346"/>
      <c r="F20" s="534">
        <v>5971</v>
      </c>
      <c r="G20" s="534">
        <v>5185</v>
      </c>
      <c r="H20" s="534">
        <v>6538</v>
      </c>
      <c r="I20" s="534">
        <v>6017</v>
      </c>
      <c r="J20" s="535">
        <v>6540</v>
      </c>
      <c r="K20" s="536" t="s">
        <v>520</v>
      </c>
      <c r="L20" s="347" t="s">
        <v>520</v>
      </c>
    </row>
    <row r="21" spans="1:12" s="110" customFormat="1" ht="15" customHeight="1" x14ac:dyDescent="0.2">
      <c r="A21" s="118" t="s">
        <v>113</v>
      </c>
      <c r="B21" s="119" t="s">
        <v>116</v>
      </c>
      <c r="C21" s="345"/>
      <c r="D21" s="345"/>
      <c r="E21" s="346"/>
      <c r="F21" s="534">
        <v>14203</v>
      </c>
      <c r="G21" s="534">
        <v>10656</v>
      </c>
      <c r="H21" s="534">
        <v>17941</v>
      </c>
      <c r="I21" s="534">
        <v>13419</v>
      </c>
      <c r="J21" s="535">
        <v>15669</v>
      </c>
      <c r="K21" s="536" t="s">
        <v>520</v>
      </c>
      <c r="L21" s="347" t="s">
        <v>520</v>
      </c>
    </row>
    <row r="22" spans="1:12" s="110" customFormat="1" ht="15" customHeight="1" x14ac:dyDescent="0.2">
      <c r="A22" s="118"/>
      <c r="B22" s="119" t="s">
        <v>117</v>
      </c>
      <c r="C22" s="345"/>
      <c r="D22" s="345"/>
      <c r="E22" s="346"/>
      <c r="F22" s="534">
        <v>3838</v>
      </c>
      <c r="G22" s="534">
        <v>3520</v>
      </c>
      <c r="H22" s="534">
        <v>5021</v>
      </c>
      <c r="I22" s="534">
        <v>3843</v>
      </c>
      <c r="J22" s="535">
        <v>3310</v>
      </c>
      <c r="K22" s="536" t="s">
        <v>520</v>
      </c>
      <c r="L22" s="347" t="s">
        <v>520</v>
      </c>
    </row>
    <row r="23" spans="1:12" s="110" customFormat="1" ht="15" customHeight="1" x14ac:dyDescent="0.2">
      <c r="A23" s="350" t="s">
        <v>348</v>
      </c>
      <c r="B23" s="351" t="s">
        <v>193</v>
      </c>
      <c r="C23" s="352"/>
      <c r="D23" s="352"/>
      <c r="E23" s="353"/>
      <c r="F23" s="537">
        <v>211</v>
      </c>
      <c r="G23" s="537">
        <v>430</v>
      </c>
      <c r="H23" s="537">
        <v>3358</v>
      </c>
      <c r="I23" s="537">
        <v>129</v>
      </c>
      <c r="J23" s="538">
        <v>295</v>
      </c>
      <c r="K23" s="539" t="s">
        <v>520</v>
      </c>
      <c r="L23" s="354" t="s">
        <v>520</v>
      </c>
    </row>
    <row r="24" spans="1:12" s="110" customFormat="1" ht="15" customHeight="1" x14ac:dyDescent="0.2">
      <c r="A24" s="623" t="s">
        <v>349</v>
      </c>
      <c r="B24" s="624"/>
      <c r="C24" s="624"/>
      <c r="D24" s="624"/>
      <c r="E24" s="625"/>
      <c r="F24" s="355"/>
      <c r="G24" s="355"/>
      <c r="H24" s="355"/>
      <c r="I24" s="355"/>
      <c r="J24" s="355"/>
      <c r="K24" s="356"/>
      <c r="L24" s="357"/>
    </row>
    <row r="25" spans="1:12" s="110" customFormat="1" ht="15" customHeight="1" x14ac:dyDescent="0.2">
      <c r="A25" s="358" t="s">
        <v>104</v>
      </c>
      <c r="B25" s="359"/>
      <c r="C25" s="360"/>
      <c r="D25" s="360"/>
      <c r="E25" s="361"/>
      <c r="F25" s="540">
        <v>35.299999999999997</v>
      </c>
      <c r="G25" s="540">
        <v>42.8</v>
      </c>
      <c r="H25" s="540">
        <v>39.799999999999997</v>
      </c>
      <c r="I25" s="540">
        <v>40.5</v>
      </c>
      <c r="J25" s="540">
        <v>35.6</v>
      </c>
      <c r="K25" s="541" t="s">
        <v>520</v>
      </c>
      <c r="L25" s="362" t="s">
        <v>520</v>
      </c>
    </row>
    <row r="26" spans="1:12" s="110" customFormat="1" ht="15" customHeight="1" x14ac:dyDescent="0.2">
      <c r="A26" s="363" t="s">
        <v>105</v>
      </c>
      <c r="B26" s="364" t="s">
        <v>346</v>
      </c>
      <c r="C26" s="360"/>
      <c r="D26" s="360"/>
      <c r="E26" s="361"/>
      <c r="F26" s="540">
        <v>31.3</v>
      </c>
      <c r="G26" s="540">
        <v>39.299999999999997</v>
      </c>
      <c r="H26" s="540">
        <v>36.799999999999997</v>
      </c>
      <c r="I26" s="540">
        <v>36.700000000000003</v>
      </c>
      <c r="J26" s="542">
        <v>33</v>
      </c>
      <c r="K26" s="541" t="s">
        <v>520</v>
      </c>
      <c r="L26" s="362" t="s">
        <v>520</v>
      </c>
    </row>
    <row r="27" spans="1:12" s="110" customFormat="1" ht="15" customHeight="1" x14ac:dyDescent="0.2">
      <c r="A27" s="363"/>
      <c r="B27" s="364" t="s">
        <v>347</v>
      </c>
      <c r="C27" s="360"/>
      <c r="D27" s="360"/>
      <c r="E27" s="361"/>
      <c r="F27" s="540">
        <v>41.2</v>
      </c>
      <c r="G27" s="540">
        <v>47.1</v>
      </c>
      <c r="H27" s="540">
        <v>43.4</v>
      </c>
      <c r="I27" s="540">
        <v>45.5</v>
      </c>
      <c r="J27" s="540">
        <v>38.799999999999997</v>
      </c>
      <c r="K27" s="541" t="s">
        <v>520</v>
      </c>
      <c r="L27" s="362" t="s">
        <v>520</v>
      </c>
    </row>
    <row r="28" spans="1:12" s="110" customFormat="1" ht="15" customHeight="1" x14ac:dyDescent="0.2">
      <c r="A28" s="363" t="s">
        <v>113</v>
      </c>
      <c r="B28" s="364" t="s">
        <v>108</v>
      </c>
      <c r="C28" s="360"/>
      <c r="D28" s="360"/>
      <c r="E28" s="361"/>
      <c r="F28" s="540">
        <v>49.2</v>
      </c>
      <c r="G28" s="540">
        <v>50.8</v>
      </c>
      <c r="H28" s="540">
        <v>51.7</v>
      </c>
      <c r="I28" s="540">
        <v>54.8</v>
      </c>
      <c r="J28" s="540">
        <v>46.9</v>
      </c>
      <c r="K28" s="541" t="s">
        <v>520</v>
      </c>
      <c r="L28" s="362" t="s">
        <v>520</v>
      </c>
    </row>
    <row r="29" spans="1:12" s="110" customFormat="1" ht="11.25" x14ac:dyDescent="0.2">
      <c r="A29" s="363"/>
      <c r="B29" s="364" t="s">
        <v>109</v>
      </c>
      <c r="C29" s="360"/>
      <c r="D29" s="360"/>
      <c r="E29" s="361"/>
      <c r="F29" s="540">
        <v>33.9</v>
      </c>
      <c r="G29" s="540">
        <v>41.6</v>
      </c>
      <c r="H29" s="540">
        <v>38</v>
      </c>
      <c r="I29" s="540">
        <v>38</v>
      </c>
      <c r="J29" s="542">
        <v>34.700000000000003</v>
      </c>
      <c r="K29" s="541" t="s">
        <v>520</v>
      </c>
      <c r="L29" s="362" t="s">
        <v>520</v>
      </c>
    </row>
    <row r="30" spans="1:12" s="110" customFormat="1" ht="15" customHeight="1" x14ac:dyDescent="0.2">
      <c r="A30" s="363"/>
      <c r="B30" s="364" t="s">
        <v>110</v>
      </c>
      <c r="C30" s="360"/>
      <c r="D30" s="360"/>
      <c r="E30" s="361"/>
      <c r="F30" s="540">
        <v>25.4</v>
      </c>
      <c r="G30" s="540">
        <v>34.799999999999997</v>
      </c>
      <c r="H30" s="540">
        <v>27.9</v>
      </c>
      <c r="I30" s="540">
        <v>34.6</v>
      </c>
      <c r="J30" s="540">
        <v>27.6</v>
      </c>
      <c r="K30" s="541" t="s">
        <v>520</v>
      </c>
      <c r="L30" s="362" t="s">
        <v>520</v>
      </c>
    </row>
    <row r="31" spans="1:12" s="110" customFormat="1" ht="15" customHeight="1" x14ac:dyDescent="0.2">
      <c r="A31" s="363"/>
      <c r="B31" s="364" t="s">
        <v>111</v>
      </c>
      <c r="C31" s="360"/>
      <c r="D31" s="360"/>
      <c r="E31" s="361"/>
      <c r="F31" s="540">
        <v>31.7</v>
      </c>
      <c r="G31" s="540">
        <v>41.5</v>
      </c>
      <c r="H31" s="540">
        <v>36.5</v>
      </c>
      <c r="I31" s="540">
        <v>41.4</v>
      </c>
      <c r="J31" s="540">
        <v>38.299999999999997</v>
      </c>
      <c r="K31" s="541" t="s">
        <v>520</v>
      </c>
      <c r="L31" s="362" t="s">
        <v>520</v>
      </c>
    </row>
    <row r="32" spans="1:12" s="110" customFormat="1" ht="15" customHeight="1" x14ac:dyDescent="0.2">
      <c r="A32" s="365" t="s">
        <v>113</v>
      </c>
      <c r="B32" s="366" t="s">
        <v>181</v>
      </c>
      <c r="C32" s="360"/>
      <c r="D32" s="360"/>
      <c r="E32" s="361"/>
      <c r="F32" s="540">
        <v>31.8</v>
      </c>
      <c r="G32" s="540">
        <v>37.6</v>
      </c>
      <c r="H32" s="540">
        <v>36.1</v>
      </c>
      <c r="I32" s="540">
        <v>36.1</v>
      </c>
      <c r="J32" s="542">
        <v>32.299999999999997</v>
      </c>
      <c r="K32" s="541" t="s">
        <v>520</v>
      </c>
      <c r="L32" s="362" t="s">
        <v>520</v>
      </c>
    </row>
    <row r="33" spans="1:12" s="110" customFormat="1" ht="15" customHeight="1" x14ac:dyDescent="0.2">
      <c r="A33" s="365"/>
      <c r="B33" s="366" t="s">
        <v>182</v>
      </c>
      <c r="C33" s="360"/>
      <c r="D33" s="360"/>
      <c r="E33" s="361"/>
      <c r="F33" s="540">
        <v>42.4</v>
      </c>
      <c r="G33" s="540">
        <v>51.4</v>
      </c>
      <c r="H33" s="540">
        <v>46.9</v>
      </c>
      <c r="I33" s="540">
        <v>48.8</v>
      </c>
      <c r="J33" s="540">
        <v>41.8</v>
      </c>
      <c r="K33" s="541" t="s">
        <v>520</v>
      </c>
      <c r="L33" s="362" t="s">
        <v>520</v>
      </c>
    </row>
    <row r="34" spans="1:12" s="367" customFormat="1" ht="15" customHeight="1" x14ac:dyDescent="0.2">
      <c r="A34" s="365" t="s">
        <v>113</v>
      </c>
      <c r="B34" s="366" t="s">
        <v>116</v>
      </c>
      <c r="C34" s="360"/>
      <c r="D34" s="360"/>
      <c r="E34" s="361"/>
      <c r="F34" s="540">
        <v>33</v>
      </c>
      <c r="G34" s="540">
        <v>39.9</v>
      </c>
      <c r="H34" s="540">
        <v>36.5</v>
      </c>
      <c r="I34" s="540">
        <v>38.700000000000003</v>
      </c>
      <c r="J34" s="540">
        <v>34.4</v>
      </c>
      <c r="K34" s="541" t="s">
        <v>520</v>
      </c>
      <c r="L34" s="362" t="s">
        <v>520</v>
      </c>
    </row>
    <row r="35" spans="1:12" s="367" customFormat="1" ht="11.25" x14ac:dyDescent="0.2">
      <c r="A35" s="368"/>
      <c r="B35" s="369" t="s">
        <v>117</v>
      </c>
      <c r="C35" s="370"/>
      <c r="D35" s="370"/>
      <c r="E35" s="371"/>
      <c r="F35" s="543">
        <v>43.6</v>
      </c>
      <c r="G35" s="543">
        <v>51.1</v>
      </c>
      <c r="H35" s="543">
        <v>49.5</v>
      </c>
      <c r="I35" s="543">
        <v>46.8</v>
      </c>
      <c r="J35" s="544">
        <v>41.5</v>
      </c>
      <c r="K35" s="545" t="s">
        <v>520</v>
      </c>
      <c r="L35" s="372" t="s">
        <v>520</v>
      </c>
    </row>
    <row r="36" spans="1:12" s="367" customFormat="1" ht="15.95" customHeight="1" x14ac:dyDescent="0.2">
      <c r="A36" s="373" t="s">
        <v>350</v>
      </c>
      <c r="B36" s="374"/>
      <c r="C36" s="375"/>
      <c r="D36" s="374"/>
      <c r="E36" s="376"/>
      <c r="F36" s="546">
        <v>17561</v>
      </c>
      <c r="G36" s="546">
        <v>13517</v>
      </c>
      <c r="H36" s="546">
        <v>18796</v>
      </c>
      <c r="I36" s="546">
        <v>16977</v>
      </c>
      <c r="J36" s="546">
        <v>18353</v>
      </c>
      <c r="K36" s="547" t="s">
        <v>520</v>
      </c>
      <c r="L36" s="378" t="s">
        <v>520</v>
      </c>
    </row>
    <row r="37" spans="1:12" s="367" customFormat="1" ht="15.95" customHeight="1" x14ac:dyDescent="0.2">
      <c r="A37" s="379"/>
      <c r="B37" s="380" t="s">
        <v>113</v>
      </c>
      <c r="C37" s="380" t="s">
        <v>351</v>
      </c>
      <c r="D37" s="380"/>
      <c r="E37" s="381"/>
      <c r="F37" s="546">
        <v>6203</v>
      </c>
      <c r="G37" s="546">
        <v>5780</v>
      </c>
      <c r="H37" s="546">
        <v>7472</v>
      </c>
      <c r="I37" s="546">
        <v>6879</v>
      </c>
      <c r="J37" s="546">
        <v>6541</v>
      </c>
      <c r="K37" s="547" t="s">
        <v>520</v>
      </c>
      <c r="L37" s="378" t="s">
        <v>520</v>
      </c>
    </row>
    <row r="38" spans="1:12" s="367" customFormat="1" ht="15.95" customHeight="1" x14ac:dyDescent="0.2">
      <c r="A38" s="379"/>
      <c r="B38" s="382" t="s">
        <v>105</v>
      </c>
      <c r="C38" s="382" t="s">
        <v>106</v>
      </c>
      <c r="D38" s="383"/>
      <c r="E38" s="381"/>
      <c r="F38" s="546">
        <v>10350</v>
      </c>
      <c r="G38" s="546">
        <v>7508</v>
      </c>
      <c r="H38" s="546">
        <v>10375</v>
      </c>
      <c r="I38" s="546">
        <v>9593</v>
      </c>
      <c r="J38" s="548">
        <v>9967</v>
      </c>
      <c r="K38" s="547" t="s">
        <v>520</v>
      </c>
      <c r="L38" s="378" t="s">
        <v>520</v>
      </c>
    </row>
    <row r="39" spans="1:12" s="367" customFormat="1" ht="15.95" customHeight="1" x14ac:dyDescent="0.2">
      <c r="A39" s="379"/>
      <c r="B39" s="383"/>
      <c r="C39" s="380" t="s">
        <v>352</v>
      </c>
      <c r="D39" s="383"/>
      <c r="E39" s="381"/>
      <c r="F39" s="546">
        <v>3235</v>
      </c>
      <c r="G39" s="546">
        <v>2951</v>
      </c>
      <c r="H39" s="546">
        <v>3820</v>
      </c>
      <c r="I39" s="546">
        <v>3516</v>
      </c>
      <c r="J39" s="546">
        <v>3286</v>
      </c>
      <c r="K39" s="547" t="s">
        <v>520</v>
      </c>
      <c r="L39" s="378" t="s">
        <v>520</v>
      </c>
    </row>
    <row r="40" spans="1:12" s="367" customFormat="1" ht="15.95" customHeight="1" x14ac:dyDescent="0.2">
      <c r="A40" s="379"/>
      <c r="B40" s="382"/>
      <c r="C40" s="382" t="s">
        <v>107</v>
      </c>
      <c r="D40" s="383"/>
      <c r="E40" s="381"/>
      <c r="F40" s="546">
        <v>7211</v>
      </c>
      <c r="G40" s="546">
        <v>6009</v>
      </c>
      <c r="H40" s="546">
        <v>8421</v>
      </c>
      <c r="I40" s="546">
        <v>7384</v>
      </c>
      <c r="J40" s="546">
        <v>8386</v>
      </c>
      <c r="K40" s="547" t="s">
        <v>520</v>
      </c>
      <c r="L40" s="378" t="s">
        <v>520</v>
      </c>
    </row>
    <row r="41" spans="1:12" s="367" customFormat="1" ht="24" customHeight="1" x14ac:dyDescent="0.2">
      <c r="A41" s="379"/>
      <c r="B41" s="383"/>
      <c r="C41" s="380" t="s">
        <v>352</v>
      </c>
      <c r="D41" s="383"/>
      <c r="E41" s="381"/>
      <c r="F41" s="546">
        <v>2968</v>
      </c>
      <c r="G41" s="546">
        <v>2829</v>
      </c>
      <c r="H41" s="546">
        <v>3652</v>
      </c>
      <c r="I41" s="546">
        <v>3363</v>
      </c>
      <c r="J41" s="548">
        <v>3255</v>
      </c>
      <c r="K41" s="547" t="s">
        <v>520</v>
      </c>
      <c r="L41" s="378" t="s">
        <v>520</v>
      </c>
    </row>
    <row r="42" spans="1:12" s="110" customFormat="1" ht="15" customHeight="1" x14ac:dyDescent="0.2">
      <c r="A42" s="379"/>
      <c r="B42" s="382" t="s">
        <v>113</v>
      </c>
      <c r="C42" s="382" t="s">
        <v>353</v>
      </c>
      <c r="D42" s="383"/>
      <c r="E42" s="381"/>
      <c r="F42" s="546">
        <v>2819</v>
      </c>
      <c r="G42" s="546">
        <v>2605</v>
      </c>
      <c r="H42" s="546">
        <v>3928</v>
      </c>
      <c r="I42" s="546">
        <v>2887</v>
      </c>
      <c r="J42" s="546">
        <v>2621</v>
      </c>
      <c r="K42" s="547" t="s">
        <v>520</v>
      </c>
      <c r="L42" s="378" t="s">
        <v>520</v>
      </c>
    </row>
    <row r="43" spans="1:12" s="110" customFormat="1" ht="15" customHeight="1" x14ac:dyDescent="0.2">
      <c r="A43" s="379"/>
      <c r="B43" s="383"/>
      <c r="C43" s="380" t="s">
        <v>352</v>
      </c>
      <c r="D43" s="383"/>
      <c r="E43" s="381"/>
      <c r="F43" s="546">
        <v>1388</v>
      </c>
      <c r="G43" s="546">
        <v>1324</v>
      </c>
      <c r="H43" s="546">
        <v>2032</v>
      </c>
      <c r="I43" s="546">
        <v>1583</v>
      </c>
      <c r="J43" s="546">
        <v>1230</v>
      </c>
      <c r="K43" s="547" t="s">
        <v>520</v>
      </c>
      <c r="L43" s="378" t="s">
        <v>520</v>
      </c>
    </row>
    <row r="44" spans="1:12" s="110" customFormat="1" ht="15" customHeight="1" x14ac:dyDescent="0.2">
      <c r="A44" s="379"/>
      <c r="B44" s="382"/>
      <c r="C44" s="364" t="s">
        <v>109</v>
      </c>
      <c r="D44" s="383"/>
      <c r="E44" s="381"/>
      <c r="F44" s="546">
        <v>12381</v>
      </c>
      <c r="G44" s="546">
        <v>9473</v>
      </c>
      <c r="H44" s="546">
        <v>12684</v>
      </c>
      <c r="I44" s="546">
        <v>11928</v>
      </c>
      <c r="J44" s="548">
        <v>13302</v>
      </c>
      <c r="K44" s="547" t="s">
        <v>520</v>
      </c>
      <c r="L44" s="378" t="s">
        <v>520</v>
      </c>
    </row>
    <row r="45" spans="1:12" s="110" customFormat="1" ht="15" customHeight="1" x14ac:dyDescent="0.2">
      <c r="A45" s="379"/>
      <c r="B45" s="383"/>
      <c r="C45" s="380" t="s">
        <v>352</v>
      </c>
      <c r="D45" s="383"/>
      <c r="E45" s="381"/>
      <c r="F45" s="546">
        <v>4200</v>
      </c>
      <c r="G45" s="546">
        <v>3945</v>
      </c>
      <c r="H45" s="546">
        <v>4814</v>
      </c>
      <c r="I45" s="546">
        <v>4535</v>
      </c>
      <c r="J45" s="546">
        <v>4622</v>
      </c>
      <c r="K45" s="547" t="s">
        <v>520</v>
      </c>
      <c r="L45" s="378" t="s">
        <v>520</v>
      </c>
    </row>
    <row r="46" spans="1:12" s="110" customFormat="1" ht="15" customHeight="1" x14ac:dyDescent="0.2">
      <c r="A46" s="379"/>
      <c r="B46" s="382"/>
      <c r="C46" s="364" t="s">
        <v>110</v>
      </c>
      <c r="D46" s="383"/>
      <c r="E46" s="381"/>
      <c r="F46" s="546">
        <v>2118</v>
      </c>
      <c r="G46" s="546">
        <v>1280</v>
      </c>
      <c r="H46" s="546">
        <v>1995</v>
      </c>
      <c r="I46" s="546">
        <v>1981</v>
      </c>
      <c r="J46" s="546">
        <v>2250</v>
      </c>
      <c r="K46" s="547" t="s">
        <v>520</v>
      </c>
      <c r="L46" s="378" t="s">
        <v>520</v>
      </c>
    </row>
    <row r="47" spans="1:12" s="110" customFormat="1" ht="15" customHeight="1" x14ac:dyDescent="0.2">
      <c r="A47" s="379"/>
      <c r="B47" s="383"/>
      <c r="C47" s="380" t="s">
        <v>352</v>
      </c>
      <c r="D47" s="383"/>
      <c r="E47" s="381"/>
      <c r="F47" s="546">
        <v>538</v>
      </c>
      <c r="G47" s="546">
        <v>445</v>
      </c>
      <c r="H47" s="546">
        <v>557</v>
      </c>
      <c r="I47" s="546">
        <v>686</v>
      </c>
      <c r="J47" s="548">
        <v>620</v>
      </c>
      <c r="K47" s="547" t="s">
        <v>520</v>
      </c>
      <c r="L47" s="378" t="s">
        <v>520</v>
      </c>
    </row>
    <row r="48" spans="1:12" s="110" customFormat="1" ht="15" customHeight="1" x14ac:dyDescent="0.2">
      <c r="A48" s="379"/>
      <c r="B48" s="383"/>
      <c r="C48" s="364" t="s">
        <v>111</v>
      </c>
      <c r="D48" s="384"/>
      <c r="E48" s="385"/>
      <c r="F48" s="546">
        <v>243</v>
      </c>
      <c r="G48" s="546">
        <v>159</v>
      </c>
      <c r="H48" s="546">
        <v>189</v>
      </c>
      <c r="I48" s="546">
        <v>181</v>
      </c>
      <c r="J48" s="546">
        <v>180</v>
      </c>
      <c r="K48" s="547" t="s">
        <v>520</v>
      </c>
      <c r="L48" s="378" t="s">
        <v>520</v>
      </c>
    </row>
    <row r="49" spans="1:12" s="110" customFormat="1" ht="15" customHeight="1" x14ac:dyDescent="0.2">
      <c r="A49" s="379"/>
      <c r="B49" s="383"/>
      <c r="C49" s="380" t="s">
        <v>352</v>
      </c>
      <c r="D49" s="383"/>
      <c r="E49" s="381"/>
      <c r="F49" s="546">
        <v>77</v>
      </c>
      <c r="G49" s="546">
        <v>66</v>
      </c>
      <c r="H49" s="546">
        <v>69</v>
      </c>
      <c r="I49" s="546">
        <v>75</v>
      </c>
      <c r="J49" s="546">
        <v>69</v>
      </c>
      <c r="K49" s="547" t="s">
        <v>520</v>
      </c>
      <c r="L49" s="378" t="s">
        <v>520</v>
      </c>
    </row>
    <row r="50" spans="1:12" s="110" customFormat="1" ht="15" customHeight="1" x14ac:dyDescent="0.2">
      <c r="A50" s="379"/>
      <c r="B50" s="382" t="s">
        <v>113</v>
      </c>
      <c r="C50" s="380" t="s">
        <v>181</v>
      </c>
      <c r="D50" s="383"/>
      <c r="E50" s="381"/>
      <c r="F50" s="546">
        <v>11669</v>
      </c>
      <c r="G50" s="546">
        <v>8445</v>
      </c>
      <c r="H50" s="546">
        <v>12415</v>
      </c>
      <c r="I50" s="546">
        <v>11063</v>
      </c>
      <c r="J50" s="548">
        <v>11936</v>
      </c>
      <c r="K50" s="547" t="s">
        <v>520</v>
      </c>
      <c r="L50" s="378" t="s">
        <v>520</v>
      </c>
    </row>
    <row r="51" spans="1:12" s="110" customFormat="1" ht="15" customHeight="1" x14ac:dyDescent="0.2">
      <c r="A51" s="379"/>
      <c r="B51" s="383"/>
      <c r="C51" s="380" t="s">
        <v>352</v>
      </c>
      <c r="D51" s="383"/>
      <c r="E51" s="381"/>
      <c r="F51" s="546">
        <v>3706</v>
      </c>
      <c r="G51" s="546">
        <v>3175</v>
      </c>
      <c r="H51" s="546">
        <v>4480</v>
      </c>
      <c r="I51" s="546">
        <v>3995</v>
      </c>
      <c r="J51" s="546">
        <v>3857</v>
      </c>
      <c r="K51" s="547" t="s">
        <v>520</v>
      </c>
      <c r="L51" s="378" t="s">
        <v>520</v>
      </c>
    </row>
    <row r="52" spans="1:12" s="110" customFormat="1" ht="15" customHeight="1" x14ac:dyDescent="0.2">
      <c r="A52" s="379"/>
      <c r="B52" s="382"/>
      <c r="C52" s="380" t="s">
        <v>182</v>
      </c>
      <c r="D52" s="383"/>
      <c r="E52" s="381"/>
      <c r="F52" s="546">
        <v>5892</v>
      </c>
      <c r="G52" s="546">
        <v>5072</v>
      </c>
      <c r="H52" s="546">
        <v>6381</v>
      </c>
      <c r="I52" s="546">
        <v>5914</v>
      </c>
      <c r="J52" s="546">
        <v>6417</v>
      </c>
      <c r="K52" s="547" t="s">
        <v>520</v>
      </c>
      <c r="L52" s="378" t="s">
        <v>520</v>
      </c>
    </row>
    <row r="53" spans="1:12" s="268" customFormat="1" ht="11.25" customHeight="1" x14ac:dyDescent="0.2">
      <c r="A53" s="379"/>
      <c r="B53" s="383"/>
      <c r="C53" s="380" t="s">
        <v>352</v>
      </c>
      <c r="D53" s="383"/>
      <c r="E53" s="381"/>
      <c r="F53" s="546">
        <v>2497</v>
      </c>
      <c r="G53" s="546">
        <v>2605</v>
      </c>
      <c r="H53" s="546">
        <v>2992</v>
      </c>
      <c r="I53" s="546">
        <v>2884</v>
      </c>
      <c r="J53" s="548">
        <v>2684</v>
      </c>
      <c r="K53" s="547" t="s">
        <v>520</v>
      </c>
      <c r="L53" s="378" t="s">
        <v>520</v>
      </c>
    </row>
    <row r="54" spans="1:12" s="151" customFormat="1" ht="12.75" customHeight="1" x14ac:dyDescent="0.2">
      <c r="A54" s="379"/>
      <c r="B54" s="382" t="s">
        <v>113</v>
      </c>
      <c r="C54" s="382" t="s">
        <v>116</v>
      </c>
      <c r="D54" s="383"/>
      <c r="E54" s="381"/>
      <c r="F54" s="546">
        <v>13759</v>
      </c>
      <c r="G54" s="546">
        <v>10040</v>
      </c>
      <c r="H54" s="546">
        <v>14088</v>
      </c>
      <c r="I54" s="546">
        <v>13151</v>
      </c>
      <c r="J54" s="546">
        <v>15096</v>
      </c>
      <c r="K54" s="547" t="s">
        <v>520</v>
      </c>
      <c r="L54" s="378" t="s">
        <v>520</v>
      </c>
    </row>
    <row r="55" spans="1:12" ht="11.25" x14ac:dyDescent="0.2">
      <c r="A55" s="379"/>
      <c r="B55" s="383"/>
      <c r="C55" s="380" t="s">
        <v>352</v>
      </c>
      <c r="D55" s="383"/>
      <c r="E55" s="381"/>
      <c r="F55" s="546">
        <v>4547</v>
      </c>
      <c r="G55" s="546">
        <v>4004</v>
      </c>
      <c r="H55" s="546">
        <v>5144</v>
      </c>
      <c r="I55" s="546">
        <v>5088</v>
      </c>
      <c r="J55" s="546">
        <v>5190</v>
      </c>
      <c r="K55" s="547" t="s">
        <v>520</v>
      </c>
      <c r="L55" s="378" t="s">
        <v>520</v>
      </c>
    </row>
    <row r="56" spans="1:12" ht="14.25" customHeight="1" x14ac:dyDescent="0.2">
      <c r="A56" s="379"/>
      <c r="B56" s="383"/>
      <c r="C56" s="382" t="s">
        <v>117</v>
      </c>
      <c r="D56" s="383"/>
      <c r="E56" s="381"/>
      <c r="F56" s="546">
        <v>3791</v>
      </c>
      <c r="G56" s="546">
        <v>3459</v>
      </c>
      <c r="H56" s="546">
        <v>4701</v>
      </c>
      <c r="I56" s="546">
        <v>3814</v>
      </c>
      <c r="J56" s="546">
        <v>3252</v>
      </c>
      <c r="K56" s="547" t="s">
        <v>520</v>
      </c>
      <c r="L56" s="378" t="s">
        <v>520</v>
      </c>
    </row>
    <row r="57" spans="1:12" ht="18.75" customHeight="1" x14ac:dyDescent="0.2">
      <c r="A57" s="386"/>
      <c r="B57" s="387"/>
      <c r="C57" s="388" t="s">
        <v>352</v>
      </c>
      <c r="D57" s="387"/>
      <c r="E57" s="389"/>
      <c r="F57" s="549">
        <v>1653</v>
      </c>
      <c r="G57" s="550">
        <v>1769</v>
      </c>
      <c r="H57" s="550">
        <v>2326</v>
      </c>
      <c r="I57" s="550">
        <v>1784</v>
      </c>
      <c r="J57" s="550">
        <v>1349</v>
      </c>
      <c r="K57" s="551" t="s">
        <v>520</v>
      </c>
      <c r="L57" s="390" t="s">
        <v>520</v>
      </c>
    </row>
    <row r="58" spans="1:12" ht="11.25" x14ac:dyDescent="0.2">
      <c r="A58" s="391"/>
      <c r="B58" s="383"/>
      <c r="C58" s="380"/>
      <c r="D58" s="383"/>
      <c r="E58" s="383"/>
      <c r="F58" s="392"/>
      <c r="G58" s="392"/>
      <c r="H58" s="392"/>
      <c r="I58" s="377"/>
      <c r="J58" s="392"/>
      <c r="K58" s="393"/>
      <c r="L58" s="268"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4"/>
      <c r="B62" s="394"/>
      <c r="C62" s="394"/>
      <c r="D62" s="394"/>
      <c r="E62" s="394"/>
      <c r="F62" s="394"/>
      <c r="G62" s="394"/>
      <c r="H62" s="394"/>
      <c r="I62" s="394"/>
      <c r="J62" s="395"/>
      <c r="K62" s="395"/>
      <c r="L62" s="396"/>
    </row>
    <row r="63" spans="1:12" ht="15.95" customHeight="1" x14ac:dyDescent="0.2">
      <c r="A63" s="396"/>
      <c r="B63" s="397"/>
      <c r="C63" s="396"/>
      <c r="D63" s="397"/>
      <c r="E63" s="397"/>
      <c r="F63" s="395"/>
      <c r="G63" s="395"/>
      <c r="H63" s="395"/>
      <c r="I63" s="395"/>
      <c r="J63" s="395"/>
      <c r="K63" s="395"/>
      <c r="L63" s="398"/>
    </row>
    <row r="64" spans="1:12" ht="15.95" customHeight="1" x14ac:dyDescent="0.2">
      <c r="A64" s="396"/>
      <c r="B64" s="397"/>
      <c r="C64" s="396"/>
      <c r="D64" s="397"/>
      <c r="E64" s="397"/>
      <c r="F64" s="395"/>
      <c r="G64" s="395"/>
      <c r="H64" s="395"/>
      <c r="I64" s="395"/>
      <c r="J64" s="395"/>
      <c r="K64" s="395"/>
      <c r="L64" s="398"/>
    </row>
    <row r="65" spans="12:12" ht="15.95" customHeight="1" x14ac:dyDescent="0.2">
      <c r="L65" s="399"/>
    </row>
  </sheetData>
  <mergeCells count="16">
    <mergeCell ref="A3:L3"/>
    <mergeCell ref="A5:D5"/>
    <mergeCell ref="A7:E10"/>
    <mergeCell ref="F7:L7"/>
    <mergeCell ref="F8:F9"/>
    <mergeCell ref="G8:G9"/>
    <mergeCell ref="H8:H9"/>
    <mergeCell ref="I8:I9"/>
    <mergeCell ref="J8:J9"/>
    <mergeCell ref="K8:L8"/>
    <mergeCell ref="A6:L6"/>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topLeftCell="A7"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7" t="s">
        <v>357</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36" customHeight="1" x14ac:dyDescent="0.2">
      <c r="A6" s="655" t="s">
        <v>521</v>
      </c>
      <c r="B6" s="655"/>
      <c r="C6" s="655"/>
      <c r="D6" s="655"/>
      <c r="E6" s="655"/>
      <c r="F6" s="655"/>
      <c r="G6" s="655"/>
      <c r="H6" s="655"/>
      <c r="I6" s="655"/>
      <c r="J6" s="655"/>
      <c r="K6" s="552"/>
      <c r="L6" s="552"/>
    </row>
    <row r="7" spans="1:15" s="91" customFormat="1" ht="24.95" customHeight="1" x14ac:dyDescent="0.2">
      <c r="A7" s="585" t="s">
        <v>213</v>
      </c>
      <c r="B7" s="586"/>
      <c r="C7" s="579" t="s">
        <v>94</v>
      </c>
      <c r="D7" s="648" t="s">
        <v>358</v>
      </c>
      <c r="E7" s="649"/>
      <c r="F7" s="649"/>
      <c r="G7" s="649"/>
      <c r="H7" s="650"/>
      <c r="I7" s="651" t="s">
        <v>359</v>
      </c>
      <c r="J7" s="652"/>
      <c r="K7" s="96"/>
      <c r="L7" s="96"/>
      <c r="M7" s="96"/>
      <c r="N7" s="96"/>
      <c r="O7" s="96"/>
    </row>
    <row r="8" spans="1:15" ht="21.75" customHeight="1" x14ac:dyDescent="0.2">
      <c r="A8" s="614"/>
      <c r="B8" s="615"/>
      <c r="C8" s="580"/>
      <c r="D8" s="589" t="s">
        <v>336</v>
      </c>
      <c r="E8" s="589" t="s">
        <v>338</v>
      </c>
      <c r="F8" s="589" t="s">
        <v>339</v>
      </c>
      <c r="G8" s="589" t="s">
        <v>340</v>
      </c>
      <c r="H8" s="589" t="s">
        <v>341</v>
      </c>
      <c r="I8" s="653"/>
      <c r="J8" s="654"/>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18052</v>
      </c>
      <c r="E11" s="114">
        <v>14194</v>
      </c>
      <c r="F11" s="114">
        <v>22971</v>
      </c>
      <c r="G11" s="114">
        <v>17274</v>
      </c>
      <c r="H11" s="140">
        <v>18985</v>
      </c>
      <c r="I11" s="115" t="s">
        <v>520</v>
      </c>
      <c r="J11" s="116" t="s">
        <v>520</v>
      </c>
    </row>
    <row r="12" spans="1:15" s="110" customFormat="1" ht="24.95" customHeight="1" x14ac:dyDescent="0.2">
      <c r="A12" s="193" t="s">
        <v>132</v>
      </c>
      <c r="B12" s="194" t="s">
        <v>133</v>
      </c>
      <c r="C12" s="113">
        <v>1.988699313095502</v>
      </c>
      <c r="D12" s="115">
        <v>359</v>
      </c>
      <c r="E12" s="114">
        <v>101</v>
      </c>
      <c r="F12" s="114">
        <v>387</v>
      </c>
      <c r="G12" s="114">
        <v>320</v>
      </c>
      <c r="H12" s="140">
        <v>355</v>
      </c>
      <c r="I12" s="115" t="s">
        <v>520</v>
      </c>
      <c r="J12" s="116" t="s">
        <v>520</v>
      </c>
    </row>
    <row r="13" spans="1:15" s="110" customFormat="1" ht="24.95" customHeight="1" x14ac:dyDescent="0.2">
      <c r="A13" s="193" t="s">
        <v>134</v>
      </c>
      <c r="B13" s="199" t="s">
        <v>214</v>
      </c>
      <c r="C13" s="113">
        <v>1.1799246620873034</v>
      </c>
      <c r="D13" s="115">
        <v>213</v>
      </c>
      <c r="E13" s="114">
        <v>95</v>
      </c>
      <c r="F13" s="114">
        <v>169</v>
      </c>
      <c r="G13" s="114">
        <v>164</v>
      </c>
      <c r="H13" s="140">
        <v>229</v>
      </c>
      <c r="I13" s="115" t="s">
        <v>520</v>
      </c>
      <c r="J13" s="116" t="s">
        <v>520</v>
      </c>
    </row>
    <row r="14" spans="1:15" s="286" customFormat="1" ht="24.95" customHeight="1" x14ac:dyDescent="0.2">
      <c r="A14" s="193" t="s">
        <v>215</v>
      </c>
      <c r="B14" s="199" t="s">
        <v>137</v>
      </c>
      <c r="C14" s="113">
        <v>8.4588965211610905</v>
      </c>
      <c r="D14" s="115">
        <v>1527</v>
      </c>
      <c r="E14" s="114">
        <v>1165</v>
      </c>
      <c r="F14" s="114">
        <v>1856</v>
      </c>
      <c r="G14" s="114">
        <v>1649</v>
      </c>
      <c r="H14" s="140">
        <v>1912</v>
      </c>
      <c r="I14" s="115" t="s">
        <v>520</v>
      </c>
      <c r="J14" s="116" t="s">
        <v>520</v>
      </c>
      <c r="K14" s="110"/>
      <c r="L14" s="110"/>
      <c r="M14" s="110"/>
      <c r="N14" s="110"/>
      <c r="O14" s="110"/>
    </row>
    <row r="15" spans="1:15" s="110" customFormat="1" ht="24.95" customHeight="1" x14ac:dyDescent="0.2">
      <c r="A15" s="193" t="s">
        <v>216</v>
      </c>
      <c r="B15" s="199" t="s">
        <v>217</v>
      </c>
      <c r="C15" s="113">
        <v>2.7033015732328827</v>
      </c>
      <c r="D15" s="115">
        <v>488</v>
      </c>
      <c r="E15" s="114">
        <v>394</v>
      </c>
      <c r="F15" s="114">
        <v>536</v>
      </c>
      <c r="G15" s="114">
        <v>689</v>
      </c>
      <c r="H15" s="140">
        <v>535</v>
      </c>
      <c r="I15" s="115" t="s">
        <v>520</v>
      </c>
      <c r="J15" s="116" t="s">
        <v>520</v>
      </c>
    </row>
    <row r="16" spans="1:15" s="286" customFormat="1" ht="24.95" customHeight="1" x14ac:dyDescent="0.2">
      <c r="A16" s="193" t="s">
        <v>218</v>
      </c>
      <c r="B16" s="199" t="s">
        <v>141</v>
      </c>
      <c r="C16" s="113">
        <v>4.3540881896742745</v>
      </c>
      <c r="D16" s="115">
        <v>786</v>
      </c>
      <c r="E16" s="114">
        <v>608</v>
      </c>
      <c r="F16" s="114">
        <v>917</v>
      </c>
      <c r="G16" s="114">
        <v>709</v>
      </c>
      <c r="H16" s="140">
        <v>891</v>
      </c>
      <c r="I16" s="115" t="s">
        <v>520</v>
      </c>
      <c r="J16" s="116" t="s">
        <v>520</v>
      </c>
      <c r="K16" s="110"/>
      <c r="L16" s="110"/>
      <c r="M16" s="110"/>
      <c r="N16" s="110"/>
      <c r="O16" s="110"/>
    </row>
    <row r="17" spans="1:15" s="110" customFormat="1" ht="24.95" customHeight="1" x14ac:dyDescent="0.2">
      <c r="A17" s="193" t="s">
        <v>142</v>
      </c>
      <c r="B17" s="199" t="s">
        <v>220</v>
      </c>
      <c r="C17" s="113">
        <v>1.4015067582539331</v>
      </c>
      <c r="D17" s="115">
        <v>253</v>
      </c>
      <c r="E17" s="114">
        <v>163</v>
      </c>
      <c r="F17" s="114">
        <v>403</v>
      </c>
      <c r="G17" s="114">
        <v>251</v>
      </c>
      <c r="H17" s="140">
        <v>486</v>
      </c>
      <c r="I17" s="115" t="s">
        <v>520</v>
      </c>
      <c r="J17" s="116" t="s">
        <v>520</v>
      </c>
    </row>
    <row r="18" spans="1:15" s="286" customFormat="1" ht="24.95" customHeight="1" x14ac:dyDescent="0.2">
      <c r="A18" s="201" t="s">
        <v>144</v>
      </c>
      <c r="B18" s="202" t="s">
        <v>145</v>
      </c>
      <c r="C18" s="113">
        <v>9.8548637270108568</v>
      </c>
      <c r="D18" s="115">
        <v>1779</v>
      </c>
      <c r="E18" s="114">
        <v>631</v>
      </c>
      <c r="F18" s="114">
        <v>1497</v>
      </c>
      <c r="G18" s="114">
        <v>1242</v>
      </c>
      <c r="H18" s="140">
        <v>1219</v>
      </c>
      <c r="I18" s="115" t="s">
        <v>520</v>
      </c>
      <c r="J18" s="116" t="s">
        <v>520</v>
      </c>
      <c r="K18" s="110"/>
      <c r="L18" s="110"/>
      <c r="M18" s="110"/>
      <c r="N18" s="110"/>
      <c r="O18" s="110"/>
    </row>
    <row r="19" spans="1:15" s="110" customFormat="1" ht="24.95" customHeight="1" x14ac:dyDescent="0.2">
      <c r="A19" s="193" t="s">
        <v>146</v>
      </c>
      <c r="B19" s="199" t="s">
        <v>147</v>
      </c>
      <c r="C19" s="113">
        <v>9.8548637270108568</v>
      </c>
      <c r="D19" s="115">
        <v>1779</v>
      </c>
      <c r="E19" s="114">
        <v>1440</v>
      </c>
      <c r="F19" s="114">
        <v>2289</v>
      </c>
      <c r="G19" s="114">
        <v>2053</v>
      </c>
      <c r="H19" s="140">
        <v>1845</v>
      </c>
      <c r="I19" s="115" t="s">
        <v>520</v>
      </c>
      <c r="J19" s="116" t="s">
        <v>520</v>
      </c>
    </row>
    <row r="20" spans="1:15" s="286" customFormat="1" ht="24.95" customHeight="1" x14ac:dyDescent="0.2">
      <c r="A20" s="193" t="s">
        <v>148</v>
      </c>
      <c r="B20" s="199" t="s">
        <v>149</v>
      </c>
      <c r="C20" s="113">
        <v>6.5643695989364064</v>
      </c>
      <c r="D20" s="115">
        <v>1185</v>
      </c>
      <c r="E20" s="114">
        <v>1047</v>
      </c>
      <c r="F20" s="114">
        <v>1986</v>
      </c>
      <c r="G20" s="114">
        <v>1619</v>
      </c>
      <c r="H20" s="140">
        <v>923</v>
      </c>
      <c r="I20" s="115" t="s">
        <v>520</v>
      </c>
      <c r="J20" s="116" t="s">
        <v>520</v>
      </c>
      <c r="K20" s="110"/>
      <c r="L20" s="110"/>
      <c r="M20" s="110"/>
      <c r="N20" s="110"/>
      <c r="O20" s="110"/>
    </row>
    <row r="21" spans="1:15" s="110" customFormat="1" ht="24.95" customHeight="1" x14ac:dyDescent="0.2">
      <c r="A21" s="201" t="s">
        <v>150</v>
      </c>
      <c r="B21" s="202" t="s">
        <v>151</v>
      </c>
      <c r="C21" s="113">
        <v>5.6558830046532238</v>
      </c>
      <c r="D21" s="115">
        <v>1021</v>
      </c>
      <c r="E21" s="114">
        <v>967</v>
      </c>
      <c r="F21" s="114">
        <v>1234</v>
      </c>
      <c r="G21" s="114">
        <v>1094</v>
      </c>
      <c r="H21" s="140">
        <v>1002</v>
      </c>
      <c r="I21" s="115" t="s">
        <v>520</v>
      </c>
      <c r="J21" s="116" t="s">
        <v>520</v>
      </c>
    </row>
    <row r="22" spans="1:15" s="110" customFormat="1" ht="24.95" customHeight="1" x14ac:dyDescent="0.2">
      <c r="A22" s="201" t="s">
        <v>152</v>
      </c>
      <c r="B22" s="199" t="s">
        <v>153</v>
      </c>
      <c r="C22" s="113">
        <v>3.2461777088411257</v>
      </c>
      <c r="D22" s="115">
        <v>586</v>
      </c>
      <c r="E22" s="114">
        <v>595</v>
      </c>
      <c r="F22" s="114">
        <v>752</v>
      </c>
      <c r="G22" s="114">
        <v>661</v>
      </c>
      <c r="H22" s="140">
        <v>612</v>
      </c>
      <c r="I22" s="115" t="s">
        <v>520</v>
      </c>
      <c r="J22" s="116" t="s">
        <v>520</v>
      </c>
    </row>
    <row r="23" spans="1:15" s="110" customFormat="1" ht="24.95" customHeight="1" x14ac:dyDescent="0.2">
      <c r="A23" s="193" t="s">
        <v>154</v>
      </c>
      <c r="B23" s="199" t="s">
        <v>155</v>
      </c>
      <c r="C23" s="113">
        <v>0.85309107024152453</v>
      </c>
      <c r="D23" s="115">
        <v>154</v>
      </c>
      <c r="E23" s="114">
        <v>109</v>
      </c>
      <c r="F23" s="114">
        <v>208</v>
      </c>
      <c r="G23" s="114">
        <v>129</v>
      </c>
      <c r="H23" s="140">
        <v>181</v>
      </c>
      <c r="I23" s="115" t="s">
        <v>520</v>
      </c>
      <c r="J23" s="116" t="s">
        <v>520</v>
      </c>
    </row>
    <row r="24" spans="1:15" s="110" customFormat="1" ht="24.95" customHeight="1" x14ac:dyDescent="0.2">
      <c r="A24" s="193" t="s">
        <v>156</v>
      </c>
      <c r="B24" s="199" t="s">
        <v>221</v>
      </c>
      <c r="C24" s="113">
        <v>6.9189009528030132</v>
      </c>
      <c r="D24" s="115">
        <v>1249</v>
      </c>
      <c r="E24" s="114">
        <v>892</v>
      </c>
      <c r="F24" s="114">
        <v>1670</v>
      </c>
      <c r="G24" s="114">
        <v>946</v>
      </c>
      <c r="H24" s="140">
        <v>2184</v>
      </c>
      <c r="I24" s="115" t="s">
        <v>520</v>
      </c>
      <c r="J24" s="116" t="s">
        <v>520</v>
      </c>
    </row>
    <row r="25" spans="1:15" s="110" customFormat="1" ht="24.95" customHeight="1" x14ac:dyDescent="0.2">
      <c r="A25" s="193" t="s">
        <v>222</v>
      </c>
      <c r="B25" s="204" t="s">
        <v>159</v>
      </c>
      <c r="C25" s="113">
        <v>7.400842011965433</v>
      </c>
      <c r="D25" s="115">
        <v>1336</v>
      </c>
      <c r="E25" s="114">
        <v>1042</v>
      </c>
      <c r="F25" s="114">
        <v>1653</v>
      </c>
      <c r="G25" s="114">
        <v>1295</v>
      </c>
      <c r="H25" s="140">
        <v>1286</v>
      </c>
      <c r="I25" s="115" t="s">
        <v>520</v>
      </c>
      <c r="J25" s="116" t="s">
        <v>520</v>
      </c>
    </row>
    <row r="26" spans="1:15" s="110" customFormat="1" ht="24.95" customHeight="1" x14ac:dyDescent="0.2">
      <c r="A26" s="201">
        <v>782.78300000000002</v>
      </c>
      <c r="B26" s="203" t="s">
        <v>160</v>
      </c>
      <c r="C26" s="113">
        <v>15.98160868601817</v>
      </c>
      <c r="D26" s="115">
        <v>2885</v>
      </c>
      <c r="E26" s="114">
        <v>2944</v>
      </c>
      <c r="F26" s="114">
        <v>3685</v>
      </c>
      <c r="G26" s="114">
        <v>2961</v>
      </c>
      <c r="H26" s="140">
        <v>2571</v>
      </c>
      <c r="I26" s="115" t="s">
        <v>520</v>
      </c>
      <c r="J26" s="116" t="s">
        <v>520</v>
      </c>
    </row>
    <row r="27" spans="1:15" s="110" customFormat="1" ht="24.95" customHeight="1" x14ac:dyDescent="0.2">
      <c r="A27" s="193" t="s">
        <v>161</v>
      </c>
      <c r="B27" s="199" t="s">
        <v>162</v>
      </c>
      <c r="C27" s="113">
        <v>3.6228672723243962</v>
      </c>
      <c r="D27" s="115">
        <v>654</v>
      </c>
      <c r="E27" s="114">
        <v>424</v>
      </c>
      <c r="F27" s="114">
        <v>651</v>
      </c>
      <c r="G27" s="114">
        <v>432</v>
      </c>
      <c r="H27" s="140">
        <v>782</v>
      </c>
      <c r="I27" s="115" t="s">
        <v>520</v>
      </c>
      <c r="J27" s="116" t="s">
        <v>520</v>
      </c>
    </row>
    <row r="28" spans="1:15" s="110" customFormat="1" ht="24.95" customHeight="1" x14ac:dyDescent="0.2">
      <c r="A28" s="193" t="s">
        <v>163</v>
      </c>
      <c r="B28" s="199" t="s">
        <v>164</v>
      </c>
      <c r="C28" s="113">
        <v>3.9663195213826721</v>
      </c>
      <c r="D28" s="115">
        <v>716</v>
      </c>
      <c r="E28" s="114">
        <v>575</v>
      </c>
      <c r="F28" s="114">
        <v>1140</v>
      </c>
      <c r="G28" s="114">
        <v>508</v>
      </c>
      <c r="H28" s="140">
        <v>752</v>
      </c>
      <c r="I28" s="115" t="s">
        <v>520</v>
      </c>
      <c r="J28" s="116" t="s">
        <v>520</v>
      </c>
    </row>
    <row r="29" spans="1:15" s="110" customFormat="1" ht="24.95" customHeight="1" x14ac:dyDescent="0.2">
      <c r="A29" s="193">
        <v>86</v>
      </c>
      <c r="B29" s="199" t="s">
        <v>165</v>
      </c>
      <c r="C29" s="113">
        <v>4.492576999778418</v>
      </c>
      <c r="D29" s="115">
        <v>811</v>
      </c>
      <c r="E29" s="114">
        <v>667</v>
      </c>
      <c r="F29" s="114">
        <v>1201</v>
      </c>
      <c r="G29" s="114">
        <v>572</v>
      </c>
      <c r="H29" s="140">
        <v>1097</v>
      </c>
      <c r="I29" s="115" t="s">
        <v>520</v>
      </c>
      <c r="J29" s="116" t="s">
        <v>520</v>
      </c>
    </row>
    <row r="30" spans="1:15" s="110" customFormat="1" ht="24.95" customHeight="1" x14ac:dyDescent="0.2">
      <c r="A30" s="193">
        <v>87.88</v>
      </c>
      <c r="B30" s="204" t="s">
        <v>166</v>
      </c>
      <c r="C30" s="113">
        <v>5.4564591181032576</v>
      </c>
      <c r="D30" s="115">
        <v>985</v>
      </c>
      <c r="E30" s="114">
        <v>878</v>
      </c>
      <c r="F30" s="114">
        <v>1589</v>
      </c>
      <c r="G30" s="114">
        <v>898</v>
      </c>
      <c r="H30" s="140">
        <v>1165</v>
      </c>
      <c r="I30" s="115" t="s">
        <v>520</v>
      </c>
      <c r="J30" s="116" t="s">
        <v>520</v>
      </c>
    </row>
    <row r="31" spans="1:15" s="110" customFormat="1" ht="24.95" customHeight="1" x14ac:dyDescent="0.2">
      <c r="A31" s="193" t="s">
        <v>167</v>
      </c>
      <c r="B31" s="199" t="s">
        <v>168</v>
      </c>
      <c r="C31" s="113">
        <v>4.5036561045867494</v>
      </c>
      <c r="D31" s="115">
        <v>813</v>
      </c>
      <c r="E31" s="114">
        <v>622</v>
      </c>
      <c r="F31" s="114">
        <v>1004</v>
      </c>
      <c r="G31" s="114">
        <v>731</v>
      </c>
      <c r="H31" s="140">
        <v>870</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1.988699313095502</v>
      </c>
      <c r="D34" s="115">
        <v>359</v>
      </c>
      <c r="E34" s="114">
        <v>101</v>
      </c>
      <c r="F34" s="114">
        <v>387</v>
      </c>
      <c r="G34" s="114">
        <v>320</v>
      </c>
      <c r="H34" s="140">
        <v>355</v>
      </c>
      <c r="I34" s="115" t="s">
        <v>520</v>
      </c>
      <c r="J34" s="116" t="s">
        <v>520</v>
      </c>
    </row>
    <row r="35" spans="1:10" s="110" customFormat="1" ht="24.95" customHeight="1" x14ac:dyDescent="0.2">
      <c r="A35" s="291" t="s">
        <v>171</v>
      </c>
      <c r="B35" s="292" t="s">
        <v>172</v>
      </c>
      <c r="C35" s="113">
        <v>19.493684910259251</v>
      </c>
      <c r="D35" s="115">
        <v>3519</v>
      </c>
      <c r="E35" s="114">
        <v>1891</v>
      </c>
      <c r="F35" s="114">
        <v>3522</v>
      </c>
      <c r="G35" s="114">
        <v>3055</v>
      </c>
      <c r="H35" s="140">
        <v>3360</v>
      </c>
      <c r="I35" s="115" t="s">
        <v>520</v>
      </c>
      <c r="J35" s="116" t="s">
        <v>520</v>
      </c>
    </row>
    <row r="36" spans="1:10" s="110" customFormat="1" ht="24.95" customHeight="1" x14ac:dyDescent="0.2">
      <c r="A36" s="293" t="s">
        <v>173</v>
      </c>
      <c r="B36" s="294" t="s">
        <v>174</v>
      </c>
      <c r="C36" s="125">
        <v>78.517615776645243</v>
      </c>
      <c r="D36" s="143">
        <v>14174</v>
      </c>
      <c r="E36" s="144">
        <v>12202</v>
      </c>
      <c r="F36" s="144">
        <v>19062</v>
      </c>
      <c r="G36" s="144">
        <v>13899</v>
      </c>
      <c r="H36" s="145">
        <v>15270</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23.1" customHeight="1" x14ac:dyDescent="0.2">
      <c r="A39" s="645" t="s">
        <v>360</v>
      </c>
      <c r="B39" s="646"/>
      <c r="C39" s="646"/>
      <c r="D39" s="646"/>
      <c r="E39" s="646"/>
      <c r="F39" s="646"/>
      <c r="G39" s="646"/>
      <c r="H39" s="646"/>
      <c r="I39" s="646"/>
      <c r="J39" s="646"/>
    </row>
    <row r="40" spans="1:10" ht="31.5" customHeight="1" x14ac:dyDescent="0.2">
      <c r="A40" s="647" t="s">
        <v>361</v>
      </c>
      <c r="B40" s="647"/>
      <c r="C40" s="647"/>
      <c r="D40" s="647"/>
      <c r="E40" s="647"/>
      <c r="F40" s="647"/>
      <c r="G40" s="647"/>
      <c r="H40" s="647"/>
      <c r="I40" s="647"/>
      <c r="J40" s="64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3" sqref="A3:K3"/>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7" t="s">
        <v>362</v>
      </c>
      <c r="B3" s="568"/>
      <c r="C3" s="568"/>
      <c r="D3" s="568"/>
      <c r="E3" s="568"/>
      <c r="F3" s="568"/>
      <c r="G3" s="568"/>
      <c r="H3" s="568"/>
      <c r="I3" s="568"/>
      <c r="J3" s="568"/>
      <c r="K3" s="568"/>
    </row>
    <row r="4" spans="1:15" s="94" customFormat="1" ht="12" customHeight="1" x14ac:dyDescent="0.2">
      <c r="A4" s="569" t="s">
        <v>92</v>
      </c>
      <c r="B4" s="569"/>
      <c r="C4" s="569"/>
      <c r="D4" s="569"/>
      <c r="E4" s="569"/>
      <c r="F4" s="569"/>
      <c r="G4" s="569"/>
      <c r="H4" s="569"/>
      <c r="I4" s="569"/>
      <c r="J4" s="569"/>
      <c r="K4" s="569"/>
    </row>
    <row r="5" spans="1:15" s="94" customFormat="1" ht="12" customHeight="1" x14ac:dyDescent="0.2">
      <c r="A5" s="570" t="s">
        <v>336</v>
      </c>
      <c r="B5" s="570"/>
      <c r="C5" s="570"/>
      <c r="D5" s="570"/>
      <c r="E5" s="570"/>
      <c r="F5" s="252"/>
      <c r="G5" s="252"/>
      <c r="H5" s="252"/>
      <c r="I5" s="252"/>
      <c r="J5" s="252"/>
      <c r="K5" s="252"/>
    </row>
    <row r="6" spans="1:15" s="94" customFormat="1" ht="30" customHeight="1" x14ac:dyDescent="0.2">
      <c r="A6" s="655" t="s">
        <v>521</v>
      </c>
      <c r="B6" s="655"/>
      <c r="C6" s="655"/>
      <c r="D6" s="655"/>
      <c r="E6" s="655"/>
      <c r="F6" s="655"/>
      <c r="G6" s="655"/>
      <c r="H6" s="655"/>
      <c r="I6" s="655"/>
      <c r="J6" s="655"/>
      <c r="K6" s="655"/>
    </row>
    <row r="7" spans="1:15" s="91" customFormat="1" ht="24.95" customHeight="1" x14ac:dyDescent="0.2">
      <c r="A7" s="585" t="s">
        <v>333</v>
      </c>
      <c r="B7" s="574"/>
      <c r="C7" s="574"/>
      <c r="D7" s="579" t="s">
        <v>94</v>
      </c>
      <c r="E7" s="658" t="s">
        <v>363</v>
      </c>
      <c r="F7" s="583"/>
      <c r="G7" s="583"/>
      <c r="H7" s="583"/>
      <c r="I7" s="584"/>
      <c r="J7" s="651" t="s">
        <v>359</v>
      </c>
      <c r="K7" s="652"/>
      <c r="L7" s="96"/>
      <c r="M7" s="96"/>
      <c r="N7" s="96"/>
      <c r="O7" s="96"/>
    </row>
    <row r="8" spans="1:15" ht="21.75" customHeight="1" x14ac:dyDescent="0.2">
      <c r="A8" s="575"/>
      <c r="B8" s="576"/>
      <c r="C8" s="576"/>
      <c r="D8" s="580"/>
      <c r="E8" s="589" t="s">
        <v>336</v>
      </c>
      <c r="F8" s="589" t="s">
        <v>338</v>
      </c>
      <c r="G8" s="589" t="s">
        <v>339</v>
      </c>
      <c r="H8" s="589" t="s">
        <v>340</v>
      </c>
      <c r="I8" s="589" t="s">
        <v>341</v>
      </c>
      <c r="J8" s="653"/>
      <c r="K8" s="654"/>
    </row>
    <row r="9" spans="1:15" ht="12" customHeight="1" x14ac:dyDescent="0.2">
      <c r="A9" s="575"/>
      <c r="B9" s="576"/>
      <c r="C9" s="576"/>
      <c r="D9" s="580"/>
      <c r="E9" s="590"/>
      <c r="F9" s="590"/>
      <c r="G9" s="590"/>
      <c r="H9" s="590"/>
      <c r="I9" s="590"/>
      <c r="J9" s="98" t="s">
        <v>102</v>
      </c>
      <c r="K9" s="99" t="s">
        <v>103</v>
      </c>
    </row>
    <row r="10" spans="1:15" ht="12" customHeight="1" x14ac:dyDescent="0.2">
      <c r="A10" s="577"/>
      <c r="B10" s="578"/>
      <c r="C10" s="578"/>
      <c r="D10" s="581"/>
      <c r="E10" s="100">
        <v>1</v>
      </c>
      <c r="F10" s="100">
        <v>2</v>
      </c>
      <c r="G10" s="100">
        <v>3</v>
      </c>
      <c r="H10" s="100">
        <v>4</v>
      </c>
      <c r="I10" s="100">
        <v>5</v>
      </c>
      <c r="J10" s="100">
        <v>6</v>
      </c>
      <c r="K10" s="100">
        <v>7</v>
      </c>
    </row>
    <row r="11" spans="1:15" ht="18" customHeight="1" x14ac:dyDescent="0.2">
      <c r="A11" s="296" t="s">
        <v>104</v>
      </c>
      <c r="B11" s="297"/>
      <c r="C11" s="298"/>
      <c r="D11" s="261">
        <v>100</v>
      </c>
      <c r="E11" s="262">
        <v>18052</v>
      </c>
      <c r="F11" s="263">
        <v>14194</v>
      </c>
      <c r="G11" s="263">
        <v>22971</v>
      </c>
      <c r="H11" s="263">
        <v>17274</v>
      </c>
      <c r="I11" s="264">
        <v>18985</v>
      </c>
      <c r="J11" s="262" t="s">
        <v>520</v>
      </c>
      <c r="K11" s="265" t="s">
        <v>520</v>
      </c>
    </row>
    <row r="12" spans="1:15" ht="18" customHeight="1" x14ac:dyDescent="0.2">
      <c r="A12" s="299" t="s">
        <v>228</v>
      </c>
      <c r="B12" s="300"/>
      <c r="C12" s="300"/>
      <c r="D12" s="301"/>
      <c r="E12" s="308"/>
      <c r="F12" s="308"/>
      <c r="G12" s="308"/>
      <c r="H12" s="308"/>
      <c r="I12" s="308"/>
      <c r="J12" s="301"/>
      <c r="K12" s="303"/>
    </row>
    <row r="13" spans="1:15" ht="15.95" customHeight="1" x14ac:dyDescent="0.2">
      <c r="A13" s="305" t="s">
        <v>229</v>
      </c>
      <c r="B13" s="306"/>
      <c r="C13" s="307"/>
      <c r="D13" s="113">
        <v>28.312652337691116</v>
      </c>
      <c r="E13" s="115">
        <v>5111</v>
      </c>
      <c r="F13" s="114">
        <v>4843</v>
      </c>
      <c r="G13" s="114">
        <v>7128</v>
      </c>
      <c r="H13" s="114">
        <v>5852</v>
      </c>
      <c r="I13" s="140">
        <v>5090</v>
      </c>
      <c r="J13" s="115" t="s">
        <v>520</v>
      </c>
      <c r="K13" s="116" t="s">
        <v>520</v>
      </c>
    </row>
    <row r="14" spans="1:15" ht="15.95" customHeight="1" x14ac:dyDescent="0.2">
      <c r="A14" s="305" t="s">
        <v>230</v>
      </c>
      <c r="B14" s="306"/>
      <c r="C14" s="307"/>
      <c r="D14" s="113">
        <v>52.459561267449587</v>
      </c>
      <c r="E14" s="115">
        <v>9470</v>
      </c>
      <c r="F14" s="114">
        <v>6624</v>
      </c>
      <c r="G14" s="114">
        <v>12222</v>
      </c>
      <c r="H14" s="114">
        <v>8594</v>
      </c>
      <c r="I14" s="140">
        <v>10193</v>
      </c>
      <c r="J14" s="115" t="s">
        <v>520</v>
      </c>
      <c r="K14" s="116" t="s">
        <v>520</v>
      </c>
    </row>
    <row r="15" spans="1:15" ht="15.95" customHeight="1" x14ac:dyDescent="0.2">
      <c r="A15" s="305" t="s">
        <v>231</v>
      </c>
      <c r="B15" s="306"/>
      <c r="C15" s="307"/>
      <c r="D15" s="113">
        <v>8.8688233990693544</v>
      </c>
      <c r="E15" s="115">
        <v>1601</v>
      </c>
      <c r="F15" s="114">
        <v>1285</v>
      </c>
      <c r="G15" s="114">
        <v>1740</v>
      </c>
      <c r="H15" s="114">
        <v>1458</v>
      </c>
      <c r="I15" s="140">
        <v>1917</v>
      </c>
      <c r="J15" s="115" t="s">
        <v>520</v>
      </c>
      <c r="K15" s="116" t="s">
        <v>520</v>
      </c>
    </row>
    <row r="16" spans="1:15" ht="15.95" customHeight="1" x14ac:dyDescent="0.2">
      <c r="A16" s="305" t="s">
        <v>232</v>
      </c>
      <c r="B16" s="306"/>
      <c r="C16" s="307"/>
      <c r="D16" s="113">
        <v>10.148460004431643</v>
      </c>
      <c r="E16" s="115">
        <v>1832</v>
      </c>
      <c r="F16" s="114">
        <v>1388</v>
      </c>
      <c r="G16" s="114">
        <v>1681</v>
      </c>
      <c r="H16" s="114">
        <v>1328</v>
      </c>
      <c r="I16" s="140">
        <v>1749</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1.6064701972080655</v>
      </c>
      <c r="E18" s="115">
        <v>290</v>
      </c>
      <c r="F18" s="114">
        <v>125</v>
      </c>
      <c r="G18" s="114">
        <v>458</v>
      </c>
      <c r="H18" s="114">
        <v>290</v>
      </c>
      <c r="I18" s="140">
        <v>284</v>
      </c>
      <c r="J18" s="115" t="s">
        <v>520</v>
      </c>
      <c r="K18" s="116" t="s">
        <v>520</v>
      </c>
    </row>
    <row r="19" spans="1:11" ht="14.1" customHeight="1" x14ac:dyDescent="0.2">
      <c r="A19" s="305" t="s">
        <v>235</v>
      </c>
      <c r="B19" s="306" t="s">
        <v>236</v>
      </c>
      <c r="C19" s="307"/>
      <c r="D19" s="113">
        <v>1.2574783957456237</v>
      </c>
      <c r="E19" s="115">
        <v>227</v>
      </c>
      <c r="F19" s="114">
        <v>58</v>
      </c>
      <c r="G19" s="114">
        <v>334</v>
      </c>
      <c r="H19" s="114">
        <v>224</v>
      </c>
      <c r="I19" s="140">
        <v>222</v>
      </c>
      <c r="J19" s="115" t="s">
        <v>520</v>
      </c>
      <c r="K19" s="116" t="s">
        <v>520</v>
      </c>
    </row>
    <row r="20" spans="1:11" ht="14.1" customHeight="1" x14ac:dyDescent="0.2">
      <c r="A20" s="305">
        <v>12</v>
      </c>
      <c r="B20" s="306" t="s">
        <v>237</v>
      </c>
      <c r="C20" s="307"/>
      <c r="D20" s="113">
        <v>1.0857522712164858</v>
      </c>
      <c r="E20" s="115">
        <v>196</v>
      </c>
      <c r="F20" s="114">
        <v>106</v>
      </c>
      <c r="G20" s="114">
        <v>201</v>
      </c>
      <c r="H20" s="114">
        <v>319</v>
      </c>
      <c r="I20" s="140">
        <v>225</v>
      </c>
      <c r="J20" s="115" t="s">
        <v>520</v>
      </c>
      <c r="K20" s="116" t="s">
        <v>520</v>
      </c>
    </row>
    <row r="21" spans="1:11" ht="14.1" customHeight="1" x14ac:dyDescent="0.2">
      <c r="A21" s="305">
        <v>21</v>
      </c>
      <c r="B21" s="306" t="s">
        <v>238</v>
      </c>
      <c r="C21" s="307"/>
      <c r="D21" s="113">
        <v>0.62042986926656329</v>
      </c>
      <c r="E21" s="115">
        <v>112</v>
      </c>
      <c r="F21" s="114">
        <v>31</v>
      </c>
      <c r="G21" s="114">
        <v>115</v>
      </c>
      <c r="H21" s="114">
        <v>108</v>
      </c>
      <c r="I21" s="140">
        <v>136</v>
      </c>
      <c r="J21" s="115" t="s">
        <v>520</v>
      </c>
      <c r="K21" s="116" t="s">
        <v>520</v>
      </c>
    </row>
    <row r="22" spans="1:11" ht="14.1" customHeight="1" x14ac:dyDescent="0.2">
      <c r="A22" s="305">
        <v>22</v>
      </c>
      <c r="B22" s="306" t="s">
        <v>239</v>
      </c>
      <c r="C22" s="307"/>
      <c r="D22" s="113">
        <v>1.1079104808331486</v>
      </c>
      <c r="E22" s="115">
        <v>200</v>
      </c>
      <c r="F22" s="114">
        <v>116</v>
      </c>
      <c r="G22" s="114">
        <v>232</v>
      </c>
      <c r="H22" s="114">
        <v>174</v>
      </c>
      <c r="I22" s="140">
        <v>246</v>
      </c>
      <c r="J22" s="115" t="s">
        <v>520</v>
      </c>
      <c r="K22" s="116" t="s">
        <v>520</v>
      </c>
    </row>
    <row r="23" spans="1:11" ht="14.1" customHeight="1" x14ac:dyDescent="0.2">
      <c r="A23" s="305">
        <v>23</v>
      </c>
      <c r="B23" s="306" t="s">
        <v>240</v>
      </c>
      <c r="C23" s="307"/>
      <c r="D23" s="113">
        <v>0.44870374473742519</v>
      </c>
      <c r="E23" s="115">
        <v>81</v>
      </c>
      <c r="F23" s="114">
        <v>49</v>
      </c>
      <c r="G23" s="114">
        <v>110</v>
      </c>
      <c r="H23" s="114">
        <v>82</v>
      </c>
      <c r="I23" s="140">
        <v>94</v>
      </c>
      <c r="J23" s="115" t="s">
        <v>520</v>
      </c>
      <c r="K23" s="116" t="s">
        <v>520</v>
      </c>
    </row>
    <row r="24" spans="1:11" ht="14.1" customHeight="1" x14ac:dyDescent="0.2">
      <c r="A24" s="305">
        <v>24</v>
      </c>
      <c r="B24" s="306" t="s">
        <v>241</v>
      </c>
      <c r="C24" s="307"/>
      <c r="D24" s="113">
        <v>3.910923997341015</v>
      </c>
      <c r="E24" s="115">
        <v>706</v>
      </c>
      <c r="F24" s="114">
        <v>530</v>
      </c>
      <c r="G24" s="114">
        <v>777</v>
      </c>
      <c r="H24" s="114">
        <v>713</v>
      </c>
      <c r="I24" s="140">
        <v>681</v>
      </c>
      <c r="J24" s="115" t="s">
        <v>520</v>
      </c>
      <c r="K24" s="116" t="s">
        <v>520</v>
      </c>
    </row>
    <row r="25" spans="1:11" ht="14.1" customHeight="1" x14ac:dyDescent="0.2">
      <c r="A25" s="305">
        <v>25</v>
      </c>
      <c r="B25" s="306" t="s">
        <v>242</v>
      </c>
      <c r="C25" s="307"/>
      <c r="D25" s="113">
        <v>7.0850875249279861</v>
      </c>
      <c r="E25" s="115">
        <v>1279</v>
      </c>
      <c r="F25" s="114">
        <v>579</v>
      </c>
      <c r="G25" s="114">
        <v>1009</v>
      </c>
      <c r="H25" s="114">
        <v>816</v>
      </c>
      <c r="I25" s="140">
        <v>1020</v>
      </c>
      <c r="J25" s="115" t="s">
        <v>520</v>
      </c>
      <c r="K25" s="116" t="s">
        <v>520</v>
      </c>
    </row>
    <row r="26" spans="1:11" ht="14.1" customHeight="1" x14ac:dyDescent="0.2">
      <c r="A26" s="305">
        <v>26</v>
      </c>
      <c r="B26" s="306" t="s">
        <v>243</v>
      </c>
      <c r="C26" s="307"/>
      <c r="D26" s="113">
        <v>2.9082650121870155</v>
      </c>
      <c r="E26" s="115">
        <v>525</v>
      </c>
      <c r="F26" s="114">
        <v>289</v>
      </c>
      <c r="G26" s="114">
        <v>651</v>
      </c>
      <c r="H26" s="114">
        <v>364</v>
      </c>
      <c r="I26" s="140">
        <v>496</v>
      </c>
      <c r="J26" s="115" t="s">
        <v>520</v>
      </c>
      <c r="K26" s="116" t="s">
        <v>520</v>
      </c>
    </row>
    <row r="27" spans="1:11" ht="14.1" customHeight="1" x14ac:dyDescent="0.2">
      <c r="A27" s="305">
        <v>27</v>
      </c>
      <c r="B27" s="306" t="s">
        <v>244</v>
      </c>
      <c r="C27" s="307"/>
      <c r="D27" s="113">
        <v>1.7892754265455351</v>
      </c>
      <c r="E27" s="115">
        <v>323</v>
      </c>
      <c r="F27" s="114">
        <v>150</v>
      </c>
      <c r="G27" s="114">
        <v>319</v>
      </c>
      <c r="H27" s="114">
        <v>198</v>
      </c>
      <c r="I27" s="140">
        <v>274</v>
      </c>
      <c r="J27" s="115" t="s">
        <v>520</v>
      </c>
      <c r="K27" s="116" t="s">
        <v>520</v>
      </c>
    </row>
    <row r="28" spans="1:11" ht="14.1" customHeight="1" x14ac:dyDescent="0.2">
      <c r="A28" s="305">
        <v>28</v>
      </c>
      <c r="B28" s="306" t="s">
        <v>245</v>
      </c>
      <c r="C28" s="307"/>
      <c r="D28" s="113">
        <v>0.11079104808331487</v>
      </c>
      <c r="E28" s="115">
        <v>20</v>
      </c>
      <c r="F28" s="114">
        <v>12</v>
      </c>
      <c r="G28" s="114">
        <v>25</v>
      </c>
      <c r="H28" s="114">
        <v>19</v>
      </c>
      <c r="I28" s="140">
        <v>25</v>
      </c>
      <c r="J28" s="115" t="s">
        <v>520</v>
      </c>
      <c r="K28" s="116" t="s">
        <v>520</v>
      </c>
    </row>
    <row r="29" spans="1:11" ht="14.1" customHeight="1" x14ac:dyDescent="0.2">
      <c r="A29" s="305">
        <v>29</v>
      </c>
      <c r="B29" s="306" t="s">
        <v>246</v>
      </c>
      <c r="C29" s="307"/>
      <c r="D29" s="113">
        <v>3.6339463771327276</v>
      </c>
      <c r="E29" s="115">
        <v>656</v>
      </c>
      <c r="F29" s="114">
        <v>620</v>
      </c>
      <c r="G29" s="114">
        <v>835</v>
      </c>
      <c r="H29" s="114">
        <v>697</v>
      </c>
      <c r="I29" s="140">
        <v>713</v>
      </c>
      <c r="J29" s="115" t="s">
        <v>520</v>
      </c>
      <c r="K29" s="116" t="s">
        <v>520</v>
      </c>
    </row>
    <row r="30" spans="1:11" ht="14.1" customHeight="1" x14ac:dyDescent="0.2">
      <c r="A30" s="305" t="s">
        <v>247</v>
      </c>
      <c r="B30" s="306" t="s">
        <v>248</v>
      </c>
      <c r="C30" s="307"/>
      <c r="D30" s="113">
        <v>1.467981387103922</v>
      </c>
      <c r="E30" s="115">
        <v>265</v>
      </c>
      <c r="F30" s="114">
        <v>240</v>
      </c>
      <c r="G30" s="114">
        <v>368</v>
      </c>
      <c r="H30" s="114">
        <v>313</v>
      </c>
      <c r="I30" s="140" t="s">
        <v>513</v>
      </c>
      <c r="J30" s="115" t="s">
        <v>520</v>
      </c>
      <c r="K30" s="116" t="s">
        <v>520</v>
      </c>
    </row>
    <row r="31" spans="1:11" ht="14.1" customHeight="1" x14ac:dyDescent="0.2">
      <c r="A31" s="305" t="s">
        <v>249</v>
      </c>
      <c r="B31" s="306" t="s">
        <v>250</v>
      </c>
      <c r="C31" s="307"/>
      <c r="D31" s="113">
        <v>2.1438067804121426</v>
      </c>
      <c r="E31" s="115">
        <v>387</v>
      </c>
      <c r="F31" s="114">
        <v>377</v>
      </c>
      <c r="G31" s="114">
        <v>461</v>
      </c>
      <c r="H31" s="114">
        <v>384</v>
      </c>
      <c r="I31" s="140">
        <v>388</v>
      </c>
      <c r="J31" s="115" t="s">
        <v>520</v>
      </c>
      <c r="K31" s="116" t="s">
        <v>520</v>
      </c>
    </row>
    <row r="32" spans="1:11" ht="14.1" customHeight="1" x14ac:dyDescent="0.2">
      <c r="A32" s="305">
        <v>31</v>
      </c>
      <c r="B32" s="306" t="s">
        <v>251</v>
      </c>
      <c r="C32" s="307"/>
      <c r="D32" s="113">
        <v>0.96942167072900509</v>
      </c>
      <c r="E32" s="115">
        <v>175</v>
      </c>
      <c r="F32" s="114">
        <v>124</v>
      </c>
      <c r="G32" s="114">
        <v>137</v>
      </c>
      <c r="H32" s="114">
        <v>109</v>
      </c>
      <c r="I32" s="140">
        <v>156</v>
      </c>
      <c r="J32" s="115" t="s">
        <v>520</v>
      </c>
      <c r="K32" s="116" t="s">
        <v>520</v>
      </c>
    </row>
    <row r="33" spans="1:11" ht="14.1" customHeight="1" x14ac:dyDescent="0.2">
      <c r="A33" s="305">
        <v>32</v>
      </c>
      <c r="B33" s="306" t="s">
        <v>252</v>
      </c>
      <c r="C33" s="307"/>
      <c r="D33" s="113">
        <v>3.5563926434744073</v>
      </c>
      <c r="E33" s="115">
        <v>642</v>
      </c>
      <c r="F33" s="114">
        <v>288</v>
      </c>
      <c r="G33" s="114">
        <v>746</v>
      </c>
      <c r="H33" s="114">
        <v>684</v>
      </c>
      <c r="I33" s="140">
        <v>614</v>
      </c>
      <c r="J33" s="115" t="s">
        <v>520</v>
      </c>
      <c r="K33" s="116" t="s">
        <v>520</v>
      </c>
    </row>
    <row r="34" spans="1:11" ht="14.1" customHeight="1" x14ac:dyDescent="0.2">
      <c r="A34" s="305">
        <v>33</v>
      </c>
      <c r="B34" s="306" t="s">
        <v>253</v>
      </c>
      <c r="C34" s="307"/>
      <c r="D34" s="113">
        <v>1.0635940615998227</v>
      </c>
      <c r="E34" s="115">
        <v>192</v>
      </c>
      <c r="F34" s="114">
        <v>121</v>
      </c>
      <c r="G34" s="114">
        <v>245</v>
      </c>
      <c r="H34" s="114">
        <v>187</v>
      </c>
      <c r="I34" s="140">
        <v>207</v>
      </c>
      <c r="J34" s="115" t="s">
        <v>520</v>
      </c>
      <c r="K34" s="116" t="s">
        <v>520</v>
      </c>
    </row>
    <row r="35" spans="1:11" ht="14.1" customHeight="1" x14ac:dyDescent="0.2">
      <c r="A35" s="305">
        <v>34</v>
      </c>
      <c r="B35" s="306" t="s">
        <v>254</v>
      </c>
      <c r="C35" s="307"/>
      <c r="D35" s="113">
        <v>2.6866829160203856</v>
      </c>
      <c r="E35" s="115">
        <v>485</v>
      </c>
      <c r="F35" s="114">
        <v>313</v>
      </c>
      <c r="G35" s="114">
        <v>478</v>
      </c>
      <c r="H35" s="114">
        <v>466</v>
      </c>
      <c r="I35" s="140">
        <v>476</v>
      </c>
      <c r="J35" s="115" t="s">
        <v>520</v>
      </c>
      <c r="K35" s="116" t="s">
        <v>520</v>
      </c>
    </row>
    <row r="36" spans="1:11" ht="14.1" customHeight="1" x14ac:dyDescent="0.2">
      <c r="A36" s="305">
        <v>41</v>
      </c>
      <c r="B36" s="306" t="s">
        <v>255</v>
      </c>
      <c r="C36" s="307"/>
      <c r="D36" s="113">
        <v>0.37115001107910484</v>
      </c>
      <c r="E36" s="115">
        <v>67</v>
      </c>
      <c r="F36" s="114">
        <v>53</v>
      </c>
      <c r="G36" s="114">
        <v>95</v>
      </c>
      <c r="H36" s="114">
        <v>55</v>
      </c>
      <c r="I36" s="140">
        <v>138</v>
      </c>
      <c r="J36" s="115" t="s">
        <v>520</v>
      </c>
      <c r="K36" s="116" t="s">
        <v>520</v>
      </c>
    </row>
    <row r="37" spans="1:11" ht="14.1" customHeight="1" x14ac:dyDescent="0.2">
      <c r="A37" s="305">
        <v>42</v>
      </c>
      <c r="B37" s="306" t="s">
        <v>256</v>
      </c>
      <c r="C37" s="307"/>
      <c r="D37" s="113">
        <v>9.4172390870817635E-2</v>
      </c>
      <c r="E37" s="115">
        <v>17</v>
      </c>
      <c r="F37" s="114">
        <v>12</v>
      </c>
      <c r="G37" s="114" t="s">
        <v>513</v>
      </c>
      <c r="H37" s="114">
        <v>16</v>
      </c>
      <c r="I37" s="140">
        <v>20</v>
      </c>
      <c r="J37" s="115" t="s">
        <v>520</v>
      </c>
      <c r="K37" s="116" t="s">
        <v>520</v>
      </c>
    </row>
    <row r="38" spans="1:11" ht="14.1" customHeight="1" x14ac:dyDescent="0.2">
      <c r="A38" s="305">
        <v>43</v>
      </c>
      <c r="B38" s="306" t="s">
        <v>257</v>
      </c>
      <c r="C38" s="307"/>
      <c r="D38" s="113">
        <v>1.5233769111455795</v>
      </c>
      <c r="E38" s="115">
        <v>275</v>
      </c>
      <c r="F38" s="114">
        <v>319</v>
      </c>
      <c r="G38" s="114">
        <v>395</v>
      </c>
      <c r="H38" s="114">
        <v>339</v>
      </c>
      <c r="I38" s="140">
        <v>311</v>
      </c>
      <c r="J38" s="115" t="s">
        <v>520</v>
      </c>
      <c r="K38" s="116" t="s">
        <v>520</v>
      </c>
    </row>
    <row r="39" spans="1:11" ht="14.1" customHeight="1" x14ac:dyDescent="0.2">
      <c r="A39" s="305">
        <v>51</v>
      </c>
      <c r="B39" s="306" t="s">
        <v>258</v>
      </c>
      <c r="C39" s="307"/>
      <c r="D39" s="113">
        <v>12.264569022822956</v>
      </c>
      <c r="E39" s="115">
        <v>2214</v>
      </c>
      <c r="F39" s="114">
        <v>2515</v>
      </c>
      <c r="G39" s="114">
        <v>3756</v>
      </c>
      <c r="H39" s="114">
        <v>2760</v>
      </c>
      <c r="I39" s="140">
        <v>1989</v>
      </c>
      <c r="J39" s="115" t="s">
        <v>520</v>
      </c>
      <c r="K39" s="116" t="s">
        <v>520</v>
      </c>
    </row>
    <row r="40" spans="1:11" ht="14.1" customHeight="1" x14ac:dyDescent="0.2">
      <c r="A40" s="305" t="s">
        <v>259</v>
      </c>
      <c r="B40" s="306" t="s">
        <v>260</v>
      </c>
      <c r="C40" s="307"/>
      <c r="D40" s="113">
        <v>11.627520496343896</v>
      </c>
      <c r="E40" s="115">
        <v>2099</v>
      </c>
      <c r="F40" s="114">
        <v>2445</v>
      </c>
      <c r="G40" s="114">
        <v>3607</v>
      </c>
      <c r="H40" s="114">
        <v>2609</v>
      </c>
      <c r="I40" s="140">
        <v>1825</v>
      </c>
      <c r="J40" s="115" t="s">
        <v>520</v>
      </c>
      <c r="K40" s="116" t="s">
        <v>520</v>
      </c>
    </row>
    <row r="41" spans="1:11" ht="14.1" customHeight="1" x14ac:dyDescent="0.2">
      <c r="A41" s="305"/>
      <c r="B41" s="306" t="s">
        <v>261</v>
      </c>
      <c r="C41" s="307"/>
      <c r="D41" s="113">
        <v>10.24263239530246</v>
      </c>
      <c r="E41" s="115">
        <v>1849</v>
      </c>
      <c r="F41" s="114">
        <v>2270</v>
      </c>
      <c r="G41" s="114">
        <v>3324</v>
      </c>
      <c r="H41" s="114">
        <v>2499</v>
      </c>
      <c r="I41" s="140">
        <v>1720</v>
      </c>
      <c r="J41" s="115" t="s">
        <v>520</v>
      </c>
      <c r="K41" s="116" t="s">
        <v>520</v>
      </c>
    </row>
    <row r="42" spans="1:11" ht="14.1" customHeight="1" x14ac:dyDescent="0.2">
      <c r="A42" s="305">
        <v>52</v>
      </c>
      <c r="B42" s="306" t="s">
        <v>262</v>
      </c>
      <c r="C42" s="307"/>
      <c r="D42" s="113">
        <v>4.3651672944826059</v>
      </c>
      <c r="E42" s="115">
        <v>788</v>
      </c>
      <c r="F42" s="114">
        <v>594</v>
      </c>
      <c r="G42" s="114">
        <v>664</v>
      </c>
      <c r="H42" s="114">
        <v>641</v>
      </c>
      <c r="I42" s="140">
        <v>767</v>
      </c>
      <c r="J42" s="115" t="s">
        <v>520</v>
      </c>
      <c r="K42" s="116" t="s">
        <v>520</v>
      </c>
    </row>
    <row r="43" spans="1:11" ht="14.1" customHeight="1" x14ac:dyDescent="0.2">
      <c r="A43" s="305" t="s">
        <v>263</v>
      </c>
      <c r="B43" s="306" t="s">
        <v>264</v>
      </c>
      <c r="C43" s="307"/>
      <c r="D43" s="113">
        <v>3.7336583204077112</v>
      </c>
      <c r="E43" s="115">
        <v>674</v>
      </c>
      <c r="F43" s="114">
        <v>514</v>
      </c>
      <c r="G43" s="114">
        <v>514</v>
      </c>
      <c r="H43" s="114">
        <v>504</v>
      </c>
      <c r="I43" s="140">
        <v>636</v>
      </c>
      <c r="J43" s="115" t="s">
        <v>520</v>
      </c>
      <c r="K43" s="116" t="s">
        <v>520</v>
      </c>
    </row>
    <row r="44" spans="1:11" ht="14.1" customHeight="1" x14ac:dyDescent="0.2">
      <c r="A44" s="305">
        <v>53</v>
      </c>
      <c r="B44" s="306" t="s">
        <v>265</v>
      </c>
      <c r="C44" s="307"/>
      <c r="D44" s="113">
        <v>1.7892754265455351</v>
      </c>
      <c r="E44" s="115">
        <v>323</v>
      </c>
      <c r="F44" s="114">
        <v>243</v>
      </c>
      <c r="G44" s="114">
        <v>544</v>
      </c>
      <c r="H44" s="114">
        <v>245</v>
      </c>
      <c r="I44" s="140">
        <v>202</v>
      </c>
      <c r="J44" s="115" t="s">
        <v>520</v>
      </c>
      <c r="K44" s="116" t="s">
        <v>520</v>
      </c>
    </row>
    <row r="45" spans="1:11" ht="14.1" customHeight="1" x14ac:dyDescent="0.2">
      <c r="A45" s="305" t="s">
        <v>266</v>
      </c>
      <c r="B45" s="306" t="s">
        <v>267</v>
      </c>
      <c r="C45" s="307"/>
      <c r="D45" s="113">
        <v>1.7671172169288722</v>
      </c>
      <c r="E45" s="115">
        <v>319</v>
      </c>
      <c r="F45" s="114">
        <v>237</v>
      </c>
      <c r="G45" s="114">
        <v>541</v>
      </c>
      <c r="H45" s="114">
        <v>239</v>
      </c>
      <c r="I45" s="140">
        <v>197</v>
      </c>
      <c r="J45" s="115" t="s">
        <v>520</v>
      </c>
      <c r="K45" s="116" t="s">
        <v>520</v>
      </c>
    </row>
    <row r="46" spans="1:11" ht="14.1" customHeight="1" x14ac:dyDescent="0.2">
      <c r="A46" s="305">
        <v>54</v>
      </c>
      <c r="B46" s="306" t="s">
        <v>268</v>
      </c>
      <c r="C46" s="307"/>
      <c r="D46" s="113">
        <v>3.8499889208951918</v>
      </c>
      <c r="E46" s="115">
        <v>695</v>
      </c>
      <c r="F46" s="114">
        <v>506</v>
      </c>
      <c r="G46" s="114">
        <v>668</v>
      </c>
      <c r="H46" s="114">
        <v>609</v>
      </c>
      <c r="I46" s="140">
        <v>681</v>
      </c>
      <c r="J46" s="115" t="s">
        <v>520</v>
      </c>
      <c r="K46" s="116" t="s">
        <v>520</v>
      </c>
    </row>
    <row r="47" spans="1:11" ht="14.1" customHeight="1" x14ac:dyDescent="0.2">
      <c r="A47" s="305">
        <v>61</v>
      </c>
      <c r="B47" s="306" t="s">
        <v>269</v>
      </c>
      <c r="C47" s="307"/>
      <c r="D47" s="113">
        <v>1.7781963217372037</v>
      </c>
      <c r="E47" s="115">
        <v>321</v>
      </c>
      <c r="F47" s="114">
        <v>194</v>
      </c>
      <c r="G47" s="114">
        <v>335</v>
      </c>
      <c r="H47" s="114">
        <v>265</v>
      </c>
      <c r="I47" s="140">
        <v>288</v>
      </c>
      <c r="J47" s="115" t="s">
        <v>520</v>
      </c>
      <c r="K47" s="116" t="s">
        <v>520</v>
      </c>
    </row>
    <row r="48" spans="1:11" ht="14.1" customHeight="1" x14ac:dyDescent="0.2">
      <c r="A48" s="305">
        <v>62</v>
      </c>
      <c r="B48" s="306" t="s">
        <v>270</v>
      </c>
      <c r="C48" s="307"/>
      <c r="D48" s="113">
        <v>4.9357411921116769</v>
      </c>
      <c r="E48" s="115">
        <v>891</v>
      </c>
      <c r="F48" s="114">
        <v>963</v>
      </c>
      <c r="G48" s="114">
        <v>1392</v>
      </c>
      <c r="H48" s="114">
        <v>1561</v>
      </c>
      <c r="I48" s="140">
        <v>963</v>
      </c>
      <c r="J48" s="115" t="s">
        <v>520</v>
      </c>
      <c r="K48" s="116" t="s">
        <v>520</v>
      </c>
    </row>
    <row r="49" spans="1:11" ht="14.1" customHeight="1" x14ac:dyDescent="0.2">
      <c r="A49" s="305">
        <v>63</v>
      </c>
      <c r="B49" s="306" t="s">
        <v>271</v>
      </c>
      <c r="C49" s="307"/>
      <c r="D49" s="113">
        <v>3.3625083093286063</v>
      </c>
      <c r="E49" s="115">
        <v>607</v>
      </c>
      <c r="F49" s="114">
        <v>615</v>
      </c>
      <c r="G49" s="114">
        <v>836</v>
      </c>
      <c r="H49" s="114">
        <v>753</v>
      </c>
      <c r="I49" s="140">
        <v>610</v>
      </c>
      <c r="J49" s="115" t="s">
        <v>520</v>
      </c>
      <c r="K49" s="116" t="s">
        <v>520</v>
      </c>
    </row>
    <row r="50" spans="1:11" ht="14.1" customHeight="1" x14ac:dyDescent="0.2">
      <c r="A50" s="305" t="s">
        <v>272</v>
      </c>
      <c r="B50" s="306" t="s">
        <v>273</v>
      </c>
      <c r="C50" s="307"/>
      <c r="D50" s="113">
        <v>0.64258807888322622</v>
      </c>
      <c r="E50" s="115">
        <v>116</v>
      </c>
      <c r="F50" s="114">
        <v>112</v>
      </c>
      <c r="G50" s="114">
        <v>204</v>
      </c>
      <c r="H50" s="114">
        <v>147</v>
      </c>
      <c r="I50" s="140">
        <v>115</v>
      </c>
      <c r="J50" s="115" t="s">
        <v>520</v>
      </c>
      <c r="K50" s="116" t="s">
        <v>520</v>
      </c>
    </row>
    <row r="51" spans="1:11" ht="14.1" customHeight="1" x14ac:dyDescent="0.2">
      <c r="A51" s="305" t="s">
        <v>274</v>
      </c>
      <c r="B51" s="306" t="s">
        <v>275</v>
      </c>
      <c r="C51" s="307"/>
      <c r="D51" s="113">
        <v>2.4429426102370928</v>
      </c>
      <c r="E51" s="115">
        <v>441</v>
      </c>
      <c r="F51" s="114">
        <v>465</v>
      </c>
      <c r="G51" s="114">
        <v>545</v>
      </c>
      <c r="H51" s="114">
        <v>571</v>
      </c>
      <c r="I51" s="140">
        <v>440</v>
      </c>
      <c r="J51" s="115" t="s">
        <v>520</v>
      </c>
      <c r="K51" s="116" t="s">
        <v>520</v>
      </c>
    </row>
    <row r="52" spans="1:11" ht="14.1" customHeight="1" x14ac:dyDescent="0.2">
      <c r="A52" s="305">
        <v>71</v>
      </c>
      <c r="B52" s="306" t="s">
        <v>276</v>
      </c>
      <c r="C52" s="307"/>
      <c r="D52" s="113">
        <v>8.6749390649235547</v>
      </c>
      <c r="E52" s="115">
        <v>1566</v>
      </c>
      <c r="F52" s="114">
        <v>1191</v>
      </c>
      <c r="G52" s="114">
        <v>1732</v>
      </c>
      <c r="H52" s="114">
        <v>1354</v>
      </c>
      <c r="I52" s="140">
        <v>1567</v>
      </c>
      <c r="J52" s="115" t="s">
        <v>520</v>
      </c>
      <c r="K52" s="116" t="s">
        <v>520</v>
      </c>
    </row>
    <row r="53" spans="1:11" ht="14.1" customHeight="1" x14ac:dyDescent="0.2">
      <c r="A53" s="305" t="s">
        <v>277</v>
      </c>
      <c r="B53" s="306" t="s">
        <v>278</v>
      </c>
      <c r="C53" s="307"/>
      <c r="D53" s="113">
        <v>3.0855306891203189</v>
      </c>
      <c r="E53" s="115">
        <v>557</v>
      </c>
      <c r="F53" s="114">
        <v>438</v>
      </c>
      <c r="G53" s="114">
        <v>603</v>
      </c>
      <c r="H53" s="114">
        <v>476</v>
      </c>
      <c r="I53" s="140">
        <v>567</v>
      </c>
      <c r="J53" s="115" t="s">
        <v>520</v>
      </c>
      <c r="K53" s="116" t="s">
        <v>520</v>
      </c>
    </row>
    <row r="54" spans="1:11" ht="14.1" customHeight="1" x14ac:dyDescent="0.2">
      <c r="A54" s="305" t="s">
        <v>279</v>
      </c>
      <c r="B54" s="306" t="s">
        <v>280</v>
      </c>
      <c r="C54" s="307"/>
      <c r="D54" s="113">
        <v>4.547972523820075</v>
      </c>
      <c r="E54" s="115">
        <v>821</v>
      </c>
      <c r="F54" s="114">
        <v>635</v>
      </c>
      <c r="G54" s="114">
        <v>974</v>
      </c>
      <c r="H54" s="114">
        <v>725</v>
      </c>
      <c r="I54" s="140">
        <v>805</v>
      </c>
      <c r="J54" s="115" t="s">
        <v>520</v>
      </c>
      <c r="K54" s="116" t="s">
        <v>520</v>
      </c>
    </row>
    <row r="55" spans="1:11" ht="14.1" customHeight="1" x14ac:dyDescent="0.2">
      <c r="A55" s="305">
        <v>72</v>
      </c>
      <c r="B55" s="306" t="s">
        <v>281</v>
      </c>
      <c r="C55" s="307"/>
      <c r="D55" s="113">
        <v>1.877908265012187</v>
      </c>
      <c r="E55" s="115">
        <v>339</v>
      </c>
      <c r="F55" s="114">
        <v>229</v>
      </c>
      <c r="G55" s="114">
        <v>387</v>
      </c>
      <c r="H55" s="114">
        <v>222</v>
      </c>
      <c r="I55" s="140">
        <v>265</v>
      </c>
      <c r="J55" s="115" t="s">
        <v>520</v>
      </c>
      <c r="K55" s="116" t="s">
        <v>520</v>
      </c>
    </row>
    <row r="56" spans="1:11" ht="14.1" customHeight="1" x14ac:dyDescent="0.2">
      <c r="A56" s="305" t="s">
        <v>282</v>
      </c>
      <c r="B56" s="306" t="s">
        <v>283</v>
      </c>
      <c r="C56" s="307"/>
      <c r="D56" s="113">
        <v>0.57057389762907162</v>
      </c>
      <c r="E56" s="115">
        <v>103</v>
      </c>
      <c r="F56" s="114">
        <v>81</v>
      </c>
      <c r="G56" s="114">
        <v>164</v>
      </c>
      <c r="H56" s="114">
        <v>71</v>
      </c>
      <c r="I56" s="140">
        <v>87</v>
      </c>
      <c r="J56" s="115" t="s">
        <v>520</v>
      </c>
      <c r="K56" s="116" t="s">
        <v>520</v>
      </c>
    </row>
    <row r="57" spans="1:11" ht="14.1" customHeight="1" x14ac:dyDescent="0.2">
      <c r="A57" s="305" t="s">
        <v>284</v>
      </c>
      <c r="B57" s="306" t="s">
        <v>285</v>
      </c>
      <c r="C57" s="307"/>
      <c r="D57" s="113">
        <v>1.0081985375581652</v>
      </c>
      <c r="E57" s="115">
        <v>182</v>
      </c>
      <c r="F57" s="114">
        <v>110</v>
      </c>
      <c r="G57" s="114">
        <v>138</v>
      </c>
      <c r="H57" s="114">
        <v>111</v>
      </c>
      <c r="I57" s="140">
        <v>130</v>
      </c>
      <c r="J57" s="115" t="s">
        <v>520</v>
      </c>
      <c r="K57" s="116" t="s">
        <v>520</v>
      </c>
    </row>
    <row r="58" spans="1:11" ht="14.1" customHeight="1" x14ac:dyDescent="0.2">
      <c r="A58" s="305">
        <v>73</v>
      </c>
      <c r="B58" s="306" t="s">
        <v>286</v>
      </c>
      <c r="C58" s="307"/>
      <c r="D58" s="113">
        <v>1.9166851318413471</v>
      </c>
      <c r="E58" s="115">
        <v>346</v>
      </c>
      <c r="F58" s="114">
        <v>262</v>
      </c>
      <c r="G58" s="114">
        <v>446</v>
      </c>
      <c r="H58" s="114">
        <v>234</v>
      </c>
      <c r="I58" s="140">
        <v>354</v>
      </c>
      <c r="J58" s="115" t="s">
        <v>520</v>
      </c>
      <c r="K58" s="116" t="s">
        <v>520</v>
      </c>
    </row>
    <row r="59" spans="1:11" ht="14.1" customHeight="1" x14ac:dyDescent="0.2">
      <c r="A59" s="305" t="s">
        <v>287</v>
      </c>
      <c r="B59" s="306" t="s">
        <v>288</v>
      </c>
      <c r="C59" s="307"/>
      <c r="D59" s="113">
        <v>1.4015067582539331</v>
      </c>
      <c r="E59" s="115">
        <v>253</v>
      </c>
      <c r="F59" s="114">
        <v>174</v>
      </c>
      <c r="G59" s="114">
        <v>356</v>
      </c>
      <c r="H59" s="114">
        <v>187</v>
      </c>
      <c r="I59" s="140">
        <v>272</v>
      </c>
      <c r="J59" s="115" t="s">
        <v>520</v>
      </c>
      <c r="K59" s="116" t="s">
        <v>520</v>
      </c>
    </row>
    <row r="60" spans="1:11" ht="14.1" customHeight="1" x14ac:dyDescent="0.2">
      <c r="A60" s="305">
        <v>81</v>
      </c>
      <c r="B60" s="306" t="s">
        <v>289</v>
      </c>
      <c r="C60" s="307"/>
      <c r="D60" s="113">
        <v>5.4287613560824282</v>
      </c>
      <c r="E60" s="115">
        <v>980</v>
      </c>
      <c r="F60" s="114">
        <v>856</v>
      </c>
      <c r="G60" s="114">
        <v>1482</v>
      </c>
      <c r="H60" s="114">
        <v>798</v>
      </c>
      <c r="I60" s="140">
        <v>1595</v>
      </c>
      <c r="J60" s="115" t="s">
        <v>520</v>
      </c>
      <c r="K60" s="116" t="s">
        <v>520</v>
      </c>
    </row>
    <row r="61" spans="1:11" ht="14.1" customHeight="1" x14ac:dyDescent="0.2">
      <c r="A61" s="305" t="s">
        <v>290</v>
      </c>
      <c r="B61" s="306" t="s">
        <v>291</v>
      </c>
      <c r="C61" s="307"/>
      <c r="D61" s="113">
        <v>1.2131619765122978</v>
      </c>
      <c r="E61" s="115">
        <v>219</v>
      </c>
      <c r="F61" s="114">
        <v>139</v>
      </c>
      <c r="G61" s="114">
        <v>296</v>
      </c>
      <c r="H61" s="114">
        <v>187</v>
      </c>
      <c r="I61" s="140">
        <v>245</v>
      </c>
      <c r="J61" s="115" t="s">
        <v>520</v>
      </c>
      <c r="K61" s="116" t="s">
        <v>520</v>
      </c>
    </row>
    <row r="62" spans="1:11" ht="14.1" customHeight="1" x14ac:dyDescent="0.2">
      <c r="A62" s="305" t="s">
        <v>292</v>
      </c>
      <c r="B62" s="306" t="s">
        <v>293</v>
      </c>
      <c r="C62" s="307"/>
      <c r="D62" s="113">
        <v>1.9665411034788389</v>
      </c>
      <c r="E62" s="115">
        <v>355</v>
      </c>
      <c r="F62" s="114">
        <v>371</v>
      </c>
      <c r="G62" s="114">
        <v>827</v>
      </c>
      <c r="H62" s="114">
        <v>314</v>
      </c>
      <c r="I62" s="140">
        <v>874</v>
      </c>
      <c r="J62" s="115" t="s">
        <v>520</v>
      </c>
      <c r="K62" s="116" t="s">
        <v>520</v>
      </c>
    </row>
    <row r="63" spans="1:11" ht="14.1" customHeight="1" x14ac:dyDescent="0.2">
      <c r="A63" s="305"/>
      <c r="B63" s="306" t="s">
        <v>294</v>
      </c>
      <c r="C63" s="307"/>
      <c r="D63" s="113">
        <v>1.6674052736538887</v>
      </c>
      <c r="E63" s="115">
        <v>301</v>
      </c>
      <c r="F63" s="114">
        <v>326</v>
      </c>
      <c r="G63" s="114">
        <v>732</v>
      </c>
      <c r="H63" s="114">
        <v>285</v>
      </c>
      <c r="I63" s="140">
        <v>781</v>
      </c>
      <c r="J63" s="115" t="s">
        <v>520</v>
      </c>
      <c r="K63" s="116" t="s">
        <v>520</v>
      </c>
    </row>
    <row r="64" spans="1:11" ht="14.1" customHeight="1" x14ac:dyDescent="0.2">
      <c r="A64" s="305" t="s">
        <v>295</v>
      </c>
      <c r="B64" s="306" t="s">
        <v>296</v>
      </c>
      <c r="C64" s="307"/>
      <c r="D64" s="113">
        <v>1.1023709284289829</v>
      </c>
      <c r="E64" s="115">
        <v>199</v>
      </c>
      <c r="F64" s="114">
        <v>152</v>
      </c>
      <c r="G64" s="114">
        <v>153</v>
      </c>
      <c r="H64" s="114">
        <v>109</v>
      </c>
      <c r="I64" s="140">
        <v>215</v>
      </c>
      <c r="J64" s="115" t="s">
        <v>520</v>
      </c>
      <c r="K64" s="116" t="s">
        <v>520</v>
      </c>
    </row>
    <row r="65" spans="1:11" ht="14.1" customHeight="1" x14ac:dyDescent="0.2">
      <c r="A65" s="305" t="s">
        <v>297</v>
      </c>
      <c r="B65" s="306" t="s">
        <v>298</v>
      </c>
      <c r="C65" s="307"/>
      <c r="D65" s="113">
        <v>0.4874806115665854</v>
      </c>
      <c r="E65" s="115">
        <v>88</v>
      </c>
      <c r="F65" s="114">
        <v>88</v>
      </c>
      <c r="G65" s="114">
        <v>104</v>
      </c>
      <c r="H65" s="114">
        <v>66</v>
      </c>
      <c r="I65" s="140">
        <v>112</v>
      </c>
      <c r="J65" s="115" t="s">
        <v>520</v>
      </c>
      <c r="K65" s="116" t="s">
        <v>520</v>
      </c>
    </row>
    <row r="66" spans="1:11" ht="14.1" customHeight="1" x14ac:dyDescent="0.2">
      <c r="A66" s="305">
        <v>82</v>
      </c>
      <c r="B66" s="306" t="s">
        <v>299</v>
      </c>
      <c r="C66" s="307"/>
      <c r="D66" s="113">
        <v>3.1741635275869711</v>
      </c>
      <c r="E66" s="115">
        <v>573</v>
      </c>
      <c r="F66" s="114">
        <v>568</v>
      </c>
      <c r="G66" s="114">
        <v>996</v>
      </c>
      <c r="H66" s="114">
        <v>517</v>
      </c>
      <c r="I66" s="140">
        <v>824</v>
      </c>
      <c r="J66" s="115" t="s">
        <v>520</v>
      </c>
      <c r="K66" s="116" t="s">
        <v>520</v>
      </c>
    </row>
    <row r="67" spans="1:11" ht="14.1" customHeight="1" x14ac:dyDescent="0.2">
      <c r="A67" s="305" t="s">
        <v>300</v>
      </c>
      <c r="B67" s="306" t="s">
        <v>301</v>
      </c>
      <c r="C67" s="307"/>
      <c r="D67" s="113">
        <v>2.2601373808996232</v>
      </c>
      <c r="E67" s="115">
        <v>408</v>
      </c>
      <c r="F67" s="114">
        <v>425</v>
      </c>
      <c r="G67" s="114">
        <v>755</v>
      </c>
      <c r="H67" s="114">
        <v>358</v>
      </c>
      <c r="I67" s="140">
        <v>649</v>
      </c>
      <c r="J67" s="115" t="s">
        <v>520</v>
      </c>
      <c r="K67" s="116" t="s">
        <v>520</v>
      </c>
    </row>
    <row r="68" spans="1:11" ht="14.1" customHeight="1" x14ac:dyDescent="0.2">
      <c r="A68" s="305" t="s">
        <v>302</v>
      </c>
      <c r="B68" s="306" t="s">
        <v>303</v>
      </c>
      <c r="C68" s="307"/>
      <c r="D68" s="113">
        <v>0.54841568801240859</v>
      </c>
      <c r="E68" s="115">
        <v>99</v>
      </c>
      <c r="F68" s="114">
        <v>104</v>
      </c>
      <c r="G68" s="114">
        <v>162</v>
      </c>
      <c r="H68" s="114">
        <v>103</v>
      </c>
      <c r="I68" s="140">
        <v>113</v>
      </c>
      <c r="J68" s="115" t="s">
        <v>520</v>
      </c>
      <c r="K68" s="116" t="s">
        <v>520</v>
      </c>
    </row>
    <row r="69" spans="1:11" ht="14.1" customHeight="1" x14ac:dyDescent="0.2">
      <c r="A69" s="305">
        <v>83</v>
      </c>
      <c r="B69" s="306" t="s">
        <v>304</v>
      </c>
      <c r="C69" s="307"/>
      <c r="D69" s="113">
        <v>6.1045867493906494</v>
      </c>
      <c r="E69" s="115">
        <v>1102</v>
      </c>
      <c r="F69" s="114">
        <v>646</v>
      </c>
      <c r="G69" s="114">
        <v>1381</v>
      </c>
      <c r="H69" s="114">
        <v>658</v>
      </c>
      <c r="I69" s="140">
        <v>1589</v>
      </c>
      <c r="J69" s="115" t="s">
        <v>520</v>
      </c>
      <c r="K69" s="116" t="s">
        <v>520</v>
      </c>
    </row>
    <row r="70" spans="1:11" ht="14.1" customHeight="1" x14ac:dyDescent="0.2">
      <c r="A70" s="305" t="s">
        <v>305</v>
      </c>
      <c r="B70" s="306" t="s">
        <v>306</v>
      </c>
      <c r="C70" s="307"/>
      <c r="D70" s="113">
        <v>5.1684023930866383</v>
      </c>
      <c r="E70" s="115">
        <v>933</v>
      </c>
      <c r="F70" s="114">
        <v>552</v>
      </c>
      <c r="G70" s="114">
        <v>1237</v>
      </c>
      <c r="H70" s="114">
        <v>534</v>
      </c>
      <c r="I70" s="140">
        <v>1453</v>
      </c>
      <c r="J70" s="115" t="s">
        <v>520</v>
      </c>
      <c r="K70" s="116" t="s">
        <v>520</v>
      </c>
    </row>
    <row r="71" spans="1:11" ht="14.1" customHeight="1" x14ac:dyDescent="0.2">
      <c r="A71" s="305"/>
      <c r="B71" s="306" t="s">
        <v>307</v>
      </c>
      <c r="C71" s="307"/>
      <c r="D71" s="113">
        <v>3.7447374252160426</v>
      </c>
      <c r="E71" s="115">
        <v>676</v>
      </c>
      <c r="F71" s="114">
        <v>301</v>
      </c>
      <c r="G71" s="114">
        <v>840</v>
      </c>
      <c r="H71" s="114">
        <v>283</v>
      </c>
      <c r="I71" s="140">
        <v>1113</v>
      </c>
      <c r="J71" s="115" t="s">
        <v>520</v>
      </c>
      <c r="K71" s="116" t="s">
        <v>520</v>
      </c>
    </row>
    <row r="72" spans="1:11" ht="14.1" customHeight="1" x14ac:dyDescent="0.2">
      <c r="A72" s="305">
        <v>84</v>
      </c>
      <c r="B72" s="306" t="s">
        <v>308</v>
      </c>
      <c r="C72" s="307"/>
      <c r="D72" s="113">
        <v>2.3376911145579435</v>
      </c>
      <c r="E72" s="115">
        <v>422</v>
      </c>
      <c r="F72" s="114">
        <v>309</v>
      </c>
      <c r="G72" s="114">
        <v>470</v>
      </c>
      <c r="H72" s="114">
        <v>270</v>
      </c>
      <c r="I72" s="140">
        <v>371</v>
      </c>
      <c r="J72" s="115" t="s">
        <v>520</v>
      </c>
      <c r="K72" s="116" t="s">
        <v>520</v>
      </c>
    </row>
    <row r="73" spans="1:11" ht="14.1" customHeight="1" x14ac:dyDescent="0.2">
      <c r="A73" s="305" t="s">
        <v>309</v>
      </c>
      <c r="B73" s="306" t="s">
        <v>310</v>
      </c>
      <c r="C73" s="307"/>
      <c r="D73" s="113">
        <v>0.83093286062486149</v>
      </c>
      <c r="E73" s="115">
        <v>150</v>
      </c>
      <c r="F73" s="114">
        <v>37</v>
      </c>
      <c r="G73" s="114">
        <v>201</v>
      </c>
      <c r="H73" s="114">
        <v>27</v>
      </c>
      <c r="I73" s="140">
        <v>134</v>
      </c>
      <c r="J73" s="115" t="s">
        <v>520</v>
      </c>
      <c r="K73" s="116" t="s">
        <v>520</v>
      </c>
    </row>
    <row r="74" spans="1:11" ht="14.1" customHeight="1" x14ac:dyDescent="0.2">
      <c r="A74" s="305" t="s">
        <v>311</v>
      </c>
      <c r="B74" s="306" t="s">
        <v>312</v>
      </c>
      <c r="C74" s="307"/>
      <c r="D74" s="113">
        <v>0.21604254376246398</v>
      </c>
      <c r="E74" s="115">
        <v>39</v>
      </c>
      <c r="F74" s="114">
        <v>36</v>
      </c>
      <c r="G74" s="114">
        <v>55</v>
      </c>
      <c r="H74" s="114">
        <v>24</v>
      </c>
      <c r="I74" s="140">
        <v>42</v>
      </c>
      <c r="J74" s="115" t="s">
        <v>520</v>
      </c>
      <c r="K74" s="116" t="s">
        <v>520</v>
      </c>
    </row>
    <row r="75" spans="1:11" ht="14.1" customHeight="1" x14ac:dyDescent="0.2">
      <c r="A75" s="305" t="s">
        <v>313</v>
      </c>
      <c r="B75" s="306" t="s">
        <v>314</v>
      </c>
      <c r="C75" s="307"/>
      <c r="D75" s="113">
        <v>0.54841568801240859</v>
      </c>
      <c r="E75" s="115">
        <v>99</v>
      </c>
      <c r="F75" s="114">
        <v>182</v>
      </c>
      <c r="G75" s="114">
        <v>111</v>
      </c>
      <c r="H75" s="114">
        <v>141</v>
      </c>
      <c r="I75" s="140">
        <v>106</v>
      </c>
      <c r="J75" s="115" t="s">
        <v>520</v>
      </c>
      <c r="K75" s="116" t="s">
        <v>520</v>
      </c>
    </row>
    <row r="76" spans="1:11" ht="14.1" customHeight="1" x14ac:dyDescent="0.2">
      <c r="A76" s="305">
        <v>91</v>
      </c>
      <c r="B76" s="306" t="s">
        <v>315</v>
      </c>
      <c r="C76" s="307"/>
      <c r="D76" s="113">
        <v>0.39884777309993352</v>
      </c>
      <c r="E76" s="115">
        <v>72</v>
      </c>
      <c r="F76" s="114">
        <v>35</v>
      </c>
      <c r="G76" s="114">
        <v>47</v>
      </c>
      <c r="H76" s="114">
        <v>41</v>
      </c>
      <c r="I76" s="140">
        <v>43</v>
      </c>
      <c r="J76" s="115" t="s">
        <v>520</v>
      </c>
      <c r="K76" s="116" t="s">
        <v>520</v>
      </c>
    </row>
    <row r="77" spans="1:11" ht="14.1" customHeight="1" x14ac:dyDescent="0.2">
      <c r="A77" s="305">
        <v>92</v>
      </c>
      <c r="B77" s="306" t="s">
        <v>316</v>
      </c>
      <c r="C77" s="307"/>
      <c r="D77" s="113">
        <v>1.578772435187237</v>
      </c>
      <c r="E77" s="115">
        <v>285</v>
      </c>
      <c r="F77" s="114">
        <v>307</v>
      </c>
      <c r="G77" s="114">
        <v>360</v>
      </c>
      <c r="H77" s="114">
        <v>352</v>
      </c>
      <c r="I77" s="140">
        <v>402</v>
      </c>
      <c r="J77" s="115" t="s">
        <v>520</v>
      </c>
      <c r="K77" s="116" t="s">
        <v>520</v>
      </c>
    </row>
    <row r="78" spans="1:11" ht="14.1" customHeight="1" x14ac:dyDescent="0.2">
      <c r="A78" s="305">
        <v>93</v>
      </c>
      <c r="B78" s="306" t="s">
        <v>317</v>
      </c>
      <c r="C78" s="307"/>
      <c r="D78" s="113" t="s">
        <v>513</v>
      </c>
      <c r="E78" s="115" t="s">
        <v>513</v>
      </c>
      <c r="F78" s="114">
        <v>8</v>
      </c>
      <c r="G78" s="114">
        <v>22</v>
      </c>
      <c r="H78" s="114">
        <v>15</v>
      </c>
      <c r="I78" s="140">
        <v>19</v>
      </c>
      <c r="J78" s="115" t="s">
        <v>520</v>
      </c>
      <c r="K78" s="116" t="s">
        <v>520</v>
      </c>
    </row>
    <row r="79" spans="1:11" ht="14.1" customHeight="1" x14ac:dyDescent="0.2">
      <c r="A79" s="305">
        <v>94</v>
      </c>
      <c r="B79" s="306" t="s">
        <v>318</v>
      </c>
      <c r="C79" s="307"/>
      <c r="D79" s="113">
        <v>1.3184134721914469</v>
      </c>
      <c r="E79" s="115">
        <v>238</v>
      </c>
      <c r="F79" s="114">
        <v>259</v>
      </c>
      <c r="G79" s="114">
        <v>404</v>
      </c>
      <c r="H79" s="114">
        <v>301</v>
      </c>
      <c r="I79" s="140">
        <v>304</v>
      </c>
      <c r="J79" s="115" t="s">
        <v>520</v>
      </c>
      <c r="K79" s="116" t="s">
        <v>520</v>
      </c>
    </row>
    <row r="80" spans="1:11" ht="14.1" customHeight="1" x14ac:dyDescent="0.2">
      <c r="A80" s="305" t="s">
        <v>319</v>
      </c>
      <c r="B80" s="306" t="s">
        <v>320</v>
      </c>
      <c r="C80" s="307"/>
      <c r="D80" s="113" t="s">
        <v>513</v>
      </c>
      <c r="E80" s="115" t="s">
        <v>513</v>
      </c>
      <c r="F80" s="114">
        <v>3</v>
      </c>
      <c r="G80" s="114" t="s">
        <v>513</v>
      </c>
      <c r="H80" s="114">
        <v>0</v>
      </c>
      <c r="I80" s="140">
        <v>0</v>
      </c>
      <c r="J80" s="115" t="s">
        <v>520</v>
      </c>
      <c r="K80" s="116" t="s">
        <v>520</v>
      </c>
    </row>
    <row r="81" spans="1:11" ht="14.1" customHeight="1" x14ac:dyDescent="0.2">
      <c r="A81" s="309" t="s">
        <v>321</v>
      </c>
      <c r="B81" s="310" t="s">
        <v>334</v>
      </c>
      <c r="C81" s="311"/>
      <c r="D81" s="125">
        <v>0.21050299135829825</v>
      </c>
      <c r="E81" s="143">
        <v>38</v>
      </c>
      <c r="F81" s="144">
        <v>54</v>
      </c>
      <c r="G81" s="144">
        <v>200</v>
      </c>
      <c r="H81" s="144">
        <v>42</v>
      </c>
      <c r="I81" s="145">
        <v>36</v>
      </c>
      <c r="J81" s="143" t="s">
        <v>520</v>
      </c>
      <c r="K81" s="146" t="s">
        <v>520</v>
      </c>
    </row>
    <row r="82" spans="1:11" s="268"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6" t="s">
        <v>322</v>
      </c>
      <c r="B83" s="97"/>
      <c r="C83" s="97"/>
      <c r="D83" s="155"/>
      <c r="E83" s="156"/>
      <c r="F83" s="156"/>
      <c r="G83" s="156"/>
      <c r="H83" s="156"/>
      <c r="I83" s="156"/>
      <c r="J83" s="156"/>
      <c r="K83" s="157"/>
    </row>
    <row r="84" spans="1:11" ht="20.25" customHeight="1" x14ac:dyDescent="0.2">
      <c r="A84" s="656" t="s">
        <v>364</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3" sqref="A3:J3"/>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7" t="s">
        <v>366</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336</v>
      </c>
      <c r="B5" s="570"/>
      <c r="C5" s="570"/>
      <c r="D5" s="570"/>
      <c r="E5" s="252"/>
      <c r="F5" s="252"/>
      <c r="G5" s="252"/>
      <c r="H5" s="252"/>
      <c r="I5" s="252"/>
      <c r="J5" s="252"/>
    </row>
    <row r="6" spans="1:15" s="94" customFormat="1" ht="25.5" customHeight="1" x14ac:dyDescent="0.2">
      <c r="A6" s="655" t="s">
        <v>521</v>
      </c>
      <c r="B6" s="655"/>
      <c r="C6" s="655"/>
      <c r="D6" s="655"/>
      <c r="E6" s="655"/>
      <c r="F6" s="655"/>
      <c r="G6" s="655"/>
      <c r="H6" s="655"/>
      <c r="I6" s="655"/>
      <c r="J6" s="655"/>
    </row>
    <row r="7" spans="1:15" s="91" customFormat="1" ht="24.95" customHeight="1" x14ac:dyDescent="0.2">
      <c r="A7" s="585" t="s">
        <v>213</v>
      </c>
      <c r="B7" s="586"/>
      <c r="C7" s="579" t="s">
        <v>94</v>
      </c>
      <c r="D7" s="658" t="s">
        <v>367</v>
      </c>
      <c r="E7" s="659"/>
      <c r="F7" s="659"/>
      <c r="G7" s="659"/>
      <c r="H7" s="660"/>
      <c r="I7" s="585" t="s">
        <v>359</v>
      </c>
      <c r="J7" s="586"/>
      <c r="K7" s="96"/>
      <c r="L7" s="96"/>
      <c r="M7" s="96"/>
      <c r="N7" s="96"/>
      <c r="O7" s="96"/>
    </row>
    <row r="8" spans="1:15" ht="21.75" customHeight="1" x14ac:dyDescent="0.2">
      <c r="A8" s="614"/>
      <c r="B8" s="615"/>
      <c r="C8" s="580"/>
      <c r="D8" s="589" t="s">
        <v>336</v>
      </c>
      <c r="E8" s="589" t="s">
        <v>338</v>
      </c>
      <c r="F8" s="589" t="s">
        <v>339</v>
      </c>
      <c r="G8" s="589" t="s">
        <v>340</v>
      </c>
      <c r="H8" s="589" t="s">
        <v>341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192" customFormat="1" ht="24.95" customHeight="1" x14ac:dyDescent="0.2">
      <c r="A11" s="616" t="s">
        <v>104</v>
      </c>
      <c r="B11" s="617"/>
      <c r="C11" s="284">
        <v>100</v>
      </c>
      <c r="D11" s="115">
        <v>19628</v>
      </c>
      <c r="E11" s="114">
        <v>16395</v>
      </c>
      <c r="F11" s="114">
        <v>20516</v>
      </c>
      <c r="G11" s="114">
        <v>16929</v>
      </c>
      <c r="H11" s="140">
        <v>19939</v>
      </c>
      <c r="I11" s="115" t="s">
        <v>520</v>
      </c>
      <c r="J11" s="116" t="s">
        <v>520</v>
      </c>
    </row>
    <row r="12" spans="1:15" s="110" customFormat="1" ht="24.95" customHeight="1" x14ac:dyDescent="0.2">
      <c r="A12" s="193" t="s">
        <v>132</v>
      </c>
      <c r="B12" s="194" t="s">
        <v>133</v>
      </c>
      <c r="C12" s="113">
        <v>0.91705726513144492</v>
      </c>
      <c r="D12" s="115">
        <v>180</v>
      </c>
      <c r="E12" s="114">
        <v>502</v>
      </c>
      <c r="F12" s="114">
        <v>371</v>
      </c>
      <c r="G12" s="114">
        <v>189</v>
      </c>
      <c r="H12" s="140">
        <v>164</v>
      </c>
      <c r="I12" s="115" t="s">
        <v>520</v>
      </c>
      <c r="J12" s="116" t="s">
        <v>520</v>
      </c>
    </row>
    <row r="13" spans="1:15" s="110" customFormat="1" ht="24.95" customHeight="1" x14ac:dyDescent="0.2">
      <c r="A13" s="193" t="s">
        <v>134</v>
      </c>
      <c r="B13" s="199" t="s">
        <v>214</v>
      </c>
      <c r="C13" s="113">
        <v>0.88139392704299979</v>
      </c>
      <c r="D13" s="115">
        <v>173</v>
      </c>
      <c r="E13" s="114">
        <v>127</v>
      </c>
      <c r="F13" s="114">
        <v>130</v>
      </c>
      <c r="G13" s="114">
        <v>181</v>
      </c>
      <c r="H13" s="140">
        <v>202</v>
      </c>
      <c r="I13" s="115" t="s">
        <v>520</v>
      </c>
      <c r="J13" s="116" t="s">
        <v>520</v>
      </c>
    </row>
    <row r="14" spans="1:15" s="286" customFormat="1" ht="24.95" customHeight="1" x14ac:dyDescent="0.2">
      <c r="A14" s="193" t="s">
        <v>215</v>
      </c>
      <c r="B14" s="199" t="s">
        <v>137</v>
      </c>
      <c r="C14" s="113">
        <v>12.201956388832281</v>
      </c>
      <c r="D14" s="115">
        <v>2395</v>
      </c>
      <c r="E14" s="114">
        <v>1569</v>
      </c>
      <c r="F14" s="114">
        <v>2153</v>
      </c>
      <c r="G14" s="114">
        <v>1766</v>
      </c>
      <c r="H14" s="140">
        <v>2176</v>
      </c>
      <c r="I14" s="115" t="s">
        <v>520</v>
      </c>
      <c r="J14" s="116" t="s">
        <v>520</v>
      </c>
      <c r="K14" s="110"/>
      <c r="L14" s="110"/>
      <c r="M14" s="110"/>
      <c r="N14" s="110"/>
      <c r="O14" s="110"/>
    </row>
    <row r="15" spans="1:15" s="110" customFormat="1" ht="24.95" customHeight="1" x14ac:dyDescent="0.2">
      <c r="A15" s="193" t="s">
        <v>216</v>
      </c>
      <c r="B15" s="199" t="s">
        <v>217</v>
      </c>
      <c r="C15" s="113">
        <v>2.6696555940493174</v>
      </c>
      <c r="D15" s="115">
        <v>524</v>
      </c>
      <c r="E15" s="114">
        <v>504</v>
      </c>
      <c r="F15" s="114">
        <v>880</v>
      </c>
      <c r="G15" s="114">
        <v>753</v>
      </c>
      <c r="H15" s="140">
        <v>680</v>
      </c>
      <c r="I15" s="115" t="s">
        <v>520</v>
      </c>
      <c r="J15" s="116" t="s">
        <v>520</v>
      </c>
    </row>
    <row r="16" spans="1:15" s="286" customFormat="1" ht="24.95" customHeight="1" x14ac:dyDescent="0.2">
      <c r="A16" s="193" t="s">
        <v>218</v>
      </c>
      <c r="B16" s="199" t="s">
        <v>141</v>
      </c>
      <c r="C16" s="113">
        <v>8.0599144079885878</v>
      </c>
      <c r="D16" s="115">
        <v>1582</v>
      </c>
      <c r="E16" s="114">
        <v>805</v>
      </c>
      <c r="F16" s="114">
        <v>970</v>
      </c>
      <c r="G16" s="114">
        <v>766</v>
      </c>
      <c r="H16" s="140">
        <v>978</v>
      </c>
      <c r="I16" s="115" t="s">
        <v>520</v>
      </c>
      <c r="J16" s="116" t="s">
        <v>520</v>
      </c>
      <c r="K16" s="110"/>
      <c r="L16" s="110"/>
      <c r="M16" s="110"/>
      <c r="N16" s="110"/>
      <c r="O16" s="110"/>
    </row>
    <row r="17" spans="1:15" s="110" customFormat="1" ht="24.95" customHeight="1" x14ac:dyDescent="0.2">
      <c r="A17" s="193" t="s">
        <v>142</v>
      </c>
      <c r="B17" s="199" t="s">
        <v>220</v>
      </c>
      <c r="C17" s="113">
        <v>1.4723863867943754</v>
      </c>
      <c r="D17" s="115">
        <v>289</v>
      </c>
      <c r="E17" s="114">
        <v>260</v>
      </c>
      <c r="F17" s="114">
        <v>303</v>
      </c>
      <c r="G17" s="114">
        <v>247</v>
      </c>
      <c r="H17" s="140">
        <v>518</v>
      </c>
      <c r="I17" s="115" t="s">
        <v>520</v>
      </c>
      <c r="J17" s="116" t="s">
        <v>520</v>
      </c>
    </row>
    <row r="18" spans="1:15" s="286" customFormat="1" ht="24.95" customHeight="1" x14ac:dyDescent="0.2">
      <c r="A18" s="201" t="s">
        <v>144</v>
      </c>
      <c r="B18" s="202" t="s">
        <v>145</v>
      </c>
      <c r="C18" s="113">
        <v>6.2308946403097618</v>
      </c>
      <c r="D18" s="115">
        <v>1223</v>
      </c>
      <c r="E18" s="114">
        <v>1166</v>
      </c>
      <c r="F18" s="114">
        <v>1106</v>
      </c>
      <c r="G18" s="114">
        <v>1191</v>
      </c>
      <c r="H18" s="140">
        <v>1244</v>
      </c>
      <c r="I18" s="115" t="s">
        <v>520</v>
      </c>
      <c r="J18" s="116" t="s">
        <v>520</v>
      </c>
      <c r="K18" s="110"/>
      <c r="L18" s="110"/>
      <c r="M18" s="110"/>
      <c r="N18" s="110"/>
      <c r="O18" s="110"/>
    </row>
    <row r="19" spans="1:15" s="110" customFormat="1" ht="24.95" customHeight="1" x14ac:dyDescent="0.2">
      <c r="A19" s="193" t="s">
        <v>146</v>
      </c>
      <c r="B19" s="199" t="s">
        <v>147</v>
      </c>
      <c r="C19" s="113">
        <v>10.485021398002853</v>
      </c>
      <c r="D19" s="115">
        <v>2058</v>
      </c>
      <c r="E19" s="114">
        <v>1736</v>
      </c>
      <c r="F19" s="114">
        <v>2225</v>
      </c>
      <c r="G19" s="114">
        <v>2099</v>
      </c>
      <c r="H19" s="140">
        <v>2279</v>
      </c>
      <c r="I19" s="115" t="s">
        <v>520</v>
      </c>
      <c r="J19" s="116" t="s">
        <v>520</v>
      </c>
    </row>
    <row r="20" spans="1:15" s="286" customFormat="1" ht="24.95" customHeight="1" x14ac:dyDescent="0.2">
      <c r="A20" s="193" t="s">
        <v>148</v>
      </c>
      <c r="B20" s="199" t="s">
        <v>149</v>
      </c>
      <c r="C20" s="113">
        <v>6.4550641940085596</v>
      </c>
      <c r="D20" s="115">
        <v>1267</v>
      </c>
      <c r="E20" s="114">
        <v>861</v>
      </c>
      <c r="F20" s="114">
        <v>1832</v>
      </c>
      <c r="G20" s="114">
        <v>1700</v>
      </c>
      <c r="H20" s="140">
        <v>974</v>
      </c>
      <c r="I20" s="115" t="s">
        <v>520</v>
      </c>
      <c r="J20" s="116" t="s">
        <v>520</v>
      </c>
      <c r="K20" s="110"/>
      <c r="L20" s="110"/>
      <c r="M20" s="110"/>
      <c r="N20" s="110"/>
      <c r="O20" s="110"/>
    </row>
    <row r="21" spans="1:15" s="110" customFormat="1" ht="24.95" customHeight="1" x14ac:dyDescent="0.2">
      <c r="A21" s="201" t="s">
        <v>150</v>
      </c>
      <c r="B21" s="202" t="s">
        <v>151</v>
      </c>
      <c r="C21" s="113">
        <v>5.9353984104340736</v>
      </c>
      <c r="D21" s="115">
        <v>1165</v>
      </c>
      <c r="E21" s="114">
        <v>1061</v>
      </c>
      <c r="F21" s="114">
        <v>1147</v>
      </c>
      <c r="G21" s="114">
        <v>953</v>
      </c>
      <c r="H21" s="140">
        <v>939</v>
      </c>
      <c r="I21" s="115" t="s">
        <v>520</v>
      </c>
      <c r="J21" s="116" t="s">
        <v>520</v>
      </c>
    </row>
    <row r="22" spans="1:15" s="110" customFormat="1" ht="24.95" customHeight="1" x14ac:dyDescent="0.2">
      <c r="A22" s="201" t="s">
        <v>152</v>
      </c>
      <c r="B22" s="199" t="s">
        <v>153</v>
      </c>
      <c r="C22" s="113">
        <v>2.5983289178724269</v>
      </c>
      <c r="D22" s="115">
        <v>510</v>
      </c>
      <c r="E22" s="114">
        <v>607</v>
      </c>
      <c r="F22" s="114">
        <v>595</v>
      </c>
      <c r="G22" s="114">
        <v>574</v>
      </c>
      <c r="H22" s="140">
        <v>600</v>
      </c>
      <c r="I22" s="115" t="s">
        <v>520</v>
      </c>
      <c r="J22" s="116" t="s">
        <v>520</v>
      </c>
    </row>
    <row r="23" spans="1:15" s="110" customFormat="1" ht="24.95" customHeight="1" x14ac:dyDescent="0.2">
      <c r="A23" s="193" t="s">
        <v>154</v>
      </c>
      <c r="B23" s="199" t="s">
        <v>155</v>
      </c>
      <c r="C23" s="113">
        <v>1.0699001426533523</v>
      </c>
      <c r="D23" s="115">
        <v>210</v>
      </c>
      <c r="E23" s="114">
        <v>140</v>
      </c>
      <c r="F23" s="114">
        <v>183</v>
      </c>
      <c r="G23" s="114">
        <v>184</v>
      </c>
      <c r="H23" s="140">
        <v>251</v>
      </c>
      <c r="I23" s="115" t="s">
        <v>520</v>
      </c>
      <c r="J23" s="116" t="s">
        <v>520</v>
      </c>
    </row>
    <row r="24" spans="1:15" s="110" customFormat="1" ht="24.95" customHeight="1" x14ac:dyDescent="0.2">
      <c r="A24" s="193" t="s">
        <v>156</v>
      </c>
      <c r="B24" s="199" t="s">
        <v>221</v>
      </c>
      <c r="C24" s="113">
        <v>6.8371713878133278</v>
      </c>
      <c r="D24" s="115">
        <v>1342</v>
      </c>
      <c r="E24" s="114">
        <v>905</v>
      </c>
      <c r="F24" s="114">
        <v>1207</v>
      </c>
      <c r="G24" s="114">
        <v>931</v>
      </c>
      <c r="H24" s="140">
        <v>1576</v>
      </c>
      <c r="I24" s="115" t="s">
        <v>520</v>
      </c>
      <c r="J24" s="116" t="s">
        <v>520</v>
      </c>
    </row>
    <row r="25" spans="1:15" s="110" customFormat="1" ht="24.95" customHeight="1" x14ac:dyDescent="0.2">
      <c r="A25" s="193" t="s">
        <v>222</v>
      </c>
      <c r="B25" s="204" t="s">
        <v>159</v>
      </c>
      <c r="C25" s="113">
        <v>6.8422661503973918</v>
      </c>
      <c r="D25" s="115">
        <v>1343</v>
      </c>
      <c r="E25" s="114">
        <v>1151</v>
      </c>
      <c r="F25" s="114">
        <v>1517</v>
      </c>
      <c r="G25" s="114">
        <v>1062</v>
      </c>
      <c r="H25" s="140">
        <v>1291</v>
      </c>
      <c r="I25" s="115" t="s">
        <v>520</v>
      </c>
      <c r="J25" s="116" t="s">
        <v>520</v>
      </c>
    </row>
    <row r="26" spans="1:15" s="110" customFormat="1" ht="24.95" customHeight="1" x14ac:dyDescent="0.2">
      <c r="A26" s="201">
        <v>782.78300000000002</v>
      </c>
      <c r="B26" s="203" t="s">
        <v>160</v>
      </c>
      <c r="C26" s="113">
        <v>18.488893417566743</v>
      </c>
      <c r="D26" s="115">
        <v>3629</v>
      </c>
      <c r="E26" s="114">
        <v>3481</v>
      </c>
      <c r="F26" s="114">
        <v>3261</v>
      </c>
      <c r="G26" s="114">
        <v>2862</v>
      </c>
      <c r="H26" s="140">
        <v>3424</v>
      </c>
      <c r="I26" s="115" t="s">
        <v>520</v>
      </c>
      <c r="J26" s="116" t="s">
        <v>520</v>
      </c>
    </row>
    <row r="27" spans="1:15" s="110" customFormat="1" ht="24.95" customHeight="1" x14ac:dyDescent="0.2">
      <c r="A27" s="193" t="s">
        <v>161</v>
      </c>
      <c r="B27" s="199" t="s">
        <v>162</v>
      </c>
      <c r="C27" s="113">
        <v>3.7854085999592417</v>
      </c>
      <c r="D27" s="115">
        <v>743</v>
      </c>
      <c r="E27" s="114">
        <v>444</v>
      </c>
      <c r="F27" s="114">
        <v>530</v>
      </c>
      <c r="G27" s="114">
        <v>466</v>
      </c>
      <c r="H27" s="140">
        <v>898</v>
      </c>
      <c r="I27" s="115" t="s">
        <v>520</v>
      </c>
      <c r="J27" s="116" t="s">
        <v>520</v>
      </c>
    </row>
    <row r="28" spans="1:15" s="110" customFormat="1" ht="24.95" customHeight="1" x14ac:dyDescent="0.2">
      <c r="A28" s="193" t="s">
        <v>163</v>
      </c>
      <c r="B28" s="199" t="s">
        <v>164</v>
      </c>
      <c r="C28" s="113">
        <v>3.260648053800693</v>
      </c>
      <c r="D28" s="115">
        <v>640</v>
      </c>
      <c r="E28" s="114">
        <v>539</v>
      </c>
      <c r="F28" s="114">
        <v>1063</v>
      </c>
      <c r="G28" s="114">
        <v>535</v>
      </c>
      <c r="H28" s="140">
        <v>672</v>
      </c>
      <c r="I28" s="115" t="s">
        <v>520</v>
      </c>
      <c r="J28" s="116" t="s">
        <v>520</v>
      </c>
    </row>
    <row r="29" spans="1:15" s="110" customFormat="1" ht="24.95" customHeight="1" x14ac:dyDescent="0.2">
      <c r="A29" s="193">
        <v>86</v>
      </c>
      <c r="B29" s="199" t="s">
        <v>165</v>
      </c>
      <c r="C29" s="113">
        <v>4.2796005706134093</v>
      </c>
      <c r="D29" s="115">
        <v>840</v>
      </c>
      <c r="E29" s="114">
        <v>597</v>
      </c>
      <c r="F29" s="114">
        <v>787</v>
      </c>
      <c r="G29" s="114">
        <v>674</v>
      </c>
      <c r="H29" s="140">
        <v>1116</v>
      </c>
      <c r="I29" s="115" t="s">
        <v>520</v>
      </c>
      <c r="J29" s="116" t="s">
        <v>520</v>
      </c>
    </row>
    <row r="30" spans="1:15" s="110" customFormat="1" ht="24.95" customHeight="1" x14ac:dyDescent="0.2">
      <c r="A30" s="193">
        <v>87.88</v>
      </c>
      <c r="B30" s="204" t="s">
        <v>166</v>
      </c>
      <c r="C30" s="113">
        <v>5.1253311595679643</v>
      </c>
      <c r="D30" s="115">
        <v>1006</v>
      </c>
      <c r="E30" s="114">
        <v>849</v>
      </c>
      <c r="F30" s="114">
        <v>1425</v>
      </c>
      <c r="G30" s="114">
        <v>868</v>
      </c>
      <c r="H30" s="140">
        <v>1295</v>
      </c>
      <c r="I30" s="115" t="s">
        <v>520</v>
      </c>
      <c r="J30" s="116" t="s">
        <v>520</v>
      </c>
    </row>
    <row r="31" spans="1:15" s="110" customFormat="1" ht="24.95" customHeight="1" x14ac:dyDescent="0.2">
      <c r="A31" s="193" t="s">
        <v>167</v>
      </c>
      <c r="B31" s="199" t="s">
        <v>168</v>
      </c>
      <c r="C31" s="113">
        <v>4.6056653759934791</v>
      </c>
      <c r="D31" s="115">
        <v>904</v>
      </c>
      <c r="E31" s="114">
        <v>660</v>
      </c>
      <c r="F31" s="114">
        <v>984</v>
      </c>
      <c r="G31" s="114">
        <v>694</v>
      </c>
      <c r="H31" s="140">
        <v>838</v>
      </c>
      <c r="I31" s="115" t="s">
        <v>520</v>
      </c>
      <c r="J31" s="116" t="s">
        <v>520</v>
      </c>
    </row>
    <row r="32" spans="1:15" s="110" customFormat="1" ht="24.95" customHeight="1" x14ac:dyDescent="0.2">
      <c r="A32" s="193"/>
      <c r="B32" s="204" t="s">
        <v>169</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10" customFormat="1" ht="24.95" customHeight="1" x14ac:dyDescent="0.2">
      <c r="A34" s="289" t="s">
        <v>132</v>
      </c>
      <c r="B34" s="290" t="s">
        <v>133</v>
      </c>
      <c r="C34" s="113">
        <v>0.91705726513144492</v>
      </c>
      <c r="D34" s="115">
        <v>180</v>
      </c>
      <c r="E34" s="114">
        <v>502</v>
      </c>
      <c r="F34" s="114">
        <v>371</v>
      </c>
      <c r="G34" s="114">
        <v>189</v>
      </c>
      <c r="H34" s="140">
        <v>164</v>
      </c>
      <c r="I34" s="115" t="s">
        <v>520</v>
      </c>
      <c r="J34" s="116" t="s">
        <v>520</v>
      </c>
    </row>
    <row r="35" spans="1:10" s="110" customFormat="1" ht="24.95" customHeight="1" x14ac:dyDescent="0.2">
      <c r="A35" s="291" t="s">
        <v>171</v>
      </c>
      <c r="B35" s="292" t="s">
        <v>172</v>
      </c>
      <c r="C35" s="113">
        <v>19.314244956185043</v>
      </c>
      <c r="D35" s="115">
        <v>3791</v>
      </c>
      <c r="E35" s="114">
        <v>2862</v>
      </c>
      <c r="F35" s="114">
        <v>3389</v>
      </c>
      <c r="G35" s="114">
        <v>3138</v>
      </c>
      <c r="H35" s="140">
        <v>3622</v>
      </c>
      <c r="I35" s="115" t="s">
        <v>520</v>
      </c>
      <c r="J35" s="116" t="s">
        <v>520</v>
      </c>
    </row>
    <row r="36" spans="1:10" s="110" customFormat="1" ht="24.95" customHeight="1" x14ac:dyDescent="0.2">
      <c r="A36" s="293" t="s">
        <v>173</v>
      </c>
      <c r="B36" s="294" t="s">
        <v>174</v>
      </c>
      <c r="C36" s="125">
        <v>79.768697778683517</v>
      </c>
      <c r="D36" s="143">
        <v>15657</v>
      </c>
      <c r="E36" s="144">
        <v>13031</v>
      </c>
      <c r="F36" s="144">
        <v>16756</v>
      </c>
      <c r="G36" s="144">
        <v>13602</v>
      </c>
      <c r="H36" s="145">
        <v>16153</v>
      </c>
      <c r="I36" s="143" t="s">
        <v>520</v>
      </c>
      <c r="J36" s="146" t="s">
        <v>520</v>
      </c>
    </row>
    <row r="37" spans="1:10" s="322" customFormat="1" ht="11.25" customHeight="1" x14ac:dyDescent="0.15">
      <c r="A37" s="320"/>
      <c r="B37" s="321"/>
      <c r="C37" s="321"/>
      <c r="D37" s="149"/>
      <c r="E37" s="149"/>
      <c r="F37" s="149"/>
      <c r="G37" s="149"/>
      <c r="H37" s="149"/>
      <c r="I37" s="149"/>
      <c r="J37" s="217" t="s">
        <v>45</v>
      </c>
    </row>
    <row r="38" spans="1:10" s="286" customFormat="1" ht="12.75" customHeight="1" x14ac:dyDescent="0.15">
      <c r="A38" s="214" t="s">
        <v>122</v>
      </c>
      <c r="B38" s="295"/>
      <c r="C38" s="295"/>
      <c r="D38" s="295"/>
      <c r="E38" s="295"/>
      <c r="F38" s="295"/>
      <c r="G38" s="295"/>
      <c r="H38" s="295"/>
      <c r="I38" s="295"/>
      <c r="J38" s="295"/>
    </row>
    <row r="39" spans="1:10" ht="18.75" customHeight="1" x14ac:dyDescent="0.2">
      <c r="A39" s="645" t="s">
        <v>368</v>
      </c>
      <c r="B39" s="646"/>
      <c r="C39" s="646"/>
      <c r="D39" s="646"/>
      <c r="E39" s="646"/>
      <c r="F39" s="646"/>
      <c r="G39" s="646"/>
      <c r="H39" s="646"/>
      <c r="I39" s="646"/>
      <c r="J39" s="646"/>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5"/>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3" sqref="A3:K3"/>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7" t="s">
        <v>369</v>
      </c>
      <c r="B3" s="568"/>
      <c r="C3" s="568"/>
      <c r="D3" s="568"/>
      <c r="E3" s="568"/>
      <c r="F3" s="568"/>
      <c r="G3" s="568"/>
      <c r="H3" s="568"/>
      <c r="I3" s="568"/>
      <c r="J3" s="568"/>
      <c r="K3" s="568"/>
    </row>
    <row r="4" spans="1:17" s="94" customFormat="1" ht="12" customHeight="1" x14ac:dyDescent="0.2">
      <c r="A4" s="569" t="s">
        <v>92</v>
      </c>
      <c r="B4" s="569"/>
      <c r="C4" s="569"/>
      <c r="D4" s="569"/>
      <c r="E4" s="569"/>
      <c r="F4" s="569"/>
      <c r="G4" s="569"/>
      <c r="H4" s="569"/>
      <c r="I4" s="569"/>
      <c r="J4" s="569"/>
      <c r="K4" s="569"/>
    </row>
    <row r="5" spans="1:17" s="94" customFormat="1" ht="12" customHeight="1" x14ac:dyDescent="0.2">
      <c r="A5" s="570" t="s">
        <v>336</v>
      </c>
      <c r="B5" s="570"/>
      <c r="C5" s="570"/>
      <c r="D5" s="570"/>
      <c r="E5" s="570"/>
      <c r="F5" s="252"/>
      <c r="G5" s="252"/>
      <c r="H5" s="252"/>
      <c r="I5" s="252"/>
      <c r="J5" s="252"/>
      <c r="K5" s="252"/>
    </row>
    <row r="6" spans="1:17" s="94" customFormat="1" ht="26.25" customHeight="1" x14ac:dyDescent="0.2">
      <c r="A6" s="655" t="s">
        <v>521</v>
      </c>
      <c r="B6" s="655"/>
      <c r="C6" s="655"/>
      <c r="D6" s="655"/>
      <c r="E6" s="655"/>
      <c r="F6" s="655"/>
      <c r="G6" s="655"/>
      <c r="H6" s="655"/>
      <c r="I6" s="655"/>
      <c r="J6" s="655"/>
      <c r="K6" s="655"/>
    </row>
    <row r="7" spans="1:17" s="91" customFormat="1" ht="24.95" customHeight="1" x14ac:dyDescent="0.2">
      <c r="A7" s="585" t="s">
        <v>333</v>
      </c>
      <c r="B7" s="574"/>
      <c r="C7" s="574"/>
      <c r="D7" s="579" t="s">
        <v>94</v>
      </c>
      <c r="E7" s="648" t="s">
        <v>370</v>
      </c>
      <c r="F7" s="649"/>
      <c r="G7" s="649"/>
      <c r="H7" s="649"/>
      <c r="I7" s="650"/>
      <c r="J7" s="585" t="s">
        <v>359</v>
      </c>
      <c r="K7" s="586"/>
      <c r="L7" s="96"/>
      <c r="M7" s="96"/>
      <c r="N7" s="96"/>
      <c r="O7" s="96"/>
      <c r="Q7" s="406"/>
    </row>
    <row r="8" spans="1:17" ht="21.75" customHeight="1" x14ac:dyDescent="0.2">
      <c r="A8" s="575"/>
      <c r="B8" s="576"/>
      <c r="C8" s="576"/>
      <c r="D8" s="580"/>
      <c r="E8" s="589" t="s">
        <v>336</v>
      </c>
      <c r="F8" s="589" t="s">
        <v>338</v>
      </c>
      <c r="G8" s="589" t="s">
        <v>339</v>
      </c>
      <c r="H8" s="589" t="s">
        <v>340</v>
      </c>
      <c r="I8" s="589" t="s">
        <v>341</v>
      </c>
      <c r="J8" s="587"/>
      <c r="K8" s="588"/>
    </row>
    <row r="9" spans="1:17" ht="12" customHeight="1" x14ac:dyDescent="0.2">
      <c r="A9" s="575"/>
      <c r="B9" s="576"/>
      <c r="C9" s="576"/>
      <c r="D9" s="580"/>
      <c r="E9" s="590"/>
      <c r="F9" s="590"/>
      <c r="G9" s="590"/>
      <c r="H9" s="590"/>
      <c r="I9" s="590"/>
      <c r="J9" s="98" t="s">
        <v>102</v>
      </c>
      <c r="K9" s="99" t="s">
        <v>103</v>
      </c>
    </row>
    <row r="10" spans="1:17" ht="12" customHeight="1" x14ac:dyDescent="0.2">
      <c r="A10" s="577"/>
      <c r="B10" s="578"/>
      <c r="C10" s="578"/>
      <c r="D10" s="581"/>
      <c r="E10" s="100">
        <v>1</v>
      </c>
      <c r="F10" s="100">
        <v>2</v>
      </c>
      <c r="G10" s="100">
        <v>3</v>
      </c>
      <c r="H10" s="100">
        <v>4</v>
      </c>
      <c r="I10" s="100">
        <v>5</v>
      </c>
      <c r="J10" s="100">
        <v>6</v>
      </c>
      <c r="K10" s="100">
        <v>7</v>
      </c>
    </row>
    <row r="11" spans="1:17" ht="18" customHeight="1" x14ac:dyDescent="0.2">
      <c r="A11" s="296" t="s">
        <v>104</v>
      </c>
      <c r="B11" s="297"/>
      <c r="C11" s="298"/>
      <c r="D11" s="261">
        <v>100</v>
      </c>
      <c r="E11" s="262">
        <v>19628</v>
      </c>
      <c r="F11" s="263">
        <v>16395</v>
      </c>
      <c r="G11" s="263">
        <v>20516</v>
      </c>
      <c r="H11" s="263">
        <v>16929</v>
      </c>
      <c r="I11" s="264">
        <v>19939</v>
      </c>
      <c r="J11" s="262" t="s">
        <v>520</v>
      </c>
      <c r="K11" s="265" t="s">
        <v>520</v>
      </c>
    </row>
    <row r="12" spans="1:17" ht="18" customHeight="1" x14ac:dyDescent="0.2">
      <c r="A12" s="299" t="s">
        <v>228</v>
      </c>
      <c r="B12" s="300"/>
      <c r="C12" s="300"/>
      <c r="D12" s="301"/>
      <c r="E12" s="308"/>
      <c r="F12" s="308"/>
      <c r="G12" s="308"/>
      <c r="H12" s="308"/>
      <c r="I12" s="308"/>
      <c r="J12" s="301"/>
      <c r="K12" s="303"/>
    </row>
    <row r="13" spans="1:17" ht="15.95" customHeight="1" x14ac:dyDescent="0.2">
      <c r="A13" s="305" t="s">
        <v>229</v>
      </c>
      <c r="B13" s="306"/>
      <c r="C13" s="307"/>
      <c r="D13" s="113">
        <v>28.056857550438149</v>
      </c>
      <c r="E13" s="115">
        <v>5507</v>
      </c>
      <c r="F13" s="114">
        <v>5464</v>
      </c>
      <c r="G13" s="114">
        <v>6618</v>
      </c>
      <c r="H13" s="114">
        <v>5090</v>
      </c>
      <c r="I13" s="140">
        <v>5548</v>
      </c>
      <c r="J13" s="115" t="s">
        <v>520</v>
      </c>
      <c r="K13" s="116" t="s">
        <v>520</v>
      </c>
    </row>
    <row r="14" spans="1:17" ht="15.95" customHeight="1" x14ac:dyDescent="0.2">
      <c r="A14" s="305" t="s">
        <v>230</v>
      </c>
      <c r="B14" s="306"/>
      <c r="C14" s="307"/>
      <c r="D14" s="113">
        <v>53.714081923782352</v>
      </c>
      <c r="E14" s="115">
        <v>10543</v>
      </c>
      <c r="F14" s="114">
        <v>8159</v>
      </c>
      <c r="G14" s="114">
        <v>10390</v>
      </c>
      <c r="H14" s="114">
        <v>8912</v>
      </c>
      <c r="I14" s="140">
        <v>10761</v>
      </c>
      <c r="J14" s="115" t="s">
        <v>520</v>
      </c>
      <c r="K14" s="116" t="s">
        <v>520</v>
      </c>
    </row>
    <row r="15" spans="1:17" ht="15.95" customHeight="1" x14ac:dyDescent="0.2">
      <c r="A15" s="305" t="s">
        <v>231</v>
      </c>
      <c r="B15" s="306"/>
      <c r="C15" s="307"/>
      <c r="D15" s="113">
        <v>8.6661911554921538</v>
      </c>
      <c r="E15" s="115">
        <v>1701</v>
      </c>
      <c r="F15" s="114">
        <v>1331</v>
      </c>
      <c r="G15" s="114">
        <v>1609</v>
      </c>
      <c r="H15" s="114">
        <v>1402</v>
      </c>
      <c r="I15" s="140">
        <v>1744</v>
      </c>
      <c r="J15" s="115" t="s">
        <v>520</v>
      </c>
      <c r="K15" s="116" t="s">
        <v>520</v>
      </c>
    </row>
    <row r="16" spans="1:17" ht="15.95" customHeight="1" x14ac:dyDescent="0.2">
      <c r="A16" s="305" t="s">
        <v>232</v>
      </c>
      <c r="B16" s="306"/>
      <c r="C16" s="307"/>
      <c r="D16" s="113">
        <v>9.2622783778275934</v>
      </c>
      <c r="E16" s="115">
        <v>1818</v>
      </c>
      <c r="F16" s="114">
        <v>1388</v>
      </c>
      <c r="G16" s="114">
        <v>1741</v>
      </c>
      <c r="H16" s="114">
        <v>1462</v>
      </c>
      <c r="I16" s="140">
        <v>1826</v>
      </c>
      <c r="J16" s="115" t="s">
        <v>520</v>
      </c>
      <c r="K16" s="116" t="s">
        <v>520</v>
      </c>
    </row>
    <row r="17" spans="1:11" ht="18" customHeight="1" x14ac:dyDescent="0.2">
      <c r="A17" s="299" t="s">
        <v>233</v>
      </c>
      <c r="B17" s="300"/>
      <c r="C17" s="300"/>
      <c r="D17" s="301"/>
      <c r="E17" s="308"/>
      <c r="F17" s="308"/>
      <c r="G17" s="308"/>
      <c r="H17" s="308"/>
      <c r="I17" s="308"/>
      <c r="J17" s="301"/>
      <c r="K17" s="303"/>
    </row>
    <row r="18" spans="1:11" ht="14.1" customHeight="1" x14ac:dyDescent="0.2">
      <c r="A18" s="305">
        <v>11</v>
      </c>
      <c r="B18" s="306" t="s">
        <v>234</v>
      </c>
      <c r="C18" s="307"/>
      <c r="D18" s="113">
        <v>0.9017729773792541</v>
      </c>
      <c r="E18" s="115">
        <v>177</v>
      </c>
      <c r="F18" s="114">
        <v>398</v>
      </c>
      <c r="G18" s="114">
        <v>426</v>
      </c>
      <c r="H18" s="114">
        <v>180</v>
      </c>
      <c r="I18" s="140">
        <v>157</v>
      </c>
      <c r="J18" s="115" t="s">
        <v>520</v>
      </c>
      <c r="K18" s="116" t="s">
        <v>520</v>
      </c>
    </row>
    <row r="19" spans="1:11" ht="14.1" customHeight="1" x14ac:dyDescent="0.2">
      <c r="A19" s="305" t="s">
        <v>235</v>
      </c>
      <c r="B19" s="306" t="s">
        <v>236</v>
      </c>
      <c r="C19" s="307"/>
      <c r="D19" s="113">
        <v>0.54513959649480337</v>
      </c>
      <c r="E19" s="115">
        <v>107</v>
      </c>
      <c r="F19" s="114">
        <v>340</v>
      </c>
      <c r="G19" s="114">
        <v>290</v>
      </c>
      <c r="H19" s="114">
        <v>122</v>
      </c>
      <c r="I19" s="140">
        <v>78</v>
      </c>
      <c r="J19" s="115" t="s">
        <v>520</v>
      </c>
      <c r="K19" s="116" t="s">
        <v>520</v>
      </c>
    </row>
    <row r="20" spans="1:11" ht="14.1" customHeight="1" x14ac:dyDescent="0.2">
      <c r="A20" s="305">
        <v>12</v>
      </c>
      <c r="B20" s="306" t="s">
        <v>237</v>
      </c>
      <c r="C20" s="307"/>
      <c r="D20" s="113">
        <v>0.85082535153861827</v>
      </c>
      <c r="E20" s="115">
        <v>167</v>
      </c>
      <c r="F20" s="114">
        <v>247</v>
      </c>
      <c r="G20" s="114">
        <v>176</v>
      </c>
      <c r="H20" s="114">
        <v>138</v>
      </c>
      <c r="I20" s="140">
        <v>263</v>
      </c>
      <c r="J20" s="115" t="s">
        <v>520</v>
      </c>
      <c r="K20" s="116" t="s">
        <v>520</v>
      </c>
    </row>
    <row r="21" spans="1:11" ht="14.1" customHeight="1" x14ac:dyDescent="0.2">
      <c r="A21" s="305">
        <v>21</v>
      </c>
      <c r="B21" s="306" t="s">
        <v>238</v>
      </c>
      <c r="C21" s="307"/>
      <c r="D21" s="113">
        <v>0.47890768290197677</v>
      </c>
      <c r="E21" s="115">
        <v>94</v>
      </c>
      <c r="F21" s="114">
        <v>102</v>
      </c>
      <c r="G21" s="114">
        <v>106</v>
      </c>
      <c r="H21" s="114">
        <v>84</v>
      </c>
      <c r="I21" s="140">
        <v>146</v>
      </c>
      <c r="J21" s="115" t="s">
        <v>520</v>
      </c>
      <c r="K21" s="116" t="s">
        <v>520</v>
      </c>
    </row>
    <row r="22" spans="1:11" ht="14.1" customHeight="1" x14ac:dyDescent="0.2">
      <c r="A22" s="305">
        <v>22</v>
      </c>
      <c r="B22" s="306" t="s">
        <v>239</v>
      </c>
      <c r="C22" s="307"/>
      <c r="D22" s="113">
        <v>0.97309965355614425</v>
      </c>
      <c r="E22" s="115">
        <v>191</v>
      </c>
      <c r="F22" s="114">
        <v>182</v>
      </c>
      <c r="G22" s="114">
        <v>223</v>
      </c>
      <c r="H22" s="114">
        <v>168</v>
      </c>
      <c r="I22" s="140">
        <v>241</v>
      </c>
      <c r="J22" s="115" t="s">
        <v>520</v>
      </c>
      <c r="K22" s="116" t="s">
        <v>520</v>
      </c>
    </row>
    <row r="23" spans="1:11" ht="14.1" customHeight="1" x14ac:dyDescent="0.2">
      <c r="A23" s="305">
        <v>23</v>
      </c>
      <c r="B23" s="306" t="s">
        <v>240</v>
      </c>
      <c r="C23" s="307"/>
      <c r="D23" s="113">
        <v>0.48909720807010393</v>
      </c>
      <c r="E23" s="115">
        <v>96</v>
      </c>
      <c r="F23" s="114">
        <v>76</v>
      </c>
      <c r="G23" s="114">
        <v>106</v>
      </c>
      <c r="H23" s="114">
        <v>78</v>
      </c>
      <c r="I23" s="140">
        <v>84</v>
      </c>
      <c r="J23" s="115" t="s">
        <v>520</v>
      </c>
      <c r="K23" s="116" t="s">
        <v>520</v>
      </c>
    </row>
    <row r="24" spans="1:11" ht="14.1" customHeight="1" x14ac:dyDescent="0.2">
      <c r="A24" s="305">
        <v>24</v>
      </c>
      <c r="B24" s="306" t="s">
        <v>241</v>
      </c>
      <c r="C24" s="307"/>
      <c r="D24" s="113">
        <v>4.2948848583656005</v>
      </c>
      <c r="E24" s="115">
        <v>843</v>
      </c>
      <c r="F24" s="114">
        <v>777</v>
      </c>
      <c r="G24" s="114">
        <v>752</v>
      </c>
      <c r="H24" s="114">
        <v>644</v>
      </c>
      <c r="I24" s="140">
        <v>709</v>
      </c>
      <c r="J24" s="115" t="s">
        <v>520</v>
      </c>
      <c r="K24" s="116" t="s">
        <v>520</v>
      </c>
    </row>
    <row r="25" spans="1:11" ht="14.1" customHeight="1" x14ac:dyDescent="0.2">
      <c r="A25" s="305">
        <v>25</v>
      </c>
      <c r="B25" s="306" t="s">
        <v>242</v>
      </c>
      <c r="C25" s="307"/>
      <c r="D25" s="113">
        <v>7.9478296311391885</v>
      </c>
      <c r="E25" s="115">
        <v>1560</v>
      </c>
      <c r="F25" s="114">
        <v>860</v>
      </c>
      <c r="G25" s="114">
        <v>899</v>
      </c>
      <c r="H25" s="114">
        <v>886</v>
      </c>
      <c r="I25" s="140">
        <v>1047</v>
      </c>
      <c r="J25" s="115" t="s">
        <v>520</v>
      </c>
      <c r="K25" s="116" t="s">
        <v>520</v>
      </c>
    </row>
    <row r="26" spans="1:11" ht="14.1" customHeight="1" x14ac:dyDescent="0.2">
      <c r="A26" s="305">
        <v>26</v>
      </c>
      <c r="B26" s="306" t="s">
        <v>243</v>
      </c>
      <c r="C26" s="307"/>
      <c r="D26" s="113">
        <v>3.0721418381903405</v>
      </c>
      <c r="E26" s="115">
        <v>603</v>
      </c>
      <c r="F26" s="114">
        <v>377</v>
      </c>
      <c r="G26" s="114">
        <v>465</v>
      </c>
      <c r="H26" s="114">
        <v>391</v>
      </c>
      <c r="I26" s="140">
        <v>556</v>
      </c>
      <c r="J26" s="115" t="s">
        <v>520</v>
      </c>
      <c r="K26" s="116" t="s">
        <v>520</v>
      </c>
    </row>
    <row r="27" spans="1:11" ht="14.1" customHeight="1" x14ac:dyDescent="0.2">
      <c r="A27" s="305">
        <v>27</v>
      </c>
      <c r="B27" s="306" t="s">
        <v>244</v>
      </c>
      <c r="C27" s="307"/>
      <c r="D27" s="113">
        <v>1.6863664153250459</v>
      </c>
      <c r="E27" s="115">
        <v>331</v>
      </c>
      <c r="F27" s="114">
        <v>201</v>
      </c>
      <c r="G27" s="114">
        <v>308</v>
      </c>
      <c r="H27" s="114">
        <v>232</v>
      </c>
      <c r="I27" s="140">
        <v>305</v>
      </c>
      <c r="J27" s="115" t="s">
        <v>520</v>
      </c>
      <c r="K27" s="116" t="s">
        <v>520</v>
      </c>
    </row>
    <row r="28" spans="1:11" ht="14.1" customHeight="1" x14ac:dyDescent="0.2">
      <c r="A28" s="305">
        <v>28</v>
      </c>
      <c r="B28" s="306" t="s">
        <v>245</v>
      </c>
      <c r="C28" s="307"/>
      <c r="D28" s="113">
        <v>0.13755858976971674</v>
      </c>
      <c r="E28" s="115">
        <v>27</v>
      </c>
      <c r="F28" s="114">
        <v>26</v>
      </c>
      <c r="G28" s="114">
        <v>20</v>
      </c>
      <c r="H28" s="114">
        <v>24</v>
      </c>
      <c r="I28" s="140">
        <v>32</v>
      </c>
      <c r="J28" s="115" t="s">
        <v>520</v>
      </c>
      <c r="K28" s="116" t="s">
        <v>520</v>
      </c>
    </row>
    <row r="29" spans="1:11" ht="14.1" customHeight="1" x14ac:dyDescent="0.2">
      <c r="A29" s="305">
        <v>29</v>
      </c>
      <c r="B29" s="306" t="s">
        <v>246</v>
      </c>
      <c r="C29" s="307"/>
      <c r="D29" s="113">
        <v>3.9280619523130222</v>
      </c>
      <c r="E29" s="115">
        <v>771</v>
      </c>
      <c r="F29" s="114">
        <v>725</v>
      </c>
      <c r="G29" s="114">
        <v>849</v>
      </c>
      <c r="H29" s="114">
        <v>728</v>
      </c>
      <c r="I29" s="140">
        <v>808</v>
      </c>
      <c r="J29" s="115" t="s">
        <v>520</v>
      </c>
      <c r="K29" s="116" t="s">
        <v>520</v>
      </c>
    </row>
    <row r="30" spans="1:11" ht="14.1" customHeight="1" x14ac:dyDescent="0.2">
      <c r="A30" s="305" t="s">
        <v>247</v>
      </c>
      <c r="B30" s="306" t="s">
        <v>248</v>
      </c>
      <c r="C30" s="307"/>
      <c r="D30" s="113">
        <v>1.548807825555329</v>
      </c>
      <c r="E30" s="115">
        <v>304</v>
      </c>
      <c r="F30" s="114">
        <v>300</v>
      </c>
      <c r="G30" s="114" t="s">
        <v>513</v>
      </c>
      <c r="H30" s="114">
        <v>375</v>
      </c>
      <c r="I30" s="140" t="s">
        <v>513</v>
      </c>
      <c r="J30" s="115" t="s">
        <v>520</v>
      </c>
      <c r="K30" s="116" t="s">
        <v>520</v>
      </c>
    </row>
    <row r="31" spans="1:11" ht="14.1" customHeight="1" x14ac:dyDescent="0.2">
      <c r="A31" s="305" t="s">
        <v>249</v>
      </c>
      <c r="B31" s="306" t="s">
        <v>250</v>
      </c>
      <c r="C31" s="307"/>
      <c r="D31" s="113">
        <v>2.3486855512533116</v>
      </c>
      <c r="E31" s="115">
        <v>461</v>
      </c>
      <c r="F31" s="114">
        <v>419</v>
      </c>
      <c r="G31" s="114">
        <v>462</v>
      </c>
      <c r="H31" s="114" t="s">
        <v>513</v>
      </c>
      <c r="I31" s="140">
        <v>421</v>
      </c>
      <c r="J31" s="115" t="s">
        <v>520</v>
      </c>
      <c r="K31" s="116" t="s">
        <v>520</v>
      </c>
    </row>
    <row r="32" spans="1:11" ht="14.1" customHeight="1" x14ac:dyDescent="0.2">
      <c r="A32" s="305">
        <v>31</v>
      </c>
      <c r="B32" s="306" t="s">
        <v>251</v>
      </c>
      <c r="C32" s="307"/>
      <c r="D32" s="113">
        <v>0.9017729773792541</v>
      </c>
      <c r="E32" s="115">
        <v>177</v>
      </c>
      <c r="F32" s="114">
        <v>102</v>
      </c>
      <c r="G32" s="114">
        <v>147</v>
      </c>
      <c r="H32" s="114">
        <v>116</v>
      </c>
      <c r="I32" s="140">
        <v>160</v>
      </c>
      <c r="J32" s="115" t="s">
        <v>520</v>
      </c>
      <c r="K32" s="116" t="s">
        <v>520</v>
      </c>
    </row>
    <row r="33" spans="1:11" ht="14.1" customHeight="1" x14ac:dyDescent="0.2">
      <c r="A33" s="305">
        <v>32</v>
      </c>
      <c r="B33" s="306" t="s">
        <v>252</v>
      </c>
      <c r="C33" s="307"/>
      <c r="D33" s="113">
        <v>2.8428775219074791</v>
      </c>
      <c r="E33" s="115">
        <v>558</v>
      </c>
      <c r="F33" s="114">
        <v>647</v>
      </c>
      <c r="G33" s="114">
        <v>527</v>
      </c>
      <c r="H33" s="114">
        <v>676</v>
      </c>
      <c r="I33" s="140">
        <v>583</v>
      </c>
      <c r="J33" s="115" t="s">
        <v>520</v>
      </c>
      <c r="K33" s="116" t="s">
        <v>520</v>
      </c>
    </row>
    <row r="34" spans="1:11" ht="14.1" customHeight="1" x14ac:dyDescent="0.2">
      <c r="A34" s="305">
        <v>33</v>
      </c>
      <c r="B34" s="306" t="s">
        <v>253</v>
      </c>
      <c r="C34" s="307"/>
      <c r="D34" s="113">
        <v>0.85082535153861827</v>
      </c>
      <c r="E34" s="115">
        <v>167</v>
      </c>
      <c r="F34" s="114">
        <v>238</v>
      </c>
      <c r="G34" s="114">
        <v>195</v>
      </c>
      <c r="H34" s="114">
        <v>140</v>
      </c>
      <c r="I34" s="140">
        <v>198</v>
      </c>
      <c r="J34" s="115" t="s">
        <v>520</v>
      </c>
      <c r="K34" s="116" t="s">
        <v>520</v>
      </c>
    </row>
    <row r="35" spans="1:11" ht="14.1" customHeight="1" x14ac:dyDescent="0.2">
      <c r="A35" s="305">
        <v>34</v>
      </c>
      <c r="B35" s="306" t="s">
        <v>254</v>
      </c>
      <c r="C35" s="307"/>
      <c r="D35" s="113">
        <v>2.3486855512533116</v>
      </c>
      <c r="E35" s="115">
        <v>461</v>
      </c>
      <c r="F35" s="114">
        <v>401</v>
      </c>
      <c r="G35" s="114">
        <v>417</v>
      </c>
      <c r="H35" s="114">
        <v>368</v>
      </c>
      <c r="I35" s="140">
        <v>531</v>
      </c>
      <c r="J35" s="115" t="s">
        <v>520</v>
      </c>
      <c r="K35" s="116" t="s">
        <v>520</v>
      </c>
    </row>
    <row r="36" spans="1:11" ht="14.1" customHeight="1" x14ac:dyDescent="0.2">
      <c r="A36" s="305">
        <v>41</v>
      </c>
      <c r="B36" s="306" t="s">
        <v>255</v>
      </c>
      <c r="C36" s="307"/>
      <c r="D36" s="113">
        <v>0.33115956796413287</v>
      </c>
      <c r="E36" s="115">
        <v>65</v>
      </c>
      <c r="F36" s="114">
        <v>45</v>
      </c>
      <c r="G36" s="114">
        <v>75</v>
      </c>
      <c r="H36" s="114">
        <v>47</v>
      </c>
      <c r="I36" s="140">
        <v>155</v>
      </c>
      <c r="J36" s="115" t="s">
        <v>520</v>
      </c>
      <c r="K36" s="116" t="s">
        <v>520</v>
      </c>
    </row>
    <row r="37" spans="1:11" ht="14.1" customHeight="1" x14ac:dyDescent="0.2">
      <c r="A37" s="305">
        <v>42</v>
      </c>
      <c r="B37" s="306" t="s">
        <v>256</v>
      </c>
      <c r="C37" s="307"/>
      <c r="D37" s="113" t="s">
        <v>513</v>
      </c>
      <c r="E37" s="115" t="s">
        <v>513</v>
      </c>
      <c r="F37" s="114" t="s">
        <v>513</v>
      </c>
      <c r="G37" s="114" t="s">
        <v>513</v>
      </c>
      <c r="H37" s="114" t="s">
        <v>513</v>
      </c>
      <c r="I37" s="140" t="s">
        <v>513</v>
      </c>
      <c r="J37" s="115" t="s">
        <v>520</v>
      </c>
      <c r="K37" s="116" t="s">
        <v>520</v>
      </c>
    </row>
    <row r="38" spans="1:11" ht="14.1" customHeight="1" x14ac:dyDescent="0.2">
      <c r="A38" s="305">
        <v>43</v>
      </c>
      <c r="B38" s="306" t="s">
        <v>257</v>
      </c>
      <c r="C38" s="307"/>
      <c r="D38" s="113">
        <v>1.1463215814143062</v>
      </c>
      <c r="E38" s="115">
        <v>225</v>
      </c>
      <c r="F38" s="114">
        <v>228</v>
      </c>
      <c r="G38" s="114">
        <v>256</v>
      </c>
      <c r="H38" s="114">
        <v>293</v>
      </c>
      <c r="I38" s="140">
        <v>238</v>
      </c>
      <c r="J38" s="115" t="s">
        <v>520</v>
      </c>
      <c r="K38" s="116" t="s">
        <v>520</v>
      </c>
    </row>
    <row r="39" spans="1:11" ht="14.1" customHeight="1" x14ac:dyDescent="0.2">
      <c r="A39" s="305">
        <v>51</v>
      </c>
      <c r="B39" s="306" t="s">
        <v>258</v>
      </c>
      <c r="C39" s="307"/>
      <c r="D39" s="113">
        <v>13.358467495414713</v>
      </c>
      <c r="E39" s="115">
        <v>2622</v>
      </c>
      <c r="F39" s="114">
        <v>2469</v>
      </c>
      <c r="G39" s="114">
        <v>3360</v>
      </c>
      <c r="H39" s="114">
        <v>2828</v>
      </c>
      <c r="I39" s="140">
        <v>2686</v>
      </c>
      <c r="J39" s="115" t="s">
        <v>520</v>
      </c>
      <c r="K39" s="116" t="s">
        <v>520</v>
      </c>
    </row>
    <row r="40" spans="1:11" ht="14.1" customHeight="1" x14ac:dyDescent="0.2">
      <c r="A40" s="305" t="s">
        <v>259</v>
      </c>
      <c r="B40" s="306" t="s">
        <v>260</v>
      </c>
      <c r="C40" s="307"/>
      <c r="D40" s="113">
        <v>12.736906460158957</v>
      </c>
      <c r="E40" s="115">
        <v>2500</v>
      </c>
      <c r="F40" s="114">
        <v>2343</v>
      </c>
      <c r="G40" s="114">
        <v>3241</v>
      </c>
      <c r="H40" s="114">
        <v>2674</v>
      </c>
      <c r="I40" s="140">
        <v>2564</v>
      </c>
      <c r="J40" s="115" t="s">
        <v>520</v>
      </c>
      <c r="K40" s="116" t="s">
        <v>520</v>
      </c>
    </row>
    <row r="41" spans="1:11" ht="14.1" customHeight="1" x14ac:dyDescent="0.2">
      <c r="A41" s="305"/>
      <c r="B41" s="306" t="s">
        <v>261</v>
      </c>
      <c r="C41" s="307"/>
      <c r="D41" s="113">
        <v>11.254330548196455</v>
      </c>
      <c r="E41" s="115">
        <v>2209</v>
      </c>
      <c r="F41" s="114">
        <v>2145</v>
      </c>
      <c r="G41" s="114">
        <v>2981</v>
      </c>
      <c r="H41" s="114">
        <v>2533</v>
      </c>
      <c r="I41" s="140">
        <v>2290</v>
      </c>
      <c r="J41" s="115" t="s">
        <v>520</v>
      </c>
      <c r="K41" s="116" t="s">
        <v>520</v>
      </c>
    </row>
    <row r="42" spans="1:11" ht="14.1" customHeight="1" x14ac:dyDescent="0.2">
      <c r="A42" s="305">
        <v>52</v>
      </c>
      <c r="B42" s="306" t="s">
        <v>262</v>
      </c>
      <c r="C42" s="307"/>
      <c r="D42" s="113">
        <v>4.1165681679233748</v>
      </c>
      <c r="E42" s="115">
        <v>808</v>
      </c>
      <c r="F42" s="114">
        <v>627</v>
      </c>
      <c r="G42" s="114">
        <v>627</v>
      </c>
      <c r="H42" s="114">
        <v>629</v>
      </c>
      <c r="I42" s="140">
        <v>693</v>
      </c>
      <c r="J42" s="115" t="s">
        <v>520</v>
      </c>
      <c r="K42" s="116" t="s">
        <v>520</v>
      </c>
    </row>
    <row r="43" spans="1:11" ht="14.1" customHeight="1" x14ac:dyDescent="0.2">
      <c r="A43" s="305" t="s">
        <v>263</v>
      </c>
      <c r="B43" s="306" t="s">
        <v>264</v>
      </c>
      <c r="C43" s="307"/>
      <c r="D43" s="113">
        <v>3.5561442836763808</v>
      </c>
      <c r="E43" s="115">
        <v>698</v>
      </c>
      <c r="F43" s="114">
        <v>509</v>
      </c>
      <c r="G43" s="114">
        <v>533</v>
      </c>
      <c r="H43" s="114">
        <v>510</v>
      </c>
      <c r="I43" s="140">
        <v>549</v>
      </c>
      <c r="J43" s="115" t="s">
        <v>520</v>
      </c>
      <c r="K43" s="116" t="s">
        <v>520</v>
      </c>
    </row>
    <row r="44" spans="1:11" ht="14.1" customHeight="1" x14ac:dyDescent="0.2">
      <c r="A44" s="305">
        <v>53</v>
      </c>
      <c r="B44" s="306" t="s">
        <v>265</v>
      </c>
      <c r="C44" s="307"/>
      <c r="D44" s="113">
        <v>1.7475035663338088</v>
      </c>
      <c r="E44" s="115">
        <v>343</v>
      </c>
      <c r="F44" s="114">
        <v>274</v>
      </c>
      <c r="G44" s="114">
        <v>503</v>
      </c>
      <c r="H44" s="114">
        <v>186</v>
      </c>
      <c r="I44" s="140">
        <v>221</v>
      </c>
      <c r="J44" s="115" t="s">
        <v>520</v>
      </c>
      <c r="K44" s="116" t="s">
        <v>520</v>
      </c>
    </row>
    <row r="45" spans="1:11" ht="14.1" customHeight="1" x14ac:dyDescent="0.2">
      <c r="A45" s="305" t="s">
        <v>266</v>
      </c>
      <c r="B45" s="306" t="s">
        <v>267</v>
      </c>
      <c r="C45" s="307"/>
      <c r="D45" s="113">
        <v>1.7271245159975546</v>
      </c>
      <c r="E45" s="115">
        <v>339</v>
      </c>
      <c r="F45" s="114">
        <v>260</v>
      </c>
      <c r="G45" s="114">
        <v>496</v>
      </c>
      <c r="H45" s="114">
        <v>182</v>
      </c>
      <c r="I45" s="140">
        <v>213</v>
      </c>
      <c r="J45" s="115" t="s">
        <v>520</v>
      </c>
      <c r="K45" s="116" t="s">
        <v>520</v>
      </c>
    </row>
    <row r="46" spans="1:11" ht="14.1" customHeight="1" x14ac:dyDescent="0.2">
      <c r="A46" s="305">
        <v>54</v>
      </c>
      <c r="B46" s="306" t="s">
        <v>268</v>
      </c>
      <c r="C46" s="307"/>
      <c r="D46" s="113">
        <v>3.5204809455879356</v>
      </c>
      <c r="E46" s="115">
        <v>691</v>
      </c>
      <c r="F46" s="114">
        <v>529</v>
      </c>
      <c r="G46" s="114">
        <v>623</v>
      </c>
      <c r="H46" s="114">
        <v>550</v>
      </c>
      <c r="I46" s="140">
        <v>624</v>
      </c>
      <c r="J46" s="115" t="s">
        <v>520</v>
      </c>
      <c r="K46" s="116" t="s">
        <v>520</v>
      </c>
    </row>
    <row r="47" spans="1:11" ht="14.1" customHeight="1" x14ac:dyDescent="0.2">
      <c r="A47" s="305">
        <v>61</v>
      </c>
      <c r="B47" s="306" t="s">
        <v>269</v>
      </c>
      <c r="C47" s="307"/>
      <c r="D47" s="113">
        <v>1.6965559404931729</v>
      </c>
      <c r="E47" s="115">
        <v>333</v>
      </c>
      <c r="F47" s="114">
        <v>212</v>
      </c>
      <c r="G47" s="114">
        <v>286</v>
      </c>
      <c r="H47" s="114">
        <v>314</v>
      </c>
      <c r="I47" s="140">
        <v>310</v>
      </c>
      <c r="J47" s="115" t="s">
        <v>520</v>
      </c>
      <c r="K47" s="116" t="s">
        <v>520</v>
      </c>
    </row>
    <row r="48" spans="1:11" ht="14.1" customHeight="1" x14ac:dyDescent="0.2">
      <c r="A48" s="305">
        <v>62</v>
      </c>
      <c r="B48" s="306" t="s">
        <v>270</v>
      </c>
      <c r="C48" s="307"/>
      <c r="D48" s="113">
        <v>5.955777460770328</v>
      </c>
      <c r="E48" s="115">
        <v>1169</v>
      </c>
      <c r="F48" s="114">
        <v>1083</v>
      </c>
      <c r="G48" s="114">
        <v>1564</v>
      </c>
      <c r="H48" s="114">
        <v>1472</v>
      </c>
      <c r="I48" s="140">
        <v>1298</v>
      </c>
      <c r="J48" s="115" t="s">
        <v>520</v>
      </c>
      <c r="K48" s="116" t="s">
        <v>520</v>
      </c>
    </row>
    <row r="49" spans="1:11" ht="14.1" customHeight="1" x14ac:dyDescent="0.2">
      <c r="A49" s="305">
        <v>63</v>
      </c>
      <c r="B49" s="306" t="s">
        <v>271</v>
      </c>
      <c r="C49" s="307"/>
      <c r="D49" s="113">
        <v>3.8159771754636234</v>
      </c>
      <c r="E49" s="115">
        <v>749</v>
      </c>
      <c r="F49" s="114">
        <v>677</v>
      </c>
      <c r="G49" s="114">
        <v>785</v>
      </c>
      <c r="H49" s="114">
        <v>630</v>
      </c>
      <c r="I49" s="140">
        <v>663</v>
      </c>
      <c r="J49" s="115" t="s">
        <v>520</v>
      </c>
      <c r="K49" s="116" t="s">
        <v>520</v>
      </c>
    </row>
    <row r="50" spans="1:11" ht="14.1" customHeight="1" x14ac:dyDescent="0.2">
      <c r="A50" s="305" t="s">
        <v>272</v>
      </c>
      <c r="B50" s="306" t="s">
        <v>273</v>
      </c>
      <c r="C50" s="307"/>
      <c r="D50" s="113">
        <v>0.73364581210515589</v>
      </c>
      <c r="E50" s="115">
        <v>144</v>
      </c>
      <c r="F50" s="114">
        <v>118</v>
      </c>
      <c r="G50" s="114">
        <v>158</v>
      </c>
      <c r="H50" s="114">
        <v>123</v>
      </c>
      <c r="I50" s="140">
        <v>166</v>
      </c>
      <c r="J50" s="115" t="s">
        <v>520</v>
      </c>
      <c r="K50" s="116" t="s">
        <v>520</v>
      </c>
    </row>
    <row r="51" spans="1:11" ht="14.1" customHeight="1" x14ac:dyDescent="0.2">
      <c r="A51" s="305" t="s">
        <v>274</v>
      </c>
      <c r="B51" s="306" t="s">
        <v>275</v>
      </c>
      <c r="C51" s="307"/>
      <c r="D51" s="113">
        <v>2.7613613205624619</v>
      </c>
      <c r="E51" s="115">
        <v>542</v>
      </c>
      <c r="F51" s="114">
        <v>511</v>
      </c>
      <c r="G51" s="114">
        <v>554</v>
      </c>
      <c r="H51" s="114">
        <v>459</v>
      </c>
      <c r="I51" s="140">
        <v>427</v>
      </c>
      <c r="J51" s="115" t="s">
        <v>520</v>
      </c>
      <c r="K51" s="116" t="s">
        <v>520</v>
      </c>
    </row>
    <row r="52" spans="1:11" ht="14.1" customHeight="1" x14ac:dyDescent="0.2">
      <c r="A52" s="305">
        <v>71</v>
      </c>
      <c r="B52" s="306" t="s">
        <v>276</v>
      </c>
      <c r="C52" s="307"/>
      <c r="D52" s="113">
        <v>9.2673731404116566</v>
      </c>
      <c r="E52" s="115">
        <v>1819</v>
      </c>
      <c r="F52" s="114">
        <v>1334</v>
      </c>
      <c r="G52" s="114">
        <v>1562</v>
      </c>
      <c r="H52" s="114">
        <v>1444</v>
      </c>
      <c r="I52" s="140">
        <v>1879</v>
      </c>
      <c r="J52" s="115" t="s">
        <v>520</v>
      </c>
      <c r="K52" s="116" t="s">
        <v>520</v>
      </c>
    </row>
    <row r="53" spans="1:11" ht="14.1" customHeight="1" x14ac:dyDescent="0.2">
      <c r="A53" s="305" t="s">
        <v>277</v>
      </c>
      <c r="B53" s="306" t="s">
        <v>278</v>
      </c>
      <c r="C53" s="307"/>
      <c r="D53" s="113">
        <v>3.3574485428979011</v>
      </c>
      <c r="E53" s="115">
        <v>659</v>
      </c>
      <c r="F53" s="114">
        <v>452</v>
      </c>
      <c r="G53" s="114">
        <v>510</v>
      </c>
      <c r="H53" s="114">
        <v>532</v>
      </c>
      <c r="I53" s="140">
        <v>641</v>
      </c>
      <c r="J53" s="115" t="s">
        <v>520</v>
      </c>
      <c r="K53" s="116" t="s">
        <v>520</v>
      </c>
    </row>
    <row r="54" spans="1:11" ht="14.1" customHeight="1" x14ac:dyDescent="0.2">
      <c r="A54" s="305" t="s">
        <v>279</v>
      </c>
      <c r="B54" s="306" t="s">
        <v>280</v>
      </c>
      <c r="C54" s="307"/>
      <c r="D54" s="113">
        <v>4.9419197065416753</v>
      </c>
      <c r="E54" s="115">
        <v>970</v>
      </c>
      <c r="F54" s="114">
        <v>746</v>
      </c>
      <c r="G54" s="114">
        <v>883</v>
      </c>
      <c r="H54" s="114">
        <v>754</v>
      </c>
      <c r="I54" s="140">
        <v>968</v>
      </c>
      <c r="J54" s="115" t="s">
        <v>520</v>
      </c>
      <c r="K54" s="116" t="s">
        <v>520</v>
      </c>
    </row>
    <row r="55" spans="1:11" ht="14.1" customHeight="1" x14ac:dyDescent="0.2">
      <c r="A55" s="305">
        <v>72</v>
      </c>
      <c r="B55" s="306" t="s">
        <v>281</v>
      </c>
      <c r="C55" s="307"/>
      <c r="D55" s="113">
        <v>1.9309150193600979</v>
      </c>
      <c r="E55" s="115">
        <v>379</v>
      </c>
      <c r="F55" s="114">
        <v>249</v>
      </c>
      <c r="G55" s="114">
        <v>315</v>
      </c>
      <c r="H55" s="114">
        <v>301</v>
      </c>
      <c r="I55" s="140">
        <v>355</v>
      </c>
      <c r="J55" s="115" t="s">
        <v>520</v>
      </c>
      <c r="K55" s="116" t="s">
        <v>520</v>
      </c>
    </row>
    <row r="56" spans="1:11" ht="14.1" customHeight="1" x14ac:dyDescent="0.2">
      <c r="A56" s="305" t="s">
        <v>282</v>
      </c>
      <c r="B56" s="306" t="s">
        <v>283</v>
      </c>
      <c r="C56" s="307"/>
      <c r="D56" s="113">
        <v>0.76930915019360102</v>
      </c>
      <c r="E56" s="115">
        <v>151</v>
      </c>
      <c r="F56" s="114">
        <v>92</v>
      </c>
      <c r="G56" s="114">
        <v>108</v>
      </c>
      <c r="H56" s="114">
        <v>113</v>
      </c>
      <c r="I56" s="140">
        <v>147</v>
      </c>
      <c r="J56" s="115" t="s">
        <v>520</v>
      </c>
      <c r="K56" s="116" t="s">
        <v>520</v>
      </c>
    </row>
    <row r="57" spans="1:11" ht="14.1" customHeight="1" x14ac:dyDescent="0.2">
      <c r="A57" s="305" t="s">
        <v>284</v>
      </c>
      <c r="B57" s="306" t="s">
        <v>285</v>
      </c>
      <c r="C57" s="307"/>
      <c r="D57" s="113">
        <v>0.891583452211127</v>
      </c>
      <c r="E57" s="115">
        <v>175</v>
      </c>
      <c r="F57" s="114">
        <v>107</v>
      </c>
      <c r="G57" s="114">
        <v>146</v>
      </c>
      <c r="H57" s="114">
        <v>122</v>
      </c>
      <c r="I57" s="140">
        <v>150</v>
      </c>
      <c r="J57" s="115" t="s">
        <v>520</v>
      </c>
      <c r="K57" s="116" t="s">
        <v>520</v>
      </c>
    </row>
    <row r="58" spans="1:11" ht="14.1" customHeight="1" x14ac:dyDescent="0.2">
      <c r="A58" s="305">
        <v>73</v>
      </c>
      <c r="B58" s="306" t="s">
        <v>286</v>
      </c>
      <c r="C58" s="307"/>
      <c r="D58" s="113">
        <v>2.088852659466069</v>
      </c>
      <c r="E58" s="115">
        <v>410</v>
      </c>
      <c r="F58" s="114">
        <v>293</v>
      </c>
      <c r="G58" s="114">
        <v>311</v>
      </c>
      <c r="H58" s="114">
        <v>300</v>
      </c>
      <c r="I58" s="140">
        <v>412</v>
      </c>
      <c r="J58" s="115" t="s">
        <v>520</v>
      </c>
      <c r="K58" s="116" t="s">
        <v>520</v>
      </c>
    </row>
    <row r="59" spans="1:11" ht="14.1" customHeight="1" x14ac:dyDescent="0.2">
      <c r="A59" s="305" t="s">
        <v>287</v>
      </c>
      <c r="B59" s="306" t="s">
        <v>288</v>
      </c>
      <c r="C59" s="307"/>
      <c r="D59" s="113">
        <v>1.5080497248828204</v>
      </c>
      <c r="E59" s="115">
        <v>296</v>
      </c>
      <c r="F59" s="114">
        <v>200</v>
      </c>
      <c r="G59" s="114">
        <v>231</v>
      </c>
      <c r="H59" s="114">
        <v>207</v>
      </c>
      <c r="I59" s="140">
        <v>320</v>
      </c>
      <c r="J59" s="115" t="s">
        <v>520</v>
      </c>
      <c r="K59" s="116" t="s">
        <v>520</v>
      </c>
    </row>
    <row r="60" spans="1:11" ht="14.1" customHeight="1" x14ac:dyDescent="0.2">
      <c r="A60" s="305">
        <v>81</v>
      </c>
      <c r="B60" s="306" t="s">
        <v>289</v>
      </c>
      <c r="C60" s="307"/>
      <c r="D60" s="113">
        <v>5.3545954758508252</v>
      </c>
      <c r="E60" s="115">
        <v>1051</v>
      </c>
      <c r="F60" s="114">
        <v>791</v>
      </c>
      <c r="G60" s="114">
        <v>1022</v>
      </c>
      <c r="H60" s="114">
        <v>897</v>
      </c>
      <c r="I60" s="140">
        <v>1481</v>
      </c>
      <c r="J60" s="115" t="s">
        <v>520</v>
      </c>
      <c r="K60" s="116" t="s">
        <v>520</v>
      </c>
    </row>
    <row r="61" spans="1:11" ht="14.1" customHeight="1" x14ac:dyDescent="0.2">
      <c r="A61" s="305" t="s">
        <v>290</v>
      </c>
      <c r="B61" s="306" t="s">
        <v>291</v>
      </c>
      <c r="C61" s="307"/>
      <c r="D61" s="113">
        <v>1.1870796820868148</v>
      </c>
      <c r="E61" s="115">
        <v>233</v>
      </c>
      <c r="F61" s="114">
        <v>155</v>
      </c>
      <c r="G61" s="114">
        <v>194</v>
      </c>
      <c r="H61" s="114">
        <v>226</v>
      </c>
      <c r="I61" s="140">
        <v>246</v>
      </c>
      <c r="J61" s="115" t="s">
        <v>520</v>
      </c>
      <c r="K61" s="116" t="s">
        <v>520</v>
      </c>
    </row>
    <row r="62" spans="1:11" ht="14.1" customHeight="1" x14ac:dyDescent="0.2">
      <c r="A62" s="305" t="s">
        <v>292</v>
      </c>
      <c r="B62" s="306" t="s">
        <v>293</v>
      </c>
      <c r="C62" s="307"/>
      <c r="D62" s="113">
        <v>2.1448950478907682</v>
      </c>
      <c r="E62" s="115">
        <v>421</v>
      </c>
      <c r="F62" s="114">
        <v>319</v>
      </c>
      <c r="G62" s="114">
        <v>529</v>
      </c>
      <c r="H62" s="114">
        <v>337</v>
      </c>
      <c r="I62" s="140">
        <v>777</v>
      </c>
      <c r="J62" s="115" t="s">
        <v>520</v>
      </c>
      <c r="K62" s="116" t="s">
        <v>520</v>
      </c>
    </row>
    <row r="63" spans="1:11" ht="14.1" customHeight="1" x14ac:dyDescent="0.2">
      <c r="A63" s="305"/>
      <c r="B63" s="306" t="s">
        <v>294</v>
      </c>
      <c r="C63" s="307"/>
      <c r="D63" s="113">
        <v>1.854493580599144</v>
      </c>
      <c r="E63" s="115">
        <v>364</v>
      </c>
      <c r="F63" s="114">
        <v>284</v>
      </c>
      <c r="G63" s="114">
        <v>482</v>
      </c>
      <c r="H63" s="114">
        <v>303</v>
      </c>
      <c r="I63" s="140">
        <v>712</v>
      </c>
      <c r="J63" s="115" t="s">
        <v>520</v>
      </c>
      <c r="K63" s="116" t="s">
        <v>520</v>
      </c>
    </row>
    <row r="64" spans="1:11" ht="14.1" customHeight="1" x14ac:dyDescent="0.2">
      <c r="A64" s="305" t="s">
        <v>295</v>
      </c>
      <c r="B64" s="306" t="s">
        <v>296</v>
      </c>
      <c r="C64" s="307"/>
      <c r="D64" s="113">
        <v>0.90686773996331771</v>
      </c>
      <c r="E64" s="115">
        <v>178</v>
      </c>
      <c r="F64" s="114">
        <v>136</v>
      </c>
      <c r="G64" s="114">
        <v>140</v>
      </c>
      <c r="H64" s="114">
        <v>127</v>
      </c>
      <c r="I64" s="140">
        <v>215</v>
      </c>
      <c r="J64" s="115" t="s">
        <v>520</v>
      </c>
      <c r="K64" s="116" t="s">
        <v>520</v>
      </c>
    </row>
    <row r="65" spans="1:11" ht="14.1" customHeight="1" x14ac:dyDescent="0.2">
      <c r="A65" s="305" t="s">
        <v>297</v>
      </c>
      <c r="B65" s="306" t="s">
        <v>298</v>
      </c>
      <c r="C65" s="307"/>
      <c r="D65" s="113">
        <v>0.52476054615854906</v>
      </c>
      <c r="E65" s="115">
        <v>103</v>
      </c>
      <c r="F65" s="114">
        <v>66</v>
      </c>
      <c r="G65" s="114">
        <v>85</v>
      </c>
      <c r="H65" s="114">
        <v>79</v>
      </c>
      <c r="I65" s="140">
        <v>106</v>
      </c>
      <c r="J65" s="115" t="s">
        <v>520</v>
      </c>
      <c r="K65" s="116" t="s">
        <v>520</v>
      </c>
    </row>
    <row r="66" spans="1:11" ht="14.1" customHeight="1" x14ac:dyDescent="0.2">
      <c r="A66" s="305">
        <v>82</v>
      </c>
      <c r="B66" s="306" t="s">
        <v>299</v>
      </c>
      <c r="C66" s="307"/>
      <c r="D66" s="113">
        <v>3.0364785001018952</v>
      </c>
      <c r="E66" s="115">
        <v>596</v>
      </c>
      <c r="F66" s="114">
        <v>556</v>
      </c>
      <c r="G66" s="114">
        <v>844</v>
      </c>
      <c r="H66" s="114">
        <v>567</v>
      </c>
      <c r="I66" s="140">
        <v>687</v>
      </c>
      <c r="J66" s="115" t="s">
        <v>520</v>
      </c>
      <c r="K66" s="116" t="s">
        <v>520</v>
      </c>
    </row>
    <row r="67" spans="1:11" ht="14.1" customHeight="1" x14ac:dyDescent="0.2">
      <c r="A67" s="305" t="s">
        <v>300</v>
      </c>
      <c r="B67" s="306" t="s">
        <v>301</v>
      </c>
      <c r="C67" s="307"/>
      <c r="D67" s="113">
        <v>2.0480945587935602</v>
      </c>
      <c r="E67" s="115">
        <v>402</v>
      </c>
      <c r="F67" s="114">
        <v>404</v>
      </c>
      <c r="G67" s="114">
        <v>632</v>
      </c>
      <c r="H67" s="114">
        <v>370</v>
      </c>
      <c r="I67" s="140">
        <v>502</v>
      </c>
      <c r="J67" s="115" t="s">
        <v>520</v>
      </c>
      <c r="K67" s="116" t="s">
        <v>520</v>
      </c>
    </row>
    <row r="68" spans="1:11" ht="14.1" customHeight="1" x14ac:dyDescent="0.2">
      <c r="A68" s="305" t="s">
        <v>302</v>
      </c>
      <c r="B68" s="306" t="s">
        <v>303</v>
      </c>
      <c r="C68" s="307"/>
      <c r="D68" s="113">
        <v>0.61646627267169352</v>
      </c>
      <c r="E68" s="115">
        <v>121</v>
      </c>
      <c r="F68" s="114">
        <v>122</v>
      </c>
      <c r="G68" s="114">
        <v>145</v>
      </c>
      <c r="H68" s="114">
        <v>121</v>
      </c>
      <c r="I68" s="140">
        <v>126</v>
      </c>
      <c r="J68" s="115" t="s">
        <v>520</v>
      </c>
      <c r="K68" s="116" t="s">
        <v>520</v>
      </c>
    </row>
    <row r="69" spans="1:11" ht="14.1" customHeight="1" x14ac:dyDescent="0.2">
      <c r="A69" s="305">
        <v>83</v>
      </c>
      <c r="B69" s="306" t="s">
        <v>304</v>
      </c>
      <c r="C69" s="307"/>
      <c r="D69" s="113">
        <v>4.6311391889137967</v>
      </c>
      <c r="E69" s="115">
        <v>909</v>
      </c>
      <c r="F69" s="114">
        <v>527</v>
      </c>
      <c r="G69" s="114">
        <v>1271</v>
      </c>
      <c r="H69" s="114">
        <v>574</v>
      </c>
      <c r="I69" s="140">
        <v>1258</v>
      </c>
      <c r="J69" s="115" t="s">
        <v>520</v>
      </c>
      <c r="K69" s="116" t="s">
        <v>520</v>
      </c>
    </row>
    <row r="70" spans="1:11" ht="14.1" customHeight="1" x14ac:dyDescent="0.2">
      <c r="A70" s="305" t="s">
        <v>305</v>
      </c>
      <c r="B70" s="306" t="s">
        <v>306</v>
      </c>
      <c r="C70" s="307"/>
      <c r="D70" s="113">
        <v>4.1216629305074379</v>
      </c>
      <c r="E70" s="115">
        <v>809</v>
      </c>
      <c r="F70" s="114">
        <v>449</v>
      </c>
      <c r="G70" s="114">
        <v>1126</v>
      </c>
      <c r="H70" s="114">
        <v>480</v>
      </c>
      <c r="I70" s="140">
        <v>1135</v>
      </c>
      <c r="J70" s="115" t="s">
        <v>520</v>
      </c>
      <c r="K70" s="116" t="s">
        <v>520</v>
      </c>
    </row>
    <row r="71" spans="1:11" ht="14.1" customHeight="1" x14ac:dyDescent="0.2">
      <c r="A71" s="305"/>
      <c r="B71" s="306" t="s">
        <v>307</v>
      </c>
      <c r="C71" s="307"/>
      <c r="D71" s="113">
        <v>2.6339922559608722</v>
      </c>
      <c r="E71" s="115">
        <v>517</v>
      </c>
      <c r="F71" s="114">
        <v>238</v>
      </c>
      <c r="G71" s="114">
        <v>754</v>
      </c>
      <c r="H71" s="114">
        <v>280</v>
      </c>
      <c r="I71" s="140">
        <v>767</v>
      </c>
      <c r="J71" s="115" t="s">
        <v>520</v>
      </c>
      <c r="K71" s="116" t="s">
        <v>520</v>
      </c>
    </row>
    <row r="72" spans="1:11" ht="14.1" customHeight="1" x14ac:dyDescent="0.2">
      <c r="A72" s="305">
        <v>84</v>
      </c>
      <c r="B72" s="306" t="s">
        <v>308</v>
      </c>
      <c r="C72" s="307"/>
      <c r="D72" s="113">
        <v>1.9716731200326065</v>
      </c>
      <c r="E72" s="115">
        <v>387</v>
      </c>
      <c r="F72" s="114">
        <v>337</v>
      </c>
      <c r="G72" s="114">
        <v>486</v>
      </c>
      <c r="H72" s="114">
        <v>268</v>
      </c>
      <c r="I72" s="140">
        <v>349</v>
      </c>
      <c r="J72" s="115" t="s">
        <v>520</v>
      </c>
      <c r="K72" s="116" t="s">
        <v>520</v>
      </c>
    </row>
    <row r="73" spans="1:11" ht="14.1" customHeight="1" x14ac:dyDescent="0.2">
      <c r="A73" s="305" t="s">
        <v>309</v>
      </c>
      <c r="B73" s="306" t="s">
        <v>310</v>
      </c>
      <c r="C73" s="307"/>
      <c r="D73" s="113">
        <v>0.52985530874261255</v>
      </c>
      <c r="E73" s="115">
        <v>104</v>
      </c>
      <c r="F73" s="114">
        <v>103</v>
      </c>
      <c r="G73" s="114">
        <v>203</v>
      </c>
      <c r="H73" s="114">
        <v>56</v>
      </c>
      <c r="I73" s="140">
        <v>98</v>
      </c>
      <c r="J73" s="115" t="s">
        <v>520</v>
      </c>
      <c r="K73" s="116" t="s">
        <v>520</v>
      </c>
    </row>
    <row r="74" spans="1:11" ht="14.1" customHeight="1" x14ac:dyDescent="0.2">
      <c r="A74" s="305" t="s">
        <v>311</v>
      </c>
      <c r="B74" s="306" t="s">
        <v>312</v>
      </c>
      <c r="C74" s="307"/>
      <c r="D74" s="113">
        <v>0.24964336661911554</v>
      </c>
      <c r="E74" s="115">
        <v>49</v>
      </c>
      <c r="F74" s="114">
        <v>28</v>
      </c>
      <c r="G74" s="114">
        <v>54</v>
      </c>
      <c r="H74" s="114">
        <v>37</v>
      </c>
      <c r="I74" s="140">
        <v>40</v>
      </c>
      <c r="J74" s="115" t="s">
        <v>520</v>
      </c>
      <c r="K74" s="116" t="s">
        <v>520</v>
      </c>
    </row>
    <row r="75" spans="1:11" ht="14.1" customHeight="1" x14ac:dyDescent="0.2">
      <c r="A75" s="305" t="s">
        <v>313</v>
      </c>
      <c r="B75" s="306" t="s">
        <v>314</v>
      </c>
      <c r="C75" s="307"/>
      <c r="D75" s="113">
        <v>0.65212961076013853</v>
      </c>
      <c r="E75" s="115">
        <v>128</v>
      </c>
      <c r="F75" s="114">
        <v>150</v>
      </c>
      <c r="G75" s="114">
        <v>125</v>
      </c>
      <c r="H75" s="114">
        <v>120</v>
      </c>
      <c r="I75" s="140">
        <v>122</v>
      </c>
      <c r="J75" s="115" t="s">
        <v>520</v>
      </c>
      <c r="K75" s="116" t="s">
        <v>520</v>
      </c>
    </row>
    <row r="76" spans="1:11" ht="14.1" customHeight="1" x14ac:dyDescent="0.2">
      <c r="A76" s="305">
        <v>91</v>
      </c>
      <c r="B76" s="306" t="s">
        <v>315</v>
      </c>
      <c r="C76" s="307"/>
      <c r="D76" s="113">
        <v>0.35663338088445079</v>
      </c>
      <c r="E76" s="115">
        <v>70</v>
      </c>
      <c r="F76" s="114">
        <v>32</v>
      </c>
      <c r="G76" s="114">
        <v>44</v>
      </c>
      <c r="H76" s="114">
        <v>30</v>
      </c>
      <c r="I76" s="140">
        <v>53</v>
      </c>
      <c r="J76" s="115" t="s">
        <v>520</v>
      </c>
      <c r="K76" s="116" t="s">
        <v>520</v>
      </c>
    </row>
    <row r="77" spans="1:11" ht="14.1" customHeight="1" x14ac:dyDescent="0.2">
      <c r="A77" s="305">
        <v>92</v>
      </c>
      <c r="B77" s="306" t="s">
        <v>316</v>
      </c>
      <c r="C77" s="307"/>
      <c r="D77" s="113">
        <v>2.088852659466069</v>
      </c>
      <c r="E77" s="115">
        <v>410</v>
      </c>
      <c r="F77" s="114">
        <v>358</v>
      </c>
      <c r="G77" s="114">
        <v>407</v>
      </c>
      <c r="H77" s="114">
        <v>376</v>
      </c>
      <c r="I77" s="140">
        <v>369</v>
      </c>
      <c r="J77" s="115" t="s">
        <v>520</v>
      </c>
      <c r="K77" s="116" t="s">
        <v>520</v>
      </c>
    </row>
    <row r="78" spans="1:11" ht="14.1" customHeight="1" x14ac:dyDescent="0.2">
      <c r="A78" s="305">
        <v>93</v>
      </c>
      <c r="B78" s="306" t="s">
        <v>317</v>
      </c>
      <c r="C78" s="307"/>
      <c r="D78" s="113">
        <v>0.11208477684939881</v>
      </c>
      <c r="E78" s="115">
        <v>22</v>
      </c>
      <c r="F78" s="114">
        <v>19</v>
      </c>
      <c r="G78" s="114">
        <v>16</v>
      </c>
      <c r="H78" s="114">
        <v>21</v>
      </c>
      <c r="I78" s="140">
        <v>35</v>
      </c>
      <c r="J78" s="115" t="s">
        <v>520</v>
      </c>
      <c r="K78" s="116" t="s">
        <v>520</v>
      </c>
    </row>
    <row r="79" spans="1:11" ht="14.1" customHeight="1" x14ac:dyDescent="0.2">
      <c r="A79" s="305">
        <v>94</v>
      </c>
      <c r="B79" s="306" t="s">
        <v>318</v>
      </c>
      <c r="C79" s="307"/>
      <c r="D79" s="113">
        <v>1.4061544732015487</v>
      </c>
      <c r="E79" s="115">
        <v>276</v>
      </c>
      <c r="F79" s="114">
        <v>334</v>
      </c>
      <c r="G79" s="114">
        <v>371</v>
      </c>
      <c r="H79" s="114">
        <v>269</v>
      </c>
      <c r="I79" s="140">
        <v>277</v>
      </c>
      <c r="J79" s="115" t="s">
        <v>520</v>
      </c>
      <c r="K79" s="116" t="s">
        <v>520</v>
      </c>
    </row>
    <row r="80" spans="1:11" ht="14.1" customHeight="1" x14ac:dyDescent="0.2">
      <c r="A80" s="305" t="s">
        <v>319</v>
      </c>
      <c r="B80" s="306" t="s">
        <v>320</v>
      </c>
      <c r="C80" s="307"/>
      <c r="D80" s="113" t="s">
        <v>513</v>
      </c>
      <c r="E80" s="115" t="s">
        <v>513</v>
      </c>
      <c r="F80" s="114" t="s">
        <v>513</v>
      </c>
      <c r="G80" s="114" t="s">
        <v>513</v>
      </c>
      <c r="H80" s="114" t="s">
        <v>513</v>
      </c>
      <c r="I80" s="140" t="s">
        <v>513</v>
      </c>
      <c r="J80" s="115" t="s">
        <v>520</v>
      </c>
      <c r="K80" s="116" t="s">
        <v>520</v>
      </c>
    </row>
    <row r="81" spans="1:11" ht="14.1" customHeight="1" x14ac:dyDescent="0.2">
      <c r="A81" s="309" t="s">
        <v>321</v>
      </c>
      <c r="B81" s="310" t="s">
        <v>334</v>
      </c>
      <c r="C81" s="311"/>
      <c r="D81" s="125">
        <v>0.30059099245975135</v>
      </c>
      <c r="E81" s="143">
        <v>59</v>
      </c>
      <c r="F81" s="144">
        <v>53</v>
      </c>
      <c r="G81" s="144">
        <v>158</v>
      </c>
      <c r="H81" s="144">
        <v>63</v>
      </c>
      <c r="I81" s="145">
        <v>60</v>
      </c>
      <c r="J81" s="143" t="s">
        <v>520</v>
      </c>
      <c r="K81" s="146" t="s">
        <v>520</v>
      </c>
    </row>
    <row r="82" spans="1:11" s="268" customFormat="1" ht="11.25" customHeight="1" x14ac:dyDescent="0.15">
      <c r="A82" s="214" t="s">
        <v>122</v>
      </c>
      <c r="B82" s="270"/>
      <c r="C82" s="270"/>
      <c r="D82" s="271"/>
      <c r="E82" s="271"/>
      <c r="F82" s="271"/>
      <c r="G82" s="271"/>
      <c r="H82" s="271"/>
      <c r="I82" s="271"/>
      <c r="J82" s="150"/>
      <c r="K82" s="268" t="s">
        <v>45</v>
      </c>
    </row>
    <row r="83" spans="1:11" s="151" customFormat="1" ht="12.75" customHeight="1" x14ac:dyDescent="0.2">
      <c r="A83" s="276" t="s">
        <v>322</v>
      </c>
      <c r="B83" s="97"/>
      <c r="C83" s="97"/>
      <c r="D83" s="155"/>
      <c r="E83" s="156"/>
      <c r="F83" s="156"/>
      <c r="G83" s="156"/>
      <c r="H83" s="156"/>
      <c r="I83" s="156"/>
      <c r="J83" s="156"/>
      <c r="K83" s="157"/>
    </row>
    <row r="84" spans="1:11" ht="21.75" customHeight="1" x14ac:dyDescent="0.2">
      <c r="A84" s="656" t="s">
        <v>371</v>
      </c>
      <c r="B84" s="656"/>
      <c r="C84" s="656"/>
      <c r="D84" s="656"/>
      <c r="E84" s="656"/>
      <c r="F84" s="656"/>
      <c r="G84" s="656"/>
      <c r="H84" s="656"/>
      <c r="I84" s="656"/>
      <c r="J84" s="656"/>
      <c r="K84" s="656"/>
    </row>
    <row r="85" spans="1:11" s="404"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7"/>
      <c r="B87" s="618"/>
      <c r="C87" s="618"/>
      <c r="D87" s="618"/>
      <c r="E87" s="618"/>
      <c r="F87" s="618"/>
      <c r="G87" s="618"/>
      <c r="H87" s="618"/>
      <c r="I87" s="618"/>
      <c r="J87" s="618"/>
      <c r="K87" s="618"/>
    </row>
    <row r="88" spans="1:11" ht="15.95" customHeight="1" x14ac:dyDescent="0.2">
      <c r="B88" s="110"/>
      <c r="C88" s="110"/>
    </row>
  </sheetData>
  <mergeCells count="17">
    <mergeCell ref="A85:K85"/>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7"/>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7" t="s">
        <v>372</v>
      </c>
      <c r="B3" s="568"/>
      <c r="C3" s="568"/>
      <c r="D3" s="568"/>
      <c r="E3" s="568"/>
      <c r="F3" s="568"/>
      <c r="G3" s="568"/>
      <c r="H3" s="568"/>
      <c r="I3" s="568"/>
      <c r="J3" s="568"/>
      <c r="K3" s="568"/>
    </row>
    <row r="4" spans="1:13" s="94" customFormat="1" ht="12" customHeight="1" x14ac:dyDescent="0.2">
      <c r="A4" s="408" t="s">
        <v>373</v>
      </c>
      <c r="B4" s="409"/>
      <c r="C4" s="409"/>
      <c r="D4" s="409"/>
      <c r="E4" s="409"/>
      <c r="F4" s="409"/>
      <c r="G4" s="409"/>
      <c r="H4" s="409"/>
      <c r="I4" s="409"/>
      <c r="J4" s="409"/>
      <c r="K4" s="409"/>
      <c r="L4" s="409"/>
      <c r="M4" s="409"/>
    </row>
    <row r="5" spans="1:13" s="94" customFormat="1" ht="12" customHeight="1" x14ac:dyDescent="0.2">
      <c r="A5" s="664" t="s">
        <v>374</v>
      </c>
      <c r="B5" s="664"/>
      <c r="C5" s="410"/>
      <c r="D5" s="410"/>
      <c r="E5" s="410"/>
      <c r="F5" s="411"/>
      <c r="G5" s="411"/>
      <c r="H5" s="411"/>
      <c r="I5" s="411"/>
      <c r="J5" s="411"/>
      <c r="K5" s="411"/>
      <c r="L5" s="411"/>
      <c r="M5" s="411"/>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79" t="s">
        <v>375</v>
      </c>
      <c r="B7" s="665" t="s">
        <v>376</v>
      </c>
      <c r="C7" s="665"/>
      <c r="D7" s="665"/>
      <c r="E7" s="665"/>
      <c r="F7" s="665"/>
      <c r="G7" s="665"/>
      <c r="H7" s="666"/>
      <c r="I7" s="665" t="s">
        <v>377</v>
      </c>
      <c r="J7" s="665"/>
      <c r="K7" s="666"/>
      <c r="L7" s="661" t="s">
        <v>378</v>
      </c>
      <c r="M7" s="662"/>
    </row>
    <row r="8" spans="1:13" ht="23.85" customHeight="1" x14ac:dyDescent="0.2">
      <c r="A8" s="580"/>
      <c r="B8" s="412" t="s">
        <v>104</v>
      </c>
      <c r="C8" s="413" t="s">
        <v>106</v>
      </c>
      <c r="D8" s="413" t="s">
        <v>107</v>
      </c>
      <c r="E8" s="413" t="s">
        <v>379</v>
      </c>
      <c r="F8" s="413" t="s">
        <v>380</v>
      </c>
      <c r="G8" s="413" t="s">
        <v>108</v>
      </c>
      <c r="H8" s="414" t="s">
        <v>381</v>
      </c>
      <c r="I8" s="412" t="s">
        <v>104</v>
      </c>
      <c r="J8" s="412" t="s">
        <v>382</v>
      </c>
      <c r="K8" s="415" t="s">
        <v>383</v>
      </c>
      <c r="L8" s="416" t="s">
        <v>384</v>
      </c>
      <c r="M8" s="417" t="s">
        <v>385</v>
      </c>
    </row>
    <row r="9" spans="1:13" ht="12" customHeight="1" x14ac:dyDescent="0.2">
      <c r="A9" s="581"/>
      <c r="B9" s="100">
        <v>1</v>
      </c>
      <c r="C9" s="100">
        <v>2</v>
      </c>
      <c r="D9" s="100">
        <v>3</v>
      </c>
      <c r="E9" s="100">
        <v>4</v>
      </c>
      <c r="F9" s="100">
        <v>5</v>
      </c>
      <c r="G9" s="100">
        <v>6</v>
      </c>
      <c r="H9" s="100">
        <v>7</v>
      </c>
      <c r="I9" s="100">
        <v>8</v>
      </c>
      <c r="J9" s="100">
        <v>9</v>
      </c>
      <c r="K9" s="418">
        <v>10</v>
      </c>
      <c r="L9" s="419">
        <v>11</v>
      </c>
      <c r="M9" s="419">
        <v>12</v>
      </c>
    </row>
    <row r="10" spans="1:13" ht="15" customHeight="1" x14ac:dyDescent="0.2">
      <c r="A10" s="420" t="s">
        <v>386</v>
      </c>
      <c r="B10" s="115">
        <v>198108</v>
      </c>
      <c r="C10" s="114">
        <v>99729</v>
      </c>
      <c r="D10" s="114">
        <v>98379</v>
      </c>
      <c r="E10" s="114">
        <v>157876</v>
      </c>
      <c r="F10" s="114">
        <v>37578</v>
      </c>
      <c r="G10" s="114">
        <v>22846</v>
      </c>
      <c r="H10" s="114">
        <v>58270</v>
      </c>
      <c r="I10" s="115">
        <v>32796</v>
      </c>
      <c r="J10" s="114">
        <v>26087</v>
      </c>
      <c r="K10" s="114">
        <v>6709</v>
      </c>
      <c r="L10" s="421">
        <v>17250</v>
      </c>
      <c r="M10" s="422">
        <v>17645</v>
      </c>
    </row>
    <row r="11" spans="1:13" ht="11.1" customHeight="1" x14ac:dyDescent="0.2">
      <c r="A11" s="420" t="s">
        <v>387</v>
      </c>
      <c r="B11" s="115">
        <v>201816</v>
      </c>
      <c r="C11" s="114">
        <v>103158</v>
      </c>
      <c r="D11" s="114">
        <v>98658</v>
      </c>
      <c r="E11" s="114">
        <v>161206</v>
      </c>
      <c r="F11" s="114">
        <v>37998</v>
      </c>
      <c r="G11" s="114">
        <v>21996</v>
      </c>
      <c r="H11" s="114">
        <v>60062</v>
      </c>
      <c r="I11" s="115">
        <v>33083</v>
      </c>
      <c r="J11" s="114">
        <v>26189</v>
      </c>
      <c r="K11" s="114">
        <v>6894</v>
      </c>
      <c r="L11" s="421">
        <v>17691</v>
      </c>
      <c r="M11" s="422">
        <v>14019</v>
      </c>
    </row>
    <row r="12" spans="1:13" ht="11.1" customHeight="1" x14ac:dyDescent="0.2">
      <c r="A12" s="420" t="s">
        <v>388</v>
      </c>
      <c r="B12" s="115">
        <v>205725</v>
      </c>
      <c r="C12" s="114">
        <v>105379</v>
      </c>
      <c r="D12" s="114">
        <v>100346</v>
      </c>
      <c r="E12" s="114">
        <v>164167</v>
      </c>
      <c r="F12" s="114">
        <v>38879</v>
      </c>
      <c r="G12" s="114">
        <v>23815</v>
      </c>
      <c r="H12" s="114">
        <v>61109</v>
      </c>
      <c r="I12" s="115">
        <v>32336</v>
      </c>
      <c r="J12" s="114">
        <v>25254</v>
      </c>
      <c r="K12" s="114">
        <v>7082</v>
      </c>
      <c r="L12" s="421">
        <v>21533</v>
      </c>
      <c r="M12" s="422">
        <v>17952</v>
      </c>
    </row>
    <row r="13" spans="1:13" s="110" customFormat="1" ht="11.1" customHeight="1" x14ac:dyDescent="0.2">
      <c r="A13" s="420" t="s">
        <v>389</v>
      </c>
      <c r="B13" s="115">
        <v>202875</v>
      </c>
      <c r="C13" s="114">
        <v>102904</v>
      </c>
      <c r="D13" s="114">
        <v>99971</v>
      </c>
      <c r="E13" s="114">
        <v>161185</v>
      </c>
      <c r="F13" s="114">
        <v>39025</v>
      </c>
      <c r="G13" s="114">
        <v>22450</v>
      </c>
      <c r="H13" s="114">
        <v>61137</v>
      </c>
      <c r="I13" s="115">
        <v>33050</v>
      </c>
      <c r="J13" s="114">
        <v>25824</v>
      </c>
      <c r="K13" s="114">
        <v>7226</v>
      </c>
      <c r="L13" s="421">
        <v>13334</v>
      </c>
      <c r="M13" s="422">
        <v>16489</v>
      </c>
    </row>
    <row r="14" spans="1:13" ht="15" customHeight="1" x14ac:dyDescent="0.2">
      <c r="A14" s="420" t="s">
        <v>390</v>
      </c>
      <c r="B14" s="115">
        <v>202378</v>
      </c>
      <c r="C14" s="114">
        <v>102661</v>
      </c>
      <c r="D14" s="114">
        <v>99717</v>
      </c>
      <c r="E14" s="114">
        <v>157110</v>
      </c>
      <c r="F14" s="114">
        <v>43013</v>
      </c>
      <c r="G14" s="114">
        <v>21580</v>
      </c>
      <c r="H14" s="114">
        <v>61561</v>
      </c>
      <c r="I14" s="115">
        <v>32389</v>
      </c>
      <c r="J14" s="114">
        <v>25340</v>
      </c>
      <c r="K14" s="114">
        <v>7049</v>
      </c>
      <c r="L14" s="421">
        <v>18278</v>
      </c>
      <c r="M14" s="422">
        <v>18475</v>
      </c>
    </row>
    <row r="15" spans="1:13" ht="11.1" customHeight="1" x14ac:dyDescent="0.2">
      <c r="A15" s="420" t="s">
        <v>387</v>
      </c>
      <c r="B15" s="115">
        <v>205431</v>
      </c>
      <c r="C15" s="114">
        <v>104972</v>
      </c>
      <c r="D15" s="114">
        <v>100459</v>
      </c>
      <c r="E15" s="114">
        <v>158593</v>
      </c>
      <c r="F15" s="114">
        <v>44614</v>
      </c>
      <c r="G15" s="114">
        <v>20838</v>
      </c>
      <c r="H15" s="114">
        <v>63276</v>
      </c>
      <c r="I15" s="115">
        <v>32783</v>
      </c>
      <c r="J15" s="114">
        <v>25527</v>
      </c>
      <c r="K15" s="114">
        <v>7256</v>
      </c>
      <c r="L15" s="421">
        <v>16872</v>
      </c>
      <c r="M15" s="422">
        <v>14020</v>
      </c>
    </row>
    <row r="16" spans="1:13" ht="11.1" customHeight="1" x14ac:dyDescent="0.2">
      <c r="A16" s="420" t="s">
        <v>388</v>
      </c>
      <c r="B16" s="115">
        <v>208923</v>
      </c>
      <c r="C16" s="114">
        <v>107123</v>
      </c>
      <c r="D16" s="114">
        <v>101800</v>
      </c>
      <c r="E16" s="114">
        <v>161974</v>
      </c>
      <c r="F16" s="114">
        <v>45602</v>
      </c>
      <c r="G16" s="114">
        <v>22437</v>
      </c>
      <c r="H16" s="114">
        <v>64158</v>
      </c>
      <c r="I16" s="115">
        <v>32717</v>
      </c>
      <c r="J16" s="114">
        <v>25018</v>
      </c>
      <c r="K16" s="114">
        <v>7699</v>
      </c>
      <c r="L16" s="421">
        <v>21115</v>
      </c>
      <c r="M16" s="422">
        <v>18188</v>
      </c>
    </row>
    <row r="17" spans="1:13" s="110" customFormat="1" ht="11.1" customHeight="1" x14ac:dyDescent="0.2">
      <c r="A17" s="420" t="s">
        <v>389</v>
      </c>
      <c r="B17" s="115">
        <v>206423</v>
      </c>
      <c r="C17" s="114">
        <v>104934</v>
      </c>
      <c r="D17" s="114">
        <v>101489</v>
      </c>
      <c r="E17" s="114">
        <v>160690</v>
      </c>
      <c r="F17" s="114">
        <v>45560</v>
      </c>
      <c r="G17" s="114">
        <v>21249</v>
      </c>
      <c r="H17" s="114">
        <v>64421</v>
      </c>
      <c r="I17" s="115">
        <v>33349</v>
      </c>
      <c r="J17" s="114">
        <v>25586</v>
      </c>
      <c r="K17" s="114">
        <v>7763</v>
      </c>
      <c r="L17" s="421">
        <v>12837</v>
      </c>
      <c r="M17" s="422">
        <v>15784</v>
      </c>
    </row>
    <row r="18" spans="1:13" ht="15" customHeight="1" x14ac:dyDescent="0.2">
      <c r="A18" s="420" t="s">
        <v>391</v>
      </c>
      <c r="B18" s="115">
        <v>205715</v>
      </c>
      <c r="C18" s="114">
        <v>104374</v>
      </c>
      <c r="D18" s="114">
        <v>101341</v>
      </c>
      <c r="E18" s="114">
        <v>158700</v>
      </c>
      <c r="F18" s="114">
        <v>46738</v>
      </c>
      <c r="G18" s="114">
        <v>20388</v>
      </c>
      <c r="H18" s="114">
        <v>64784</v>
      </c>
      <c r="I18" s="115">
        <v>32149</v>
      </c>
      <c r="J18" s="114">
        <v>24710</v>
      </c>
      <c r="K18" s="114">
        <v>7439</v>
      </c>
      <c r="L18" s="421">
        <v>17953</v>
      </c>
      <c r="M18" s="422">
        <v>18607</v>
      </c>
    </row>
    <row r="19" spans="1:13" ht="11.1" customHeight="1" x14ac:dyDescent="0.2">
      <c r="A19" s="420" t="s">
        <v>387</v>
      </c>
      <c r="B19" s="115">
        <v>207765</v>
      </c>
      <c r="C19" s="114">
        <v>106134</v>
      </c>
      <c r="D19" s="114">
        <v>101631</v>
      </c>
      <c r="E19" s="114">
        <v>160163</v>
      </c>
      <c r="F19" s="114">
        <v>47331</v>
      </c>
      <c r="G19" s="114">
        <v>19505</v>
      </c>
      <c r="H19" s="114">
        <v>66224</v>
      </c>
      <c r="I19" s="115">
        <v>32447</v>
      </c>
      <c r="J19" s="114">
        <v>24919</v>
      </c>
      <c r="K19" s="114">
        <v>7528</v>
      </c>
      <c r="L19" s="421">
        <v>15539</v>
      </c>
      <c r="M19" s="422">
        <v>13438</v>
      </c>
    </row>
    <row r="20" spans="1:13" ht="11.1" customHeight="1" x14ac:dyDescent="0.2">
      <c r="A20" s="420" t="s">
        <v>388</v>
      </c>
      <c r="B20" s="115">
        <v>210259</v>
      </c>
      <c r="C20" s="114">
        <v>107442</v>
      </c>
      <c r="D20" s="114">
        <v>102817</v>
      </c>
      <c r="E20" s="114">
        <v>161938</v>
      </c>
      <c r="F20" s="114">
        <v>48050</v>
      </c>
      <c r="G20" s="114">
        <v>20706</v>
      </c>
      <c r="H20" s="114">
        <v>67135</v>
      </c>
      <c r="I20" s="115">
        <v>31956</v>
      </c>
      <c r="J20" s="114">
        <v>24155</v>
      </c>
      <c r="K20" s="114">
        <v>7801</v>
      </c>
      <c r="L20" s="421">
        <v>19641</v>
      </c>
      <c r="M20" s="422">
        <v>17344</v>
      </c>
    </row>
    <row r="21" spans="1:13" s="110" customFormat="1" ht="11.1" customHeight="1" x14ac:dyDescent="0.2">
      <c r="A21" s="420" t="s">
        <v>389</v>
      </c>
      <c r="B21" s="115">
        <v>207997</v>
      </c>
      <c r="C21" s="114">
        <v>105084</v>
      </c>
      <c r="D21" s="114">
        <v>102913</v>
      </c>
      <c r="E21" s="114">
        <v>159788</v>
      </c>
      <c r="F21" s="114">
        <v>48133</v>
      </c>
      <c r="G21" s="114">
        <v>19517</v>
      </c>
      <c r="H21" s="114">
        <v>67407</v>
      </c>
      <c r="I21" s="115">
        <v>33030</v>
      </c>
      <c r="J21" s="114">
        <v>25027</v>
      </c>
      <c r="K21" s="114">
        <v>8003</v>
      </c>
      <c r="L21" s="421">
        <v>12910</v>
      </c>
      <c r="M21" s="422">
        <v>16044</v>
      </c>
    </row>
    <row r="22" spans="1:13" ht="15" customHeight="1" x14ac:dyDescent="0.2">
      <c r="A22" s="420" t="s">
        <v>392</v>
      </c>
      <c r="B22" s="115">
        <v>206775</v>
      </c>
      <c r="C22" s="114">
        <v>104393</v>
      </c>
      <c r="D22" s="114">
        <v>102382</v>
      </c>
      <c r="E22" s="114">
        <v>158667</v>
      </c>
      <c r="F22" s="114">
        <v>47783</v>
      </c>
      <c r="G22" s="114">
        <v>18389</v>
      </c>
      <c r="H22" s="114">
        <v>67800</v>
      </c>
      <c r="I22" s="115">
        <v>32293</v>
      </c>
      <c r="J22" s="114">
        <v>24512</v>
      </c>
      <c r="K22" s="114">
        <v>7781</v>
      </c>
      <c r="L22" s="421">
        <v>15536</v>
      </c>
      <c r="M22" s="422">
        <v>16835</v>
      </c>
    </row>
    <row r="23" spans="1:13" ht="11.1" customHeight="1" x14ac:dyDescent="0.2">
      <c r="A23" s="420" t="s">
        <v>387</v>
      </c>
      <c r="B23" s="115">
        <v>209430</v>
      </c>
      <c r="C23" s="114">
        <v>106707</v>
      </c>
      <c r="D23" s="114">
        <v>102723</v>
      </c>
      <c r="E23" s="114">
        <v>160628</v>
      </c>
      <c r="F23" s="114">
        <v>48366</v>
      </c>
      <c r="G23" s="114">
        <v>17590</v>
      </c>
      <c r="H23" s="114">
        <v>69507</v>
      </c>
      <c r="I23" s="115">
        <v>32875</v>
      </c>
      <c r="J23" s="114">
        <v>24810</v>
      </c>
      <c r="K23" s="114">
        <v>8065</v>
      </c>
      <c r="L23" s="421">
        <v>15824</v>
      </c>
      <c r="M23" s="422">
        <v>13344</v>
      </c>
    </row>
    <row r="24" spans="1:13" ht="11.1" customHeight="1" x14ac:dyDescent="0.2">
      <c r="A24" s="420" t="s">
        <v>388</v>
      </c>
      <c r="B24" s="115">
        <v>212356</v>
      </c>
      <c r="C24" s="114">
        <v>108307</v>
      </c>
      <c r="D24" s="114">
        <v>104049</v>
      </c>
      <c r="E24" s="114">
        <v>161052</v>
      </c>
      <c r="F24" s="114">
        <v>48660</v>
      </c>
      <c r="G24" s="114">
        <v>18921</v>
      </c>
      <c r="H24" s="114">
        <v>70303</v>
      </c>
      <c r="I24" s="115">
        <v>32559</v>
      </c>
      <c r="J24" s="114">
        <v>24167</v>
      </c>
      <c r="K24" s="114">
        <v>8392</v>
      </c>
      <c r="L24" s="421">
        <v>20348</v>
      </c>
      <c r="M24" s="422">
        <v>18112</v>
      </c>
    </row>
    <row r="25" spans="1:13" s="110" customFormat="1" ht="11.1" customHeight="1" x14ac:dyDescent="0.2">
      <c r="A25" s="420" t="s">
        <v>389</v>
      </c>
      <c r="B25" s="115">
        <v>209297</v>
      </c>
      <c r="C25" s="114">
        <v>105696</v>
      </c>
      <c r="D25" s="114">
        <v>103601</v>
      </c>
      <c r="E25" s="114">
        <v>157924</v>
      </c>
      <c r="F25" s="114">
        <v>48740</v>
      </c>
      <c r="G25" s="114">
        <v>17847</v>
      </c>
      <c r="H25" s="114">
        <v>70090</v>
      </c>
      <c r="I25" s="115">
        <v>33207</v>
      </c>
      <c r="J25" s="114">
        <v>24781</v>
      </c>
      <c r="K25" s="114">
        <v>8426</v>
      </c>
      <c r="L25" s="421">
        <v>12534</v>
      </c>
      <c r="M25" s="422">
        <v>15701</v>
      </c>
    </row>
    <row r="26" spans="1:13" ht="15" customHeight="1" x14ac:dyDescent="0.2">
      <c r="A26" s="420" t="s">
        <v>393</v>
      </c>
      <c r="B26" s="115">
        <v>208753</v>
      </c>
      <c r="C26" s="114">
        <v>105383</v>
      </c>
      <c r="D26" s="114">
        <v>103370</v>
      </c>
      <c r="E26" s="114">
        <v>157130</v>
      </c>
      <c r="F26" s="114">
        <v>48994</v>
      </c>
      <c r="G26" s="114">
        <v>16613</v>
      </c>
      <c r="H26" s="114">
        <v>70753</v>
      </c>
      <c r="I26" s="115">
        <v>32655</v>
      </c>
      <c r="J26" s="114">
        <v>24506</v>
      </c>
      <c r="K26" s="114">
        <v>8149</v>
      </c>
      <c r="L26" s="421">
        <v>16010</v>
      </c>
      <c r="M26" s="422">
        <v>17115</v>
      </c>
    </row>
    <row r="27" spans="1:13" ht="11.1" customHeight="1" x14ac:dyDescent="0.2">
      <c r="A27" s="420" t="s">
        <v>387</v>
      </c>
      <c r="B27" s="115">
        <v>210937</v>
      </c>
      <c r="C27" s="114">
        <v>107197</v>
      </c>
      <c r="D27" s="114">
        <v>103740</v>
      </c>
      <c r="E27" s="114">
        <v>158608</v>
      </c>
      <c r="F27" s="114">
        <v>49718</v>
      </c>
      <c r="G27" s="114">
        <v>15835</v>
      </c>
      <c r="H27" s="114">
        <v>72390</v>
      </c>
      <c r="I27" s="115">
        <v>33337</v>
      </c>
      <c r="J27" s="114">
        <v>24820</v>
      </c>
      <c r="K27" s="114">
        <v>8517</v>
      </c>
      <c r="L27" s="421">
        <v>16279</v>
      </c>
      <c r="M27" s="422">
        <v>14162</v>
      </c>
    </row>
    <row r="28" spans="1:13" ht="11.1" customHeight="1" x14ac:dyDescent="0.2">
      <c r="A28" s="420" t="s">
        <v>388</v>
      </c>
      <c r="B28" s="115">
        <v>213623</v>
      </c>
      <c r="C28" s="114">
        <v>108631</v>
      </c>
      <c r="D28" s="114">
        <v>104992</v>
      </c>
      <c r="E28" s="114">
        <v>162633</v>
      </c>
      <c r="F28" s="114">
        <v>50472</v>
      </c>
      <c r="G28" s="114">
        <v>17305</v>
      </c>
      <c r="H28" s="114">
        <v>72638</v>
      </c>
      <c r="I28" s="115">
        <v>33241</v>
      </c>
      <c r="J28" s="114">
        <v>24447</v>
      </c>
      <c r="K28" s="114">
        <v>8794</v>
      </c>
      <c r="L28" s="421">
        <v>19808</v>
      </c>
      <c r="M28" s="422">
        <v>17720</v>
      </c>
    </row>
    <row r="29" spans="1:13" s="110" customFormat="1" ht="11.1" customHeight="1" x14ac:dyDescent="0.2">
      <c r="A29" s="420" t="s">
        <v>389</v>
      </c>
      <c r="B29" s="115">
        <v>211115</v>
      </c>
      <c r="C29" s="114">
        <v>106527</v>
      </c>
      <c r="D29" s="114">
        <v>104588</v>
      </c>
      <c r="E29" s="114">
        <v>160414</v>
      </c>
      <c r="F29" s="114">
        <v>50516</v>
      </c>
      <c r="G29" s="114">
        <v>16346</v>
      </c>
      <c r="H29" s="114">
        <v>72275</v>
      </c>
      <c r="I29" s="115">
        <v>33778</v>
      </c>
      <c r="J29" s="114">
        <v>25022</v>
      </c>
      <c r="K29" s="114">
        <v>8756</v>
      </c>
      <c r="L29" s="421">
        <v>13522</v>
      </c>
      <c r="M29" s="422">
        <v>16212</v>
      </c>
    </row>
    <row r="30" spans="1:13" ht="15" customHeight="1" x14ac:dyDescent="0.2">
      <c r="A30" s="420" t="s">
        <v>394</v>
      </c>
      <c r="B30" s="115">
        <v>211478</v>
      </c>
      <c r="C30" s="114">
        <v>106757</v>
      </c>
      <c r="D30" s="114">
        <v>104721</v>
      </c>
      <c r="E30" s="114">
        <v>159983</v>
      </c>
      <c r="F30" s="114">
        <v>51348</v>
      </c>
      <c r="G30" s="114">
        <v>15555</v>
      </c>
      <c r="H30" s="114">
        <v>72396</v>
      </c>
      <c r="I30" s="115">
        <v>32513</v>
      </c>
      <c r="J30" s="114">
        <v>23754</v>
      </c>
      <c r="K30" s="114">
        <v>8759</v>
      </c>
      <c r="L30" s="421">
        <v>19069</v>
      </c>
      <c r="M30" s="422">
        <v>18813</v>
      </c>
    </row>
    <row r="31" spans="1:13" ht="11.1" customHeight="1" x14ac:dyDescent="0.2">
      <c r="A31" s="420" t="s">
        <v>387</v>
      </c>
      <c r="B31" s="115">
        <v>213151</v>
      </c>
      <c r="C31" s="114">
        <v>108115</v>
      </c>
      <c r="D31" s="114">
        <v>105036</v>
      </c>
      <c r="E31" s="114">
        <v>160732</v>
      </c>
      <c r="F31" s="114">
        <v>52310</v>
      </c>
      <c r="G31" s="114">
        <v>14695</v>
      </c>
      <c r="H31" s="114">
        <v>73592</v>
      </c>
      <c r="I31" s="115">
        <v>32589</v>
      </c>
      <c r="J31" s="114">
        <v>23700</v>
      </c>
      <c r="K31" s="114">
        <v>8889</v>
      </c>
      <c r="L31" s="421">
        <v>15938</v>
      </c>
      <c r="M31" s="422">
        <v>14390</v>
      </c>
    </row>
    <row r="32" spans="1:13" ht="11.1" customHeight="1" x14ac:dyDescent="0.2">
      <c r="A32" s="420" t="s">
        <v>388</v>
      </c>
      <c r="B32" s="115">
        <v>216871</v>
      </c>
      <c r="C32" s="114">
        <v>110451</v>
      </c>
      <c r="D32" s="114">
        <v>106420</v>
      </c>
      <c r="E32" s="114">
        <v>163329</v>
      </c>
      <c r="F32" s="114">
        <v>53514</v>
      </c>
      <c r="G32" s="114">
        <v>16350</v>
      </c>
      <c r="H32" s="114">
        <v>74243</v>
      </c>
      <c r="I32" s="115">
        <v>32427</v>
      </c>
      <c r="J32" s="114">
        <v>23109</v>
      </c>
      <c r="K32" s="114">
        <v>9318</v>
      </c>
      <c r="L32" s="421">
        <v>21951</v>
      </c>
      <c r="M32" s="422">
        <v>18722</v>
      </c>
    </row>
    <row r="33" spans="1:13" s="110" customFormat="1" ht="11.1" customHeight="1" x14ac:dyDescent="0.2">
      <c r="A33" s="420" t="s">
        <v>389</v>
      </c>
      <c r="B33" s="115">
        <v>214876</v>
      </c>
      <c r="C33" s="114">
        <v>108777</v>
      </c>
      <c r="D33" s="114">
        <v>106099</v>
      </c>
      <c r="E33" s="114">
        <v>160815</v>
      </c>
      <c r="F33" s="114">
        <v>54040</v>
      </c>
      <c r="G33" s="114">
        <v>15545</v>
      </c>
      <c r="H33" s="114">
        <v>73926</v>
      </c>
      <c r="I33" s="115">
        <v>32732</v>
      </c>
      <c r="J33" s="114">
        <v>23382</v>
      </c>
      <c r="K33" s="114">
        <v>9350</v>
      </c>
      <c r="L33" s="421">
        <v>13876</v>
      </c>
      <c r="M33" s="422">
        <v>16036</v>
      </c>
    </row>
    <row r="34" spans="1:13" ht="15" customHeight="1" x14ac:dyDescent="0.2">
      <c r="A34" s="420" t="s">
        <v>395</v>
      </c>
      <c r="B34" s="115">
        <v>215072</v>
      </c>
      <c r="C34" s="114">
        <v>109144</v>
      </c>
      <c r="D34" s="114">
        <v>105928</v>
      </c>
      <c r="E34" s="114">
        <v>160618</v>
      </c>
      <c r="F34" s="114">
        <v>54444</v>
      </c>
      <c r="G34" s="114">
        <v>14951</v>
      </c>
      <c r="H34" s="114">
        <v>74451</v>
      </c>
      <c r="I34" s="115">
        <v>31717</v>
      </c>
      <c r="J34" s="114">
        <v>22676</v>
      </c>
      <c r="K34" s="114">
        <v>9041</v>
      </c>
      <c r="L34" s="421">
        <v>17222</v>
      </c>
      <c r="M34" s="422">
        <v>17398</v>
      </c>
    </row>
    <row r="35" spans="1:13" ht="11.1" customHeight="1" x14ac:dyDescent="0.2">
      <c r="A35" s="420" t="s">
        <v>387</v>
      </c>
      <c r="B35" s="115">
        <v>217063</v>
      </c>
      <c r="C35" s="114">
        <v>110768</v>
      </c>
      <c r="D35" s="114">
        <v>106295</v>
      </c>
      <c r="E35" s="114">
        <v>161642</v>
      </c>
      <c r="F35" s="114">
        <v>55414</v>
      </c>
      <c r="G35" s="114">
        <v>14494</v>
      </c>
      <c r="H35" s="114">
        <v>75708</v>
      </c>
      <c r="I35" s="115">
        <v>32410</v>
      </c>
      <c r="J35" s="114">
        <v>23058</v>
      </c>
      <c r="K35" s="114">
        <v>9352</v>
      </c>
      <c r="L35" s="421">
        <v>16839</v>
      </c>
      <c r="M35" s="422">
        <v>15000</v>
      </c>
    </row>
    <row r="36" spans="1:13" ht="11.1" customHeight="1" x14ac:dyDescent="0.2">
      <c r="A36" s="420" t="s">
        <v>388</v>
      </c>
      <c r="B36" s="115">
        <v>221191</v>
      </c>
      <c r="C36" s="114">
        <v>113089</v>
      </c>
      <c r="D36" s="114">
        <v>108102</v>
      </c>
      <c r="E36" s="114">
        <v>164507</v>
      </c>
      <c r="F36" s="114">
        <v>56680</v>
      </c>
      <c r="G36" s="114">
        <v>16704</v>
      </c>
      <c r="H36" s="114">
        <v>76364</v>
      </c>
      <c r="I36" s="115">
        <v>32250</v>
      </c>
      <c r="J36" s="114">
        <v>22528</v>
      </c>
      <c r="K36" s="114">
        <v>9722</v>
      </c>
      <c r="L36" s="421">
        <v>21471</v>
      </c>
      <c r="M36" s="422">
        <v>17929</v>
      </c>
    </row>
    <row r="37" spans="1:13" s="110" customFormat="1" ht="11.1" customHeight="1" x14ac:dyDescent="0.2">
      <c r="A37" s="420" t="s">
        <v>389</v>
      </c>
      <c r="B37" s="115">
        <v>219805</v>
      </c>
      <c r="C37" s="114">
        <v>111775</v>
      </c>
      <c r="D37" s="114">
        <v>108030</v>
      </c>
      <c r="E37" s="114">
        <v>162836</v>
      </c>
      <c r="F37" s="114">
        <v>56966</v>
      </c>
      <c r="G37" s="114">
        <v>16474</v>
      </c>
      <c r="H37" s="114">
        <v>76197</v>
      </c>
      <c r="I37" s="115">
        <v>32529</v>
      </c>
      <c r="J37" s="114">
        <v>22887</v>
      </c>
      <c r="K37" s="114">
        <v>9642</v>
      </c>
      <c r="L37" s="421">
        <v>14455</v>
      </c>
      <c r="M37" s="422">
        <v>16069</v>
      </c>
    </row>
    <row r="38" spans="1:13" ht="15" customHeight="1" x14ac:dyDescent="0.2">
      <c r="A38" s="423" t="s">
        <v>396</v>
      </c>
      <c r="B38" s="115">
        <v>219302</v>
      </c>
      <c r="C38" s="114">
        <v>111679</v>
      </c>
      <c r="D38" s="114">
        <v>107623</v>
      </c>
      <c r="E38" s="114">
        <v>161918</v>
      </c>
      <c r="F38" s="114">
        <v>57384</v>
      </c>
      <c r="G38" s="114">
        <v>15897</v>
      </c>
      <c r="H38" s="114">
        <v>76358</v>
      </c>
      <c r="I38" s="115">
        <v>31345</v>
      </c>
      <c r="J38" s="114">
        <v>21855</v>
      </c>
      <c r="K38" s="114">
        <v>9490</v>
      </c>
      <c r="L38" s="421">
        <v>18929</v>
      </c>
      <c r="M38" s="422">
        <v>19475</v>
      </c>
    </row>
    <row r="39" spans="1:13" ht="11.1" customHeight="1" x14ac:dyDescent="0.2">
      <c r="A39" s="420" t="s">
        <v>387</v>
      </c>
      <c r="B39" s="115">
        <v>221192</v>
      </c>
      <c r="C39" s="114">
        <v>112995</v>
      </c>
      <c r="D39" s="114">
        <v>108197</v>
      </c>
      <c r="E39" s="114">
        <v>162704</v>
      </c>
      <c r="F39" s="114">
        <v>58488</v>
      </c>
      <c r="G39" s="114">
        <v>15725</v>
      </c>
      <c r="H39" s="114">
        <v>77624</v>
      </c>
      <c r="I39" s="115">
        <v>31880</v>
      </c>
      <c r="J39" s="114">
        <v>22233</v>
      </c>
      <c r="K39" s="114">
        <v>9647</v>
      </c>
      <c r="L39" s="421">
        <v>17387</v>
      </c>
      <c r="M39" s="422">
        <v>15756</v>
      </c>
    </row>
    <row r="40" spans="1:13" ht="11.1" customHeight="1" x14ac:dyDescent="0.2">
      <c r="A40" s="423" t="s">
        <v>388</v>
      </c>
      <c r="B40" s="115">
        <v>223608</v>
      </c>
      <c r="C40" s="114">
        <v>114764</v>
      </c>
      <c r="D40" s="114">
        <v>108844</v>
      </c>
      <c r="E40" s="114">
        <v>164661</v>
      </c>
      <c r="F40" s="114">
        <v>58947</v>
      </c>
      <c r="G40" s="114">
        <v>17776</v>
      </c>
      <c r="H40" s="114">
        <v>77645</v>
      </c>
      <c r="I40" s="115">
        <v>31548</v>
      </c>
      <c r="J40" s="114">
        <v>21703</v>
      </c>
      <c r="K40" s="114">
        <v>9845</v>
      </c>
      <c r="L40" s="421">
        <v>22670</v>
      </c>
      <c r="M40" s="422">
        <v>20592</v>
      </c>
    </row>
    <row r="41" spans="1:13" s="110" customFormat="1" ht="11.1" customHeight="1" x14ac:dyDescent="0.2">
      <c r="A41" s="420" t="s">
        <v>389</v>
      </c>
      <c r="B41" s="115">
        <v>220272</v>
      </c>
      <c r="C41" s="114">
        <v>113007</v>
      </c>
      <c r="D41" s="114">
        <v>107265</v>
      </c>
      <c r="E41" s="114">
        <v>161375</v>
      </c>
      <c r="F41" s="114">
        <v>58897</v>
      </c>
      <c r="G41" s="114">
        <v>17028</v>
      </c>
      <c r="H41" s="114">
        <v>77095</v>
      </c>
      <c r="I41" s="115">
        <v>31739</v>
      </c>
      <c r="J41" s="114">
        <v>21918</v>
      </c>
      <c r="K41" s="114">
        <v>9821</v>
      </c>
      <c r="L41" s="421">
        <v>15123</v>
      </c>
      <c r="M41" s="422">
        <v>17765</v>
      </c>
    </row>
    <row r="42" spans="1:13" ht="15" customHeight="1" x14ac:dyDescent="0.2">
      <c r="A42" s="420" t="s">
        <v>397</v>
      </c>
      <c r="B42" s="115">
        <v>219550</v>
      </c>
      <c r="C42" s="114">
        <v>112639</v>
      </c>
      <c r="D42" s="114">
        <v>106911</v>
      </c>
      <c r="E42" s="114">
        <v>160345</v>
      </c>
      <c r="F42" s="114">
        <v>59205</v>
      </c>
      <c r="G42" s="114">
        <v>16510</v>
      </c>
      <c r="H42" s="114">
        <v>77137</v>
      </c>
      <c r="I42" s="115">
        <v>30868</v>
      </c>
      <c r="J42" s="114">
        <v>21250</v>
      </c>
      <c r="K42" s="114">
        <v>9618</v>
      </c>
      <c r="L42" s="421">
        <v>18525</v>
      </c>
      <c r="M42" s="422">
        <v>19434</v>
      </c>
    </row>
    <row r="43" spans="1:13" ht="11.1" customHeight="1" x14ac:dyDescent="0.2">
      <c r="A43" s="420" t="s">
        <v>387</v>
      </c>
      <c r="B43" s="115">
        <v>221076</v>
      </c>
      <c r="C43" s="114">
        <v>114033</v>
      </c>
      <c r="D43" s="114">
        <v>107043</v>
      </c>
      <c r="E43" s="114">
        <v>161077</v>
      </c>
      <c r="F43" s="114">
        <v>59999</v>
      </c>
      <c r="G43" s="114">
        <v>16409</v>
      </c>
      <c r="H43" s="114">
        <v>77989</v>
      </c>
      <c r="I43" s="115">
        <v>31516</v>
      </c>
      <c r="J43" s="114">
        <v>21682</v>
      </c>
      <c r="K43" s="114">
        <v>9834</v>
      </c>
      <c r="L43" s="421">
        <v>17383</v>
      </c>
      <c r="M43" s="422">
        <v>16117</v>
      </c>
    </row>
    <row r="44" spans="1:13" ht="11.1" customHeight="1" x14ac:dyDescent="0.2">
      <c r="A44" s="420" t="s">
        <v>388</v>
      </c>
      <c r="B44" s="115">
        <v>223594</v>
      </c>
      <c r="C44" s="114">
        <v>115838</v>
      </c>
      <c r="D44" s="114">
        <v>107756</v>
      </c>
      <c r="E44" s="114">
        <v>162973</v>
      </c>
      <c r="F44" s="114">
        <v>60621</v>
      </c>
      <c r="G44" s="114">
        <v>18535</v>
      </c>
      <c r="H44" s="114">
        <v>78123</v>
      </c>
      <c r="I44" s="115">
        <v>31265</v>
      </c>
      <c r="J44" s="114">
        <v>21149</v>
      </c>
      <c r="K44" s="114">
        <v>10116</v>
      </c>
      <c r="L44" s="421">
        <v>22114</v>
      </c>
      <c r="M44" s="422">
        <v>19957</v>
      </c>
    </row>
    <row r="45" spans="1:13" s="110" customFormat="1" ht="11.1" customHeight="1" x14ac:dyDescent="0.2">
      <c r="A45" s="420" t="s">
        <v>389</v>
      </c>
      <c r="B45" s="115">
        <v>221796</v>
      </c>
      <c r="C45" s="114">
        <v>114334</v>
      </c>
      <c r="D45" s="114">
        <v>107462</v>
      </c>
      <c r="E45" s="114">
        <v>160911</v>
      </c>
      <c r="F45" s="114">
        <v>60885</v>
      </c>
      <c r="G45" s="114">
        <v>18149</v>
      </c>
      <c r="H45" s="114">
        <v>77811</v>
      </c>
      <c r="I45" s="115">
        <v>31846</v>
      </c>
      <c r="J45" s="114">
        <v>21678</v>
      </c>
      <c r="K45" s="114">
        <v>10168</v>
      </c>
      <c r="L45" s="421">
        <v>14514</v>
      </c>
      <c r="M45" s="422">
        <v>16623</v>
      </c>
    </row>
    <row r="46" spans="1:13" ht="15" customHeight="1" x14ac:dyDescent="0.2">
      <c r="A46" s="420" t="s">
        <v>398</v>
      </c>
      <c r="B46" s="115">
        <v>221508</v>
      </c>
      <c r="C46" s="114">
        <v>113861</v>
      </c>
      <c r="D46" s="114">
        <v>107647</v>
      </c>
      <c r="E46" s="114">
        <v>160231</v>
      </c>
      <c r="F46" s="114">
        <v>61277</v>
      </c>
      <c r="G46" s="114">
        <v>17738</v>
      </c>
      <c r="H46" s="114">
        <v>77966</v>
      </c>
      <c r="I46" s="115">
        <v>31252</v>
      </c>
      <c r="J46" s="114">
        <v>21151</v>
      </c>
      <c r="K46" s="114">
        <v>10101</v>
      </c>
      <c r="L46" s="421">
        <v>18959</v>
      </c>
      <c r="M46" s="422">
        <v>19861</v>
      </c>
    </row>
    <row r="47" spans="1:13" ht="11.1" customHeight="1" x14ac:dyDescent="0.2">
      <c r="A47" s="420" t="s">
        <v>387</v>
      </c>
      <c r="B47" s="115">
        <v>221834</v>
      </c>
      <c r="C47" s="114">
        <v>114285</v>
      </c>
      <c r="D47" s="114">
        <v>107549</v>
      </c>
      <c r="E47" s="114">
        <v>159755</v>
      </c>
      <c r="F47" s="114">
        <v>62079</v>
      </c>
      <c r="G47" s="114">
        <v>17458</v>
      </c>
      <c r="H47" s="114">
        <v>78445</v>
      </c>
      <c r="I47" s="115">
        <v>31926</v>
      </c>
      <c r="J47" s="114">
        <v>21646</v>
      </c>
      <c r="K47" s="114">
        <v>10280</v>
      </c>
      <c r="L47" s="421">
        <v>17267</v>
      </c>
      <c r="M47" s="422">
        <v>16921</v>
      </c>
    </row>
    <row r="48" spans="1:13" ht="11.1" customHeight="1" x14ac:dyDescent="0.2">
      <c r="A48" s="420" t="s">
        <v>388</v>
      </c>
      <c r="B48" s="115">
        <v>225312</v>
      </c>
      <c r="C48" s="114">
        <v>116029</v>
      </c>
      <c r="D48" s="114">
        <v>109283</v>
      </c>
      <c r="E48" s="114">
        <v>161464</v>
      </c>
      <c r="F48" s="114">
        <v>63848</v>
      </c>
      <c r="G48" s="114">
        <v>19781</v>
      </c>
      <c r="H48" s="114">
        <v>78864</v>
      </c>
      <c r="I48" s="115">
        <v>31577</v>
      </c>
      <c r="J48" s="114">
        <v>20954</v>
      </c>
      <c r="K48" s="114">
        <v>10623</v>
      </c>
      <c r="L48" s="421">
        <v>22971</v>
      </c>
      <c r="M48" s="422">
        <v>20516</v>
      </c>
    </row>
    <row r="49" spans="1:17" s="110" customFormat="1" ht="11.1" customHeight="1" x14ac:dyDescent="0.2">
      <c r="A49" s="420" t="s">
        <v>389</v>
      </c>
      <c r="B49" s="115">
        <v>223525</v>
      </c>
      <c r="C49" s="114">
        <v>114652</v>
      </c>
      <c r="D49" s="114">
        <v>108873</v>
      </c>
      <c r="E49" s="114">
        <v>159451</v>
      </c>
      <c r="F49" s="114">
        <v>64074</v>
      </c>
      <c r="G49" s="114">
        <v>19487</v>
      </c>
      <c r="H49" s="114">
        <v>78539</v>
      </c>
      <c r="I49" s="115">
        <v>32064</v>
      </c>
      <c r="J49" s="114">
        <v>21229</v>
      </c>
      <c r="K49" s="114">
        <v>10835</v>
      </c>
      <c r="L49" s="421">
        <v>14194</v>
      </c>
      <c r="M49" s="422">
        <v>16395</v>
      </c>
    </row>
    <row r="50" spans="1:17" ht="15" customHeight="1" x14ac:dyDescent="0.2">
      <c r="A50" s="420" t="s">
        <v>399</v>
      </c>
      <c r="B50" s="143">
        <v>222741</v>
      </c>
      <c r="C50" s="144">
        <v>114463</v>
      </c>
      <c r="D50" s="144">
        <v>108278</v>
      </c>
      <c r="E50" s="144">
        <v>158682</v>
      </c>
      <c r="F50" s="144">
        <v>64059</v>
      </c>
      <c r="G50" s="144">
        <v>19008</v>
      </c>
      <c r="H50" s="144">
        <v>78517</v>
      </c>
      <c r="I50" s="143">
        <v>30544</v>
      </c>
      <c r="J50" s="144">
        <v>20105</v>
      </c>
      <c r="K50" s="144">
        <v>10439</v>
      </c>
      <c r="L50" s="424">
        <v>18052</v>
      </c>
      <c r="M50" s="425">
        <v>19628</v>
      </c>
    </row>
    <row r="51" spans="1:17" ht="11.25" customHeight="1" x14ac:dyDescent="0.2">
      <c r="A51" s="426"/>
      <c r="B51" s="427"/>
      <c r="C51" s="428"/>
      <c r="D51" s="428"/>
      <c r="E51" s="428"/>
      <c r="F51" s="428"/>
      <c r="G51" s="428"/>
      <c r="H51" s="428"/>
      <c r="I51" s="428"/>
      <c r="J51" s="429"/>
      <c r="K51" s="268"/>
      <c r="L51" s="428"/>
      <c r="M51" s="430" t="s">
        <v>45</v>
      </c>
    </row>
    <row r="52" spans="1:17" ht="18" customHeight="1" x14ac:dyDescent="0.2">
      <c r="A52" s="667" t="s">
        <v>400</v>
      </c>
      <c r="B52" s="667"/>
      <c r="C52" s="667"/>
      <c r="D52" s="667"/>
      <c r="E52" s="667"/>
      <c r="F52" s="667"/>
      <c r="G52" s="667"/>
      <c r="H52" s="667"/>
      <c r="I52" s="667"/>
      <c r="J52" s="667"/>
      <c r="K52" s="667"/>
      <c r="L52" s="667"/>
      <c r="M52" s="667"/>
    </row>
    <row r="53" spans="1:17" ht="38.1" customHeight="1" x14ac:dyDescent="0.2">
      <c r="A53" s="668" t="s">
        <v>401</v>
      </c>
      <c r="B53" s="668"/>
      <c r="C53" s="668"/>
      <c r="D53" s="668"/>
      <c r="E53" s="668"/>
      <c r="F53" s="668"/>
      <c r="G53" s="668"/>
      <c r="H53" s="668"/>
      <c r="I53" s="668"/>
      <c r="J53" s="668"/>
      <c r="K53" s="668"/>
      <c r="L53" s="668"/>
      <c r="M53" s="668"/>
    </row>
    <row r="54" spans="1:17" s="151" customFormat="1" ht="9" x14ac:dyDescent="0.15">
      <c r="A54" s="669" t="s">
        <v>323</v>
      </c>
      <c r="B54" s="669"/>
      <c r="C54" s="669"/>
      <c r="D54" s="669"/>
      <c r="E54" s="669"/>
      <c r="F54" s="669"/>
      <c r="G54" s="669"/>
      <c r="H54" s="669"/>
      <c r="I54" s="669"/>
      <c r="J54" s="669"/>
      <c r="K54" s="669"/>
      <c r="L54" s="669"/>
      <c r="M54" s="669"/>
    </row>
    <row r="55" spans="1:17" s="151" customFormat="1" ht="20.25" customHeight="1" x14ac:dyDescent="0.15">
      <c r="A55" s="670"/>
      <c r="B55" s="671"/>
      <c r="C55" s="671"/>
      <c r="D55" s="671"/>
      <c r="E55" s="671"/>
      <c r="F55" s="671"/>
      <c r="G55" s="671"/>
      <c r="H55" s="671"/>
      <c r="I55" s="671"/>
      <c r="J55" s="671"/>
      <c r="K55" s="671"/>
      <c r="L55" s="221"/>
      <c r="M55" s="221"/>
    </row>
    <row r="56" spans="1:17" s="151" customFormat="1" ht="18" customHeight="1" x14ac:dyDescent="0.2">
      <c r="A56" s="672" t="s">
        <v>522</v>
      </c>
      <c r="B56" s="673"/>
      <c r="C56" s="673"/>
      <c r="D56" s="673"/>
      <c r="E56" s="673"/>
      <c r="F56" s="673"/>
      <c r="G56" s="673"/>
      <c r="H56" s="673"/>
      <c r="I56" s="673"/>
      <c r="J56" s="673"/>
      <c r="K56" s="673"/>
    </row>
    <row r="57" spans="1:17" s="151" customFormat="1" ht="11.25" customHeight="1" x14ac:dyDescent="0.2">
      <c r="A57" s="663"/>
      <c r="B57" s="663"/>
      <c r="C57" s="663"/>
      <c r="D57" s="663"/>
      <c r="E57" s="663"/>
      <c r="F57" s="663"/>
      <c r="G57" s="663"/>
      <c r="H57" s="663"/>
      <c r="I57" s="663"/>
      <c r="J57" s="663"/>
      <c r="L57" s="219"/>
      <c r="N57" s="219"/>
      <c r="O57" s="219"/>
      <c r="P57" s="219"/>
      <c r="Q57" s="219"/>
    </row>
    <row r="58" spans="1:17" ht="12.75" customHeight="1" x14ac:dyDescent="0.2">
      <c r="A58" s="431"/>
      <c r="B58" s="432"/>
      <c r="C58" s="433"/>
      <c r="D58" s="433"/>
      <c r="E58" s="433"/>
      <c r="F58" s="433"/>
      <c r="G58" s="433"/>
      <c r="H58" s="433"/>
      <c r="I58" s="433"/>
      <c r="J58" s="434"/>
      <c r="L58" s="433"/>
      <c r="N58" s="226"/>
      <c r="O58" s="226"/>
      <c r="P58" s="226"/>
      <c r="Q58" s="226"/>
    </row>
    <row r="59" spans="1:17" ht="12.75" customHeight="1" x14ac:dyDescent="0.2">
      <c r="A59" s="435"/>
      <c r="B59" s="432"/>
      <c r="C59" s="433"/>
      <c r="D59" s="433"/>
      <c r="E59" s="433"/>
      <c r="F59" s="433"/>
      <c r="G59" s="433"/>
      <c r="H59" s="433"/>
      <c r="I59" s="433"/>
      <c r="J59" s="434"/>
      <c r="L59" s="433"/>
    </row>
    <row r="60" spans="1:17" ht="12.75" customHeight="1" x14ac:dyDescent="0.2">
      <c r="A60" s="436"/>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7"/>
    </row>
    <row r="68" spans="1:13" ht="15.95" customHeight="1" x14ac:dyDescent="0.2">
      <c r="A68" s="437"/>
    </row>
    <row r="70" spans="1:13" ht="15.95" customHeight="1" x14ac:dyDescent="0.2">
      <c r="K70" s="438"/>
      <c r="M70" s="438"/>
    </row>
    <row r="71" spans="1:13" ht="15.95" customHeight="1" x14ac:dyDescent="0.2">
      <c r="K71" s="438"/>
      <c r="M71" s="438"/>
    </row>
    <row r="72" spans="1:13" ht="15.95" customHeight="1" x14ac:dyDescent="0.2">
      <c r="A72" s="437"/>
      <c r="K72" s="438"/>
      <c r="M72" s="438"/>
    </row>
    <row r="76" spans="1:13" ht="15.95" customHeight="1" x14ac:dyDescent="0.2">
      <c r="A76" s="437"/>
    </row>
    <row r="80" spans="1:13" ht="15.95" customHeight="1" x14ac:dyDescent="0.2">
      <c r="A80" s="437"/>
    </row>
    <row r="84" spans="1:1" ht="15.95" customHeight="1" x14ac:dyDescent="0.2">
      <c r="A84" s="437"/>
    </row>
    <row r="88" spans="1:1" ht="15.95" customHeight="1" x14ac:dyDescent="0.2">
      <c r="A88" s="437"/>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4" customWidth="1"/>
    <col min="2" max="2" width="78" style="444" customWidth="1"/>
    <col min="3" max="6" width="102.75" style="444" customWidth="1"/>
    <col min="7" max="256" width="11" style="444"/>
    <col min="257" max="257" width="2" style="444" customWidth="1"/>
    <col min="258" max="258" width="78" style="444" customWidth="1"/>
    <col min="259" max="262" width="102.75" style="444" customWidth="1"/>
    <col min="263" max="512" width="11" style="444"/>
    <col min="513" max="513" width="2" style="444" customWidth="1"/>
    <col min="514" max="514" width="78" style="444" customWidth="1"/>
    <col min="515" max="518" width="102.75" style="444" customWidth="1"/>
    <col min="519" max="768" width="11" style="444"/>
    <col min="769" max="769" width="2" style="444" customWidth="1"/>
    <col min="770" max="770" width="78" style="444" customWidth="1"/>
    <col min="771" max="774" width="102.75" style="444" customWidth="1"/>
    <col min="775" max="1024" width="11" style="444"/>
    <col min="1025" max="1025" width="2" style="444" customWidth="1"/>
    <col min="1026" max="1026" width="78" style="444" customWidth="1"/>
    <col min="1027" max="1030" width="102.75" style="444" customWidth="1"/>
    <col min="1031" max="1280" width="11" style="444"/>
    <col min="1281" max="1281" width="2" style="444" customWidth="1"/>
    <col min="1282" max="1282" width="78" style="444" customWidth="1"/>
    <col min="1283" max="1286" width="102.75" style="444" customWidth="1"/>
    <col min="1287" max="1536" width="11" style="444"/>
    <col min="1537" max="1537" width="2" style="444" customWidth="1"/>
    <col min="1538" max="1538" width="78" style="444" customWidth="1"/>
    <col min="1539" max="1542" width="102.75" style="444" customWidth="1"/>
    <col min="1543" max="1792" width="11" style="444"/>
    <col min="1793" max="1793" width="2" style="444" customWidth="1"/>
    <col min="1794" max="1794" width="78" style="444" customWidth="1"/>
    <col min="1795" max="1798" width="102.75" style="444" customWidth="1"/>
    <col min="1799" max="2048" width="11" style="444"/>
    <col min="2049" max="2049" width="2" style="444" customWidth="1"/>
    <col min="2050" max="2050" width="78" style="444" customWidth="1"/>
    <col min="2051" max="2054" width="102.75" style="444" customWidth="1"/>
    <col min="2055" max="2304" width="11" style="444"/>
    <col min="2305" max="2305" width="2" style="444" customWidth="1"/>
    <col min="2306" max="2306" width="78" style="444" customWidth="1"/>
    <col min="2307" max="2310" width="102.75" style="444" customWidth="1"/>
    <col min="2311" max="2560" width="11" style="444"/>
    <col min="2561" max="2561" width="2" style="444" customWidth="1"/>
    <col min="2562" max="2562" width="78" style="444" customWidth="1"/>
    <col min="2563" max="2566" width="102.75" style="444" customWidth="1"/>
    <col min="2567" max="2816" width="11" style="444"/>
    <col min="2817" max="2817" width="2" style="444" customWidth="1"/>
    <col min="2818" max="2818" width="78" style="444" customWidth="1"/>
    <col min="2819" max="2822" width="102.75" style="444" customWidth="1"/>
    <col min="2823" max="3072" width="11" style="444"/>
    <col min="3073" max="3073" width="2" style="444" customWidth="1"/>
    <col min="3074" max="3074" width="78" style="444" customWidth="1"/>
    <col min="3075" max="3078" width="102.75" style="444" customWidth="1"/>
    <col min="3079" max="3328" width="11" style="444"/>
    <col min="3329" max="3329" width="2" style="444" customWidth="1"/>
    <col min="3330" max="3330" width="78" style="444" customWidth="1"/>
    <col min="3331" max="3334" width="102.75" style="444" customWidth="1"/>
    <col min="3335" max="3584" width="11" style="444"/>
    <col min="3585" max="3585" width="2" style="444" customWidth="1"/>
    <col min="3586" max="3586" width="78" style="444" customWidth="1"/>
    <col min="3587" max="3590" width="102.75" style="444" customWidth="1"/>
    <col min="3591" max="3840" width="11" style="444"/>
    <col min="3841" max="3841" width="2" style="444" customWidth="1"/>
    <col min="3842" max="3842" width="78" style="444" customWidth="1"/>
    <col min="3843" max="3846" width="102.75" style="444" customWidth="1"/>
    <col min="3847" max="4096" width="11" style="444"/>
    <col min="4097" max="4097" width="2" style="444" customWidth="1"/>
    <col min="4098" max="4098" width="78" style="444" customWidth="1"/>
    <col min="4099" max="4102" width="102.75" style="444" customWidth="1"/>
    <col min="4103" max="4352" width="11" style="444"/>
    <col min="4353" max="4353" width="2" style="444" customWidth="1"/>
    <col min="4354" max="4354" width="78" style="444" customWidth="1"/>
    <col min="4355" max="4358" width="102.75" style="444" customWidth="1"/>
    <col min="4359" max="4608" width="11" style="444"/>
    <col min="4609" max="4609" width="2" style="444" customWidth="1"/>
    <col min="4610" max="4610" width="78" style="444" customWidth="1"/>
    <col min="4611" max="4614" width="102.75" style="444" customWidth="1"/>
    <col min="4615" max="4864" width="11" style="444"/>
    <col min="4865" max="4865" width="2" style="444" customWidth="1"/>
    <col min="4866" max="4866" width="78" style="444" customWidth="1"/>
    <col min="4867" max="4870" width="102.75" style="444" customWidth="1"/>
    <col min="4871" max="5120" width="11" style="444"/>
    <col min="5121" max="5121" width="2" style="444" customWidth="1"/>
    <col min="5122" max="5122" width="78" style="444" customWidth="1"/>
    <col min="5123" max="5126" width="102.75" style="444" customWidth="1"/>
    <col min="5127" max="5376" width="11" style="444"/>
    <col min="5377" max="5377" width="2" style="444" customWidth="1"/>
    <col min="5378" max="5378" width="78" style="444" customWidth="1"/>
    <col min="5379" max="5382" width="102.75" style="444" customWidth="1"/>
    <col min="5383" max="5632" width="11" style="444"/>
    <col min="5633" max="5633" width="2" style="444" customWidth="1"/>
    <col min="5634" max="5634" width="78" style="444" customWidth="1"/>
    <col min="5635" max="5638" width="102.75" style="444" customWidth="1"/>
    <col min="5639" max="5888" width="11" style="444"/>
    <col min="5889" max="5889" width="2" style="444" customWidth="1"/>
    <col min="5890" max="5890" width="78" style="444" customWidth="1"/>
    <col min="5891" max="5894" width="102.75" style="444" customWidth="1"/>
    <col min="5895" max="6144" width="11" style="444"/>
    <col min="6145" max="6145" width="2" style="444" customWidth="1"/>
    <col min="6146" max="6146" width="78" style="444" customWidth="1"/>
    <col min="6147" max="6150" width="102.75" style="444" customWidth="1"/>
    <col min="6151" max="6400" width="11" style="444"/>
    <col min="6401" max="6401" width="2" style="444" customWidth="1"/>
    <col min="6402" max="6402" width="78" style="444" customWidth="1"/>
    <col min="6403" max="6406" width="102.75" style="444" customWidth="1"/>
    <col min="6407" max="6656" width="11" style="444"/>
    <col min="6657" max="6657" width="2" style="444" customWidth="1"/>
    <col min="6658" max="6658" width="78" style="444" customWidth="1"/>
    <col min="6659" max="6662" width="102.75" style="444" customWidth="1"/>
    <col min="6663" max="6912" width="11" style="444"/>
    <col min="6913" max="6913" width="2" style="444" customWidth="1"/>
    <col min="6914" max="6914" width="78" style="444" customWidth="1"/>
    <col min="6915" max="6918" width="102.75" style="444" customWidth="1"/>
    <col min="6919" max="7168" width="11" style="444"/>
    <col min="7169" max="7169" width="2" style="444" customWidth="1"/>
    <col min="7170" max="7170" width="78" style="444" customWidth="1"/>
    <col min="7171" max="7174" width="102.75" style="444" customWidth="1"/>
    <col min="7175" max="7424" width="11" style="444"/>
    <col min="7425" max="7425" width="2" style="444" customWidth="1"/>
    <col min="7426" max="7426" width="78" style="444" customWidth="1"/>
    <col min="7427" max="7430" width="102.75" style="444" customWidth="1"/>
    <col min="7431" max="7680" width="11" style="444"/>
    <col min="7681" max="7681" width="2" style="444" customWidth="1"/>
    <col min="7682" max="7682" width="78" style="444" customWidth="1"/>
    <col min="7683" max="7686" width="102.75" style="444" customWidth="1"/>
    <col min="7687" max="7936" width="11" style="444"/>
    <col min="7937" max="7937" width="2" style="444" customWidth="1"/>
    <col min="7938" max="7938" width="78" style="444" customWidth="1"/>
    <col min="7939" max="7942" width="102.75" style="444" customWidth="1"/>
    <col min="7943" max="8192" width="11" style="444"/>
    <col min="8193" max="8193" width="2" style="444" customWidth="1"/>
    <col min="8194" max="8194" width="78" style="444" customWidth="1"/>
    <col min="8195" max="8198" width="102.75" style="444" customWidth="1"/>
    <col min="8199" max="8448" width="11" style="444"/>
    <col min="8449" max="8449" width="2" style="444" customWidth="1"/>
    <col min="8450" max="8450" width="78" style="444" customWidth="1"/>
    <col min="8451" max="8454" width="102.75" style="444" customWidth="1"/>
    <col min="8455" max="8704" width="11" style="444"/>
    <col min="8705" max="8705" width="2" style="444" customWidth="1"/>
    <col min="8706" max="8706" width="78" style="444" customWidth="1"/>
    <col min="8707" max="8710" width="102.75" style="444" customWidth="1"/>
    <col min="8711" max="8960" width="11" style="444"/>
    <col min="8961" max="8961" width="2" style="444" customWidth="1"/>
    <col min="8962" max="8962" width="78" style="444" customWidth="1"/>
    <col min="8963" max="8966" width="102.75" style="444" customWidth="1"/>
    <col min="8967" max="9216" width="11" style="444"/>
    <col min="9217" max="9217" width="2" style="444" customWidth="1"/>
    <col min="9218" max="9218" width="78" style="444" customWidth="1"/>
    <col min="9219" max="9222" width="102.75" style="444" customWidth="1"/>
    <col min="9223" max="9472" width="11" style="444"/>
    <col min="9473" max="9473" width="2" style="444" customWidth="1"/>
    <col min="9474" max="9474" width="78" style="444" customWidth="1"/>
    <col min="9475" max="9478" width="102.75" style="444" customWidth="1"/>
    <col min="9479" max="9728" width="11" style="444"/>
    <col min="9729" max="9729" width="2" style="444" customWidth="1"/>
    <col min="9730" max="9730" width="78" style="444" customWidth="1"/>
    <col min="9731" max="9734" width="102.75" style="444" customWidth="1"/>
    <col min="9735" max="9984" width="11" style="444"/>
    <col min="9985" max="9985" width="2" style="444" customWidth="1"/>
    <col min="9986" max="9986" width="78" style="444" customWidth="1"/>
    <col min="9987" max="9990" width="102.75" style="444" customWidth="1"/>
    <col min="9991" max="10240" width="11" style="444"/>
    <col min="10241" max="10241" width="2" style="444" customWidth="1"/>
    <col min="10242" max="10242" width="78" style="444" customWidth="1"/>
    <col min="10243" max="10246" width="102.75" style="444" customWidth="1"/>
    <col min="10247" max="10496" width="11" style="444"/>
    <col min="10497" max="10497" width="2" style="444" customWidth="1"/>
    <col min="10498" max="10498" width="78" style="444" customWidth="1"/>
    <col min="10499" max="10502" width="102.75" style="444" customWidth="1"/>
    <col min="10503" max="10752" width="11" style="444"/>
    <col min="10753" max="10753" width="2" style="444" customWidth="1"/>
    <col min="10754" max="10754" width="78" style="444" customWidth="1"/>
    <col min="10755" max="10758" width="102.75" style="444" customWidth="1"/>
    <col min="10759" max="11008" width="11" style="444"/>
    <col min="11009" max="11009" width="2" style="444" customWidth="1"/>
    <col min="11010" max="11010" width="78" style="444" customWidth="1"/>
    <col min="11011" max="11014" width="102.75" style="444" customWidth="1"/>
    <col min="11015" max="11264" width="11" style="444"/>
    <col min="11265" max="11265" width="2" style="444" customWidth="1"/>
    <col min="11266" max="11266" width="78" style="444" customWidth="1"/>
    <col min="11267" max="11270" width="102.75" style="444" customWidth="1"/>
    <col min="11271" max="11520" width="11" style="444"/>
    <col min="11521" max="11521" width="2" style="444" customWidth="1"/>
    <col min="11522" max="11522" width="78" style="444" customWidth="1"/>
    <col min="11523" max="11526" width="102.75" style="444" customWidth="1"/>
    <col min="11527" max="11776" width="11" style="444"/>
    <col min="11777" max="11777" width="2" style="444" customWidth="1"/>
    <col min="11778" max="11778" width="78" style="444" customWidth="1"/>
    <col min="11779" max="11782" width="102.75" style="444" customWidth="1"/>
    <col min="11783" max="12032" width="11" style="444"/>
    <col min="12033" max="12033" width="2" style="444" customWidth="1"/>
    <col min="12034" max="12034" width="78" style="444" customWidth="1"/>
    <col min="12035" max="12038" width="102.75" style="444" customWidth="1"/>
    <col min="12039" max="12288" width="11" style="444"/>
    <col min="12289" max="12289" width="2" style="444" customWidth="1"/>
    <col min="12290" max="12290" width="78" style="444" customWidth="1"/>
    <col min="12291" max="12294" width="102.75" style="444" customWidth="1"/>
    <col min="12295" max="12544" width="11" style="444"/>
    <col min="12545" max="12545" width="2" style="444" customWidth="1"/>
    <col min="12546" max="12546" width="78" style="444" customWidth="1"/>
    <col min="12547" max="12550" width="102.75" style="444" customWidth="1"/>
    <col min="12551" max="12800" width="11" style="444"/>
    <col min="12801" max="12801" width="2" style="444" customWidth="1"/>
    <col min="12802" max="12802" width="78" style="444" customWidth="1"/>
    <col min="12803" max="12806" width="102.75" style="444" customWidth="1"/>
    <col min="12807" max="13056" width="11" style="444"/>
    <col min="13057" max="13057" width="2" style="444" customWidth="1"/>
    <col min="13058" max="13058" width="78" style="444" customWidth="1"/>
    <col min="13059" max="13062" width="102.75" style="444" customWidth="1"/>
    <col min="13063" max="13312" width="11" style="444"/>
    <col min="13313" max="13313" width="2" style="444" customWidth="1"/>
    <col min="13314" max="13314" width="78" style="444" customWidth="1"/>
    <col min="13315" max="13318" width="102.75" style="444" customWidth="1"/>
    <col min="13319" max="13568" width="11" style="444"/>
    <col min="13569" max="13569" width="2" style="444" customWidth="1"/>
    <col min="13570" max="13570" width="78" style="444" customWidth="1"/>
    <col min="13571" max="13574" width="102.75" style="444" customWidth="1"/>
    <col min="13575" max="13824" width="11" style="444"/>
    <col min="13825" max="13825" width="2" style="444" customWidth="1"/>
    <col min="13826" max="13826" width="78" style="444" customWidth="1"/>
    <col min="13827" max="13830" width="102.75" style="444" customWidth="1"/>
    <col min="13831" max="14080" width="11" style="444"/>
    <col min="14081" max="14081" width="2" style="444" customWidth="1"/>
    <col min="14082" max="14082" width="78" style="444" customWidth="1"/>
    <col min="14083" max="14086" width="102.75" style="444" customWidth="1"/>
    <col min="14087" max="14336" width="11" style="444"/>
    <col min="14337" max="14337" width="2" style="444" customWidth="1"/>
    <col min="14338" max="14338" width="78" style="444" customWidth="1"/>
    <col min="14339" max="14342" width="102.75" style="444" customWidth="1"/>
    <col min="14343" max="14592" width="11" style="444"/>
    <col min="14593" max="14593" width="2" style="444" customWidth="1"/>
    <col min="14594" max="14594" width="78" style="444" customWidth="1"/>
    <col min="14595" max="14598" width="102.75" style="444" customWidth="1"/>
    <col min="14599" max="14848" width="11" style="444"/>
    <col min="14849" max="14849" width="2" style="444" customWidth="1"/>
    <col min="14850" max="14850" width="78" style="444" customWidth="1"/>
    <col min="14851" max="14854" width="102.75" style="444" customWidth="1"/>
    <col min="14855" max="15104" width="11" style="444"/>
    <col min="15105" max="15105" width="2" style="444" customWidth="1"/>
    <col min="15106" max="15106" width="78" style="444" customWidth="1"/>
    <col min="15107" max="15110" width="102.75" style="444" customWidth="1"/>
    <col min="15111" max="15360" width="11" style="444"/>
    <col min="15361" max="15361" width="2" style="444" customWidth="1"/>
    <col min="15362" max="15362" width="78" style="444" customWidth="1"/>
    <col min="15363" max="15366" width="102.75" style="444" customWidth="1"/>
    <col min="15367" max="15616" width="11" style="444"/>
    <col min="15617" max="15617" width="2" style="444" customWidth="1"/>
    <col min="15618" max="15618" width="78" style="444" customWidth="1"/>
    <col min="15619" max="15622" width="102.75" style="444" customWidth="1"/>
    <col min="15623" max="15872" width="11" style="444"/>
    <col min="15873" max="15873" width="2" style="444" customWidth="1"/>
    <col min="15874" max="15874" width="78" style="444" customWidth="1"/>
    <col min="15875" max="15878" width="102.75" style="444" customWidth="1"/>
    <col min="15879" max="16128" width="11" style="444"/>
    <col min="16129" max="16129" width="2" style="444" customWidth="1"/>
    <col min="16130" max="16130" width="78" style="444" customWidth="1"/>
    <col min="16131" max="16134" width="102.75" style="444" customWidth="1"/>
    <col min="16135" max="16384" width="11" style="444"/>
  </cols>
  <sheetData>
    <row r="1" spans="1:2" s="441" customFormat="1" ht="36.75" customHeight="1" x14ac:dyDescent="0.2">
      <c r="A1" s="439"/>
      <c r="B1" s="440" t="s">
        <v>6</v>
      </c>
    </row>
    <row r="2" spans="1:2" s="442" customFormat="1" ht="19.5" customHeight="1" x14ac:dyDescent="0.2">
      <c r="B2" s="443" t="s">
        <v>402</v>
      </c>
    </row>
    <row r="3" spans="1:2" ht="15" x14ac:dyDescent="0.25">
      <c r="B3" s="445" t="s">
        <v>403</v>
      </c>
    </row>
    <row r="5" spans="1:2" ht="29.25" customHeight="1" x14ac:dyDescent="0.2">
      <c r="B5" s="446" t="s">
        <v>404</v>
      </c>
    </row>
    <row r="6" spans="1:2" ht="9.9499999999999993" customHeight="1" x14ac:dyDescent="0.2">
      <c r="B6" s="446"/>
    </row>
    <row r="7" spans="1:2" ht="73.5" customHeight="1" x14ac:dyDescent="0.2">
      <c r="B7" s="446" t="s">
        <v>405</v>
      </c>
    </row>
    <row r="8" spans="1:2" ht="9.9499999999999993" customHeight="1" x14ac:dyDescent="0.2">
      <c r="B8" s="446"/>
    </row>
    <row r="9" spans="1:2" ht="50.25" customHeight="1" x14ac:dyDescent="0.2">
      <c r="B9" s="446" t="s">
        <v>406</v>
      </c>
    </row>
    <row r="10" spans="1:2" ht="9.9499999999999993" customHeight="1" x14ac:dyDescent="0.2">
      <c r="B10" s="446"/>
    </row>
    <row r="11" spans="1:2" ht="79.5" customHeight="1" x14ac:dyDescent="0.2">
      <c r="B11" s="446" t="s">
        <v>407</v>
      </c>
    </row>
    <row r="12" spans="1:2" ht="9.9499999999999993" customHeight="1" x14ac:dyDescent="0.2">
      <c r="B12" s="446"/>
    </row>
    <row r="13" spans="1:2" ht="48.75" customHeight="1" x14ac:dyDescent="0.2">
      <c r="B13" s="446" t="s">
        <v>408</v>
      </c>
    </row>
    <row r="14" spans="1:2" ht="9.9499999999999993" customHeight="1" x14ac:dyDescent="0.2">
      <c r="B14" s="446"/>
    </row>
    <row r="15" spans="1:2" ht="33" customHeight="1" x14ac:dyDescent="0.2">
      <c r="B15" s="446" t="s">
        <v>409</v>
      </c>
    </row>
    <row r="16" spans="1:2" ht="9.9499999999999993" customHeight="1" x14ac:dyDescent="0.2">
      <c r="B16" s="446"/>
    </row>
    <row r="17" spans="2:2" ht="105" customHeight="1" x14ac:dyDescent="0.2">
      <c r="B17" s="446" t="s">
        <v>410</v>
      </c>
    </row>
    <row r="18" spans="2:2" ht="9.9499999999999993" customHeight="1" x14ac:dyDescent="0.2">
      <c r="B18" s="446"/>
    </row>
    <row r="19" spans="2:2" ht="13.5" customHeight="1" x14ac:dyDescent="0.2">
      <c r="B19" s="447" t="s">
        <v>411</v>
      </c>
    </row>
    <row r="20" spans="2:2" ht="40.5" customHeight="1" x14ac:dyDescent="0.2">
      <c r="B20" s="448"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1" customWidth="1"/>
    <col min="2" max="2" width="78" style="451" customWidth="1"/>
    <col min="3" max="6" width="11" style="451"/>
    <col min="7" max="7" width="4.125" style="451" customWidth="1"/>
    <col min="8" max="256" width="11" style="451"/>
    <col min="257" max="257" width="1.875" style="451" customWidth="1"/>
    <col min="258" max="258" width="78" style="451" customWidth="1"/>
    <col min="259" max="262" width="11" style="451"/>
    <col min="263" max="263" width="4.125" style="451" customWidth="1"/>
    <col min="264" max="512" width="11" style="451"/>
    <col min="513" max="513" width="1.875" style="451" customWidth="1"/>
    <col min="514" max="514" width="78" style="451" customWidth="1"/>
    <col min="515" max="518" width="11" style="451"/>
    <col min="519" max="519" width="4.125" style="451" customWidth="1"/>
    <col min="520" max="768" width="11" style="451"/>
    <col min="769" max="769" width="1.875" style="451" customWidth="1"/>
    <col min="770" max="770" width="78" style="451" customWidth="1"/>
    <col min="771" max="774" width="11" style="451"/>
    <col min="775" max="775" width="4.125" style="451" customWidth="1"/>
    <col min="776" max="1024" width="11" style="451"/>
    <col min="1025" max="1025" width="1.875" style="451" customWidth="1"/>
    <col min="1026" max="1026" width="78" style="451" customWidth="1"/>
    <col min="1027" max="1030" width="11" style="451"/>
    <col min="1031" max="1031" width="4.125" style="451" customWidth="1"/>
    <col min="1032" max="1280" width="11" style="451"/>
    <col min="1281" max="1281" width="1.875" style="451" customWidth="1"/>
    <col min="1282" max="1282" width="78" style="451" customWidth="1"/>
    <col min="1283" max="1286" width="11" style="451"/>
    <col min="1287" max="1287" width="4.125" style="451" customWidth="1"/>
    <col min="1288" max="1536" width="11" style="451"/>
    <col min="1537" max="1537" width="1.875" style="451" customWidth="1"/>
    <col min="1538" max="1538" width="78" style="451" customWidth="1"/>
    <col min="1539" max="1542" width="11" style="451"/>
    <col min="1543" max="1543" width="4.125" style="451" customWidth="1"/>
    <col min="1544" max="1792" width="11" style="451"/>
    <col min="1793" max="1793" width="1.875" style="451" customWidth="1"/>
    <col min="1794" max="1794" width="78" style="451" customWidth="1"/>
    <col min="1795" max="1798" width="11" style="451"/>
    <col min="1799" max="1799" width="4.125" style="451" customWidth="1"/>
    <col min="1800" max="2048" width="11" style="451"/>
    <col min="2049" max="2049" width="1.875" style="451" customWidth="1"/>
    <col min="2050" max="2050" width="78" style="451" customWidth="1"/>
    <col min="2051" max="2054" width="11" style="451"/>
    <col min="2055" max="2055" width="4.125" style="451" customWidth="1"/>
    <col min="2056" max="2304" width="11" style="451"/>
    <col min="2305" max="2305" width="1.875" style="451" customWidth="1"/>
    <col min="2306" max="2306" width="78" style="451" customWidth="1"/>
    <col min="2307" max="2310" width="11" style="451"/>
    <col min="2311" max="2311" width="4.125" style="451" customWidth="1"/>
    <col min="2312" max="2560" width="11" style="451"/>
    <col min="2561" max="2561" width="1.875" style="451" customWidth="1"/>
    <col min="2562" max="2562" width="78" style="451" customWidth="1"/>
    <col min="2563" max="2566" width="11" style="451"/>
    <col min="2567" max="2567" width="4.125" style="451" customWidth="1"/>
    <col min="2568" max="2816" width="11" style="451"/>
    <col min="2817" max="2817" width="1.875" style="451" customWidth="1"/>
    <col min="2818" max="2818" width="78" style="451" customWidth="1"/>
    <col min="2819" max="2822" width="11" style="451"/>
    <col min="2823" max="2823" width="4.125" style="451" customWidth="1"/>
    <col min="2824" max="3072" width="11" style="451"/>
    <col min="3073" max="3073" width="1.875" style="451" customWidth="1"/>
    <col min="3074" max="3074" width="78" style="451" customWidth="1"/>
    <col min="3075" max="3078" width="11" style="451"/>
    <col min="3079" max="3079" width="4.125" style="451" customWidth="1"/>
    <col min="3080" max="3328" width="11" style="451"/>
    <col min="3329" max="3329" width="1.875" style="451" customWidth="1"/>
    <col min="3330" max="3330" width="78" style="451" customWidth="1"/>
    <col min="3331" max="3334" width="11" style="451"/>
    <col min="3335" max="3335" width="4.125" style="451" customWidth="1"/>
    <col min="3336" max="3584" width="11" style="451"/>
    <col min="3585" max="3585" width="1.875" style="451" customWidth="1"/>
    <col min="3586" max="3586" width="78" style="451" customWidth="1"/>
    <col min="3587" max="3590" width="11" style="451"/>
    <col min="3591" max="3591" width="4.125" style="451" customWidth="1"/>
    <col min="3592" max="3840" width="11" style="451"/>
    <col min="3841" max="3841" width="1.875" style="451" customWidth="1"/>
    <col min="3842" max="3842" width="78" style="451" customWidth="1"/>
    <col min="3843" max="3846" width="11" style="451"/>
    <col min="3847" max="3847" width="4.125" style="451" customWidth="1"/>
    <col min="3848" max="4096" width="11" style="451"/>
    <col min="4097" max="4097" width="1.875" style="451" customWidth="1"/>
    <col min="4098" max="4098" width="78" style="451" customWidth="1"/>
    <col min="4099" max="4102" width="11" style="451"/>
    <col min="4103" max="4103" width="4.125" style="451" customWidth="1"/>
    <col min="4104" max="4352" width="11" style="451"/>
    <col min="4353" max="4353" width="1.875" style="451" customWidth="1"/>
    <col min="4354" max="4354" width="78" style="451" customWidth="1"/>
    <col min="4355" max="4358" width="11" style="451"/>
    <col min="4359" max="4359" width="4.125" style="451" customWidth="1"/>
    <col min="4360" max="4608" width="11" style="451"/>
    <col min="4609" max="4609" width="1.875" style="451" customWidth="1"/>
    <col min="4610" max="4610" width="78" style="451" customWidth="1"/>
    <col min="4611" max="4614" width="11" style="451"/>
    <col min="4615" max="4615" width="4.125" style="451" customWidth="1"/>
    <col min="4616" max="4864" width="11" style="451"/>
    <col min="4865" max="4865" width="1.875" style="451" customWidth="1"/>
    <col min="4866" max="4866" width="78" style="451" customWidth="1"/>
    <col min="4867" max="4870" width="11" style="451"/>
    <col min="4871" max="4871" width="4.125" style="451" customWidth="1"/>
    <col min="4872" max="5120" width="11" style="451"/>
    <col min="5121" max="5121" width="1.875" style="451" customWidth="1"/>
    <col min="5122" max="5122" width="78" style="451" customWidth="1"/>
    <col min="5123" max="5126" width="11" style="451"/>
    <col min="5127" max="5127" width="4.125" style="451" customWidth="1"/>
    <col min="5128" max="5376" width="11" style="451"/>
    <col min="5377" max="5377" width="1.875" style="451" customWidth="1"/>
    <col min="5378" max="5378" width="78" style="451" customWidth="1"/>
    <col min="5379" max="5382" width="11" style="451"/>
    <col min="5383" max="5383" width="4.125" style="451" customWidth="1"/>
    <col min="5384" max="5632" width="11" style="451"/>
    <col min="5633" max="5633" width="1.875" style="451" customWidth="1"/>
    <col min="5634" max="5634" width="78" style="451" customWidth="1"/>
    <col min="5635" max="5638" width="11" style="451"/>
    <col min="5639" max="5639" width="4.125" style="451" customWidth="1"/>
    <col min="5640" max="5888" width="11" style="451"/>
    <col min="5889" max="5889" width="1.875" style="451" customWidth="1"/>
    <col min="5890" max="5890" width="78" style="451" customWidth="1"/>
    <col min="5891" max="5894" width="11" style="451"/>
    <col min="5895" max="5895" width="4.125" style="451" customWidth="1"/>
    <col min="5896" max="6144" width="11" style="451"/>
    <col min="6145" max="6145" width="1.875" style="451" customWidth="1"/>
    <col min="6146" max="6146" width="78" style="451" customWidth="1"/>
    <col min="6147" max="6150" width="11" style="451"/>
    <col min="6151" max="6151" width="4.125" style="451" customWidth="1"/>
    <col min="6152" max="6400" width="11" style="451"/>
    <col min="6401" max="6401" width="1.875" style="451" customWidth="1"/>
    <col min="6402" max="6402" width="78" style="451" customWidth="1"/>
    <col min="6403" max="6406" width="11" style="451"/>
    <col min="6407" max="6407" width="4.125" style="451" customWidth="1"/>
    <col min="6408" max="6656" width="11" style="451"/>
    <col min="6657" max="6657" width="1.875" style="451" customWidth="1"/>
    <col min="6658" max="6658" width="78" style="451" customWidth="1"/>
    <col min="6659" max="6662" width="11" style="451"/>
    <col min="6663" max="6663" width="4.125" style="451" customWidth="1"/>
    <col min="6664" max="6912" width="11" style="451"/>
    <col min="6913" max="6913" width="1.875" style="451" customWidth="1"/>
    <col min="6914" max="6914" width="78" style="451" customWidth="1"/>
    <col min="6915" max="6918" width="11" style="451"/>
    <col min="6919" max="6919" width="4.125" style="451" customWidth="1"/>
    <col min="6920" max="7168" width="11" style="451"/>
    <col min="7169" max="7169" width="1.875" style="451" customWidth="1"/>
    <col min="7170" max="7170" width="78" style="451" customWidth="1"/>
    <col min="7171" max="7174" width="11" style="451"/>
    <col min="7175" max="7175" width="4.125" style="451" customWidth="1"/>
    <col min="7176" max="7424" width="11" style="451"/>
    <col min="7425" max="7425" width="1.875" style="451" customWidth="1"/>
    <col min="7426" max="7426" width="78" style="451" customWidth="1"/>
    <col min="7427" max="7430" width="11" style="451"/>
    <col min="7431" max="7431" width="4.125" style="451" customWidth="1"/>
    <col min="7432" max="7680" width="11" style="451"/>
    <col min="7681" max="7681" width="1.875" style="451" customWidth="1"/>
    <col min="7682" max="7682" width="78" style="451" customWidth="1"/>
    <col min="7683" max="7686" width="11" style="451"/>
    <col min="7687" max="7687" width="4.125" style="451" customWidth="1"/>
    <col min="7688" max="7936" width="11" style="451"/>
    <col min="7937" max="7937" width="1.875" style="451" customWidth="1"/>
    <col min="7938" max="7938" width="78" style="451" customWidth="1"/>
    <col min="7939" max="7942" width="11" style="451"/>
    <col min="7943" max="7943" width="4.125" style="451" customWidth="1"/>
    <col min="7944" max="8192" width="11" style="451"/>
    <col min="8193" max="8193" width="1.875" style="451" customWidth="1"/>
    <col min="8194" max="8194" width="78" style="451" customWidth="1"/>
    <col min="8195" max="8198" width="11" style="451"/>
    <col min="8199" max="8199" width="4.125" style="451" customWidth="1"/>
    <col min="8200" max="8448" width="11" style="451"/>
    <col min="8449" max="8449" width="1.875" style="451" customWidth="1"/>
    <col min="8450" max="8450" width="78" style="451" customWidth="1"/>
    <col min="8451" max="8454" width="11" style="451"/>
    <col min="8455" max="8455" width="4.125" style="451" customWidth="1"/>
    <col min="8456" max="8704" width="11" style="451"/>
    <col min="8705" max="8705" width="1.875" style="451" customWidth="1"/>
    <col min="8706" max="8706" width="78" style="451" customWidth="1"/>
    <col min="8707" max="8710" width="11" style="451"/>
    <col min="8711" max="8711" width="4.125" style="451" customWidth="1"/>
    <col min="8712" max="8960" width="11" style="451"/>
    <col min="8961" max="8961" width="1.875" style="451" customWidth="1"/>
    <col min="8962" max="8962" width="78" style="451" customWidth="1"/>
    <col min="8963" max="8966" width="11" style="451"/>
    <col min="8967" max="8967" width="4.125" style="451" customWidth="1"/>
    <col min="8968" max="9216" width="11" style="451"/>
    <col min="9217" max="9217" width="1.875" style="451" customWidth="1"/>
    <col min="9218" max="9218" width="78" style="451" customWidth="1"/>
    <col min="9219" max="9222" width="11" style="451"/>
    <col min="9223" max="9223" width="4.125" style="451" customWidth="1"/>
    <col min="9224" max="9472" width="11" style="451"/>
    <col min="9473" max="9473" width="1.875" style="451" customWidth="1"/>
    <col min="9474" max="9474" width="78" style="451" customWidth="1"/>
    <col min="9475" max="9478" width="11" style="451"/>
    <col min="9479" max="9479" width="4.125" style="451" customWidth="1"/>
    <col min="9480" max="9728" width="11" style="451"/>
    <col min="9729" max="9729" width="1.875" style="451" customWidth="1"/>
    <col min="9730" max="9730" width="78" style="451" customWidth="1"/>
    <col min="9731" max="9734" width="11" style="451"/>
    <col min="9735" max="9735" width="4.125" style="451" customWidth="1"/>
    <col min="9736" max="9984" width="11" style="451"/>
    <col min="9985" max="9985" width="1.875" style="451" customWidth="1"/>
    <col min="9986" max="9986" width="78" style="451" customWidth="1"/>
    <col min="9987" max="9990" width="11" style="451"/>
    <col min="9991" max="9991" width="4.125" style="451" customWidth="1"/>
    <col min="9992" max="10240" width="11" style="451"/>
    <col min="10241" max="10241" width="1.875" style="451" customWidth="1"/>
    <col min="10242" max="10242" width="78" style="451" customWidth="1"/>
    <col min="10243" max="10246" width="11" style="451"/>
    <col min="10247" max="10247" width="4.125" style="451" customWidth="1"/>
    <col min="10248" max="10496" width="11" style="451"/>
    <col min="10497" max="10497" width="1.875" style="451" customWidth="1"/>
    <col min="10498" max="10498" width="78" style="451" customWidth="1"/>
    <col min="10499" max="10502" width="11" style="451"/>
    <col min="10503" max="10503" width="4.125" style="451" customWidth="1"/>
    <col min="10504" max="10752" width="11" style="451"/>
    <col min="10753" max="10753" width="1.875" style="451" customWidth="1"/>
    <col min="10754" max="10754" width="78" style="451" customWidth="1"/>
    <col min="10755" max="10758" width="11" style="451"/>
    <col min="10759" max="10759" width="4.125" style="451" customWidth="1"/>
    <col min="10760" max="11008" width="11" style="451"/>
    <col min="11009" max="11009" width="1.875" style="451" customWidth="1"/>
    <col min="11010" max="11010" width="78" style="451" customWidth="1"/>
    <col min="11011" max="11014" width="11" style="451"/>
    <col min="11015" max="11015" width="4.125" style="451" customWidth="1"/>
    <col min="11016" max="11264" width="11" style="451"/>
    <col min="11265" max="11265" width="1.875" style="451" customWidth="1"/>
    <col min="11266" max="11266" width="78" style="451" customWidth="1"/>
    <col min="11267" max="11270" width="11" style="451"/>
    <col min="11271" max="11271" width="4.125" style="451" customWidth="1"/>
    <col min="11272" max="11520" width="11" style="451"/>
    <col min="11521" max="11521" width="1.875" style="451" customWidth="1"/>
    <col min="11522" max="11522" width="78" style="451" customWidth="1"/>
    <col min="11523" max="11526" width="11" style="451"/>
    <col min="11527" max="11527" width="4.125" style="451" customWidth="1"/>
    <col min="11528" max="11776" width="11" style="451"/>
    <col min="11777" max="11777" width="1.875" style="451" customWidth="1"/>
    <col min="11778" max="11778" width="78" style="451" customWidth="1"/>
    <col min="11779" max="11782" width="11" style="451"/>
    <col min="11783" max="11783" width="4.125" style="451" customWidth="1"/>
    <col min="11784" max="12032" width="11" style="451"/>
    <col min="12033" max="12033" width="1.875" style="451" customWidth="1"/>
    <col min="12034" max="12034" width="78" style="451" customWidth="1"/>
    <col min="12035" max="12038" width="11" style="451"/>
    <col min="12039" max="12039" width="4.125" style="451" customWidth="1"/>
    <col min="12040" max="12288" width="11" style="451"/>
    <col min="12289" max="12289" width="1.875" style="451" customWidth="1"/>
    <col min="12290" max="12290" width="78" style="451" customWidth="1"/>
    <col min="12291" max="12294" width="11" style="451"/>
    <col min="12295" max="12295" width="4.125" style="451" customWidth="1"/>
    <col min="12296" max="12544" width="11" style="451"/>
    <col min="12545" max="12545" width="1.875" style="451" customWidth="1"/>
    <col min="12546" max="12546" width="78" style="451" customWidth="1"/>
    <col min="12547" max="12550" width="11" style="451"/>
    <col min="12551" max="12551" width="4.125" style="451" customWidth="1"/>
    <col min="12552" max="12800" width="11" style="451"/>
    <col min="12801" max="12801" width="1.875" style="451" customWidth="1"/>
    <col min="12802" max="12802" width="78" style="451" customWidth="1"/>
    <col min="12803" max="12806" width="11" style="451"/>
    <col min="12807" max="12807" width="4.125" style="451" customWidth="1"/>
    <col min="12808" max="13056" width="11" style="451"/>
    <col min="13057" max="13057" width="1.875" style="451" customWidth="1"/>
    <col min="13058" max="13058" width="78" style="451" customWidth="1"/>
    <col min="13059" max="13062" width="11" style="451"/>
    <col min="13063" max="13063" width="4.125" style="451" customWidth="1"/>
    <col min="13064" max="13312" width="11" style="451"/>
    <col min="13313" max="13313" width="1.875" style="451" customWidth="1"/>
    <col min="13314" max="13314" width="78" style="451" customWidth="1"/>
    <col min="13315" max="13318" width="11" style="451"/>
    <col min="13319" max="13319" width="4.125" style="451" customWidth="1"/>
    <col min="13320" max="13568" width="11" style="451"/>
    <col min="13569" max="13569" width="1.875" style="451" customWidth="1"/>
    <col min="13570" max="13570" width="78" style="451" customWidth="1"/>
    <col min="13571" max="13574" width="11" style="451"/>
    <col min="13575" max="13575" width="4.125" style="451" customWidth="1"/>
    <col min="13576" max="13824" width="11" style="451"/>
    <col min="13825" max="13825" width="1.875" style="451" customWidth="1"/>
    <col min="13826" max="13826" width="78" style="451" customWidth="1"/>
    <col min="13827" max="13830" width="11" style="451"/>
    <col min="13831" max="13831" width="4.125" style="451" customWidth="1"/>
    <col min="13832" max="14080" width="11" style="451"/>
    <col min="14081" max="14081" width="1.875" style="451" customWidth="1"/>
    <col min="14082" max="14082" width="78" style="451" customWidth="1"/>
    <col min="14083" max="14086" width="11" style="451"/>
    <col min="14087" max="14087" width="4.125" style="451" customWidth="1"/>
    <col min="14088" max="14336" width="11" style="451"/>
    <col min="14337" max="14337" width="1.875" style="451" customWidth="1"/>
    <col min="14338" max="14338" width="78" style="451" customWidth="1"/>
    <col min="14339" max="14342" width="11" style="451"/>
    <col min="14343" max="14343" width="4.125" style="451" customWidth="1"/>
    <col min="14344" max="14592" width="11" style="451"/>
    <col min="14593" max="14593" width="1.875" style="451" customWidth="1"/>
    <col min="14594" max="14594" width="78" style="451" customWidth="1"/>
    <col min="14595" max="14598" width="11" style="451"/>
    <col min="14599" max="14599" width="4.125" style="451" customWidth="1"/>
    <col min="14600" max="14848" width="11" style="451"/>
    <col min="14849" max="14849" width="1.875" style="451" customWidth="1"/>
    <col min="14850" max="14850" width="78" style="451" customWidth="1"/>
    <col min="14851" max="14854" width="11" style="451"/>
    <col min="14855" max="14855" width="4.125" style="451" customWidth="1"/>
    <col min="14856" max="15104" width="11" style="451"/>
    <col min="15105" max="15105" width="1.875" style="451" customWidth="1"/>
    <col min="15106" max="15106" width="78" style="451" customWidth="1"/>
    <col min="15107" max="15110" width="11" style="451"/>
    <col min="15111" max="15111" width="4.125" style="451" customWidth="1"/>
    <col min="15112" max="15360" width="11" style="451"/>
    <col min="15361" max="15361" width="1.875" style="451" customWidth="1"/>
    <col min="15362" max="15362" width="78" style="451" customWidth="1"/>
    <col min="15363" max="15366" width="11" style="451"/>
    <col min="15367" max="15367" width="4.125" style="451" customWidth="1"/>
    <col min="15368" max="15616" width="11" style="451"/>
    <col min="15617" max="15617" width="1.875" style="451" customWidth="1"/>
    <col min="15618" max="15618" width="78" style="451" customWidth="1"/>
    <col min="15619" max="15622" width="11" style="451"/>
    <col min="15623" max="15623" width="4.125" style="451" customWidth="1"/>
    <col min="15624" max="15872" width="11" style="451"/>
    <col min="15873" max="15873" width="1.875" style="451" customWidth="1"/>
    <col min="15874" max="15874" width="78" style="451" customWidth="1"/>
    <col min="15875" max="15878" width="11" style="451"/>
    <col min="15879" max="15879" width="4.125" style="451" customWidth="1"/>
    <col min="15880" max="16128" width="11" style="451"/>
    <col min="16129" max="16129" width="1.875" style="451" customWidth="1"/>
    <col min="16130" max="16130" width="78" style="451" customWidth="1"/>
    <col min="16131" max="16134" width="11" style="451"/>
    <col min="16135" max="16135" width="4.125" style="451" customWidth="1"/>
    <col min="16136" max="16384" width="11" style="451"/>
  </cols>
  <sheetData>
    <row r="1" spans="1:2" ht="39.75" customHeight="1" x14ac:dyDescent="0.2">
      <c r="A1" s="449"/>
      <c r="B1" s="450" t="s">
        <v>6</v>
      </c>
    </row>
    <row r="2" spans="1:2" ht="25.5" customHeight="1" x14ac:dyDescent="0.2">
      <c r="B2" s="452" t="s">
        <v>402</v>
      </c>
    </row>
    <row r="3" spans="1:2" ht="24.95" customHeight="1" x14ac:dyDescent="0.2">
      <c r="A3" s="453"/>
      <c r="B3" s="454" t="s">
        <v>413</v>
      </c>
    </row>
    <row r="4" spans="1:2" s="444" customFormat="1" ht="12" x14ac:dyDescent="0.2"/>
    <row r="5" spans="1:2" s="444" customFormat="1" ht="139.5" customHeight="1" x14ac:dyDescent="0.2">
      <c r="B5" s="446" t="s">
        <v>414</v>
      </c>
    </row>
    <row r="6" spans="1:2" s="444" customFormat="1" ht="9.9499999999999993" customHeight="1" x14ac:dyDescent="0.2">
      <c r="B6" s="446"/>
    </row>
    <row r="7" spans="1:2" s="444" customFormat="1" ht="222.75" customHeight="1" x14ac:dyDescent="0.2">
      <c r="B7" s="446" t="s">
        <v>415</v>
      </c>
    </row>
    <row r="8" spans="1:2" s="444" customFormat="1" ht="9.9499999999999993" customHeight="1" x14ac:dyDescent="0.2">
      <c r="B8" s="446"/>
    </row>
    <row r="9" spans="1:2" s="444" customFormat="1" ht="61.5" customHeight="1" x14ac:dyDescent="0.2">
      <c r="B9" s="455" t="s">
        <v>416</v>
      </c>
    </row>
    <row r="10" spans="1:2" s="444" customFormat="1" ht="9.9499999999999993" customHeight="1" x14ac:dyDescent="0.2">
      <c r="B10" s="446"/>
    </row>
    <row r="11" spans="1:2" s="444" customFormat="1" ht="152.25" customHeight="1" x14ac:dyDescent="0.2">
      <c r="B11" s="446" t="s">
        <v>417</v>
      </c>
    </row>
    <row r="12" spans="1:2" s="444" customFormat="1" ht="9.9499999999999993" customHeight="1" x14ac:dyDescent="0.2">
      <c r="B12" s="446"/>
    </row>
    <row r="13" spans="1:2" s="444" customFormat="1" ht="96" customHeight="1" x14ac:dyDescent="0.2">
      <c r="B13" s="446" t="s">
        <v>418</v>
      </c>
    </row>
    <row r="14" spans="1:2" s="444" customFormat="1" ht="9.9499999999999993" customHeight="1" x14ac:dyDescent="0.2">
      <c r="B14" s="446"/>
    </row>
    <row r="15" spans="1:2" s="444" customFormat="1" ht="176.25" customHeight="1" x14ac:dyDescent="0.2">
      <c r="B15" s="455" t="s">
        <v>419</v>
      </c>
    </row>
    <row r="16" spans="1:2" s="444" customFormat="1" ht="9.9499999999999993" customHeight="1" x14ac:dyDescent="0.2">
      <c r="B16" s="446"/>
    </row>
    <row r="17" spans="1:6" s="444" customFormat="1" ht="26.25" customHeight="1" x14ac:dyDescent="0.2">
      <c r="B17" s="447" t="s">
        <v>420</v>
      </c>
    </row>
    <row r="18" spans="1:6" s="444" customFormat="1" ht="37.5" customHeight="1" x14ac:dyDescent="0.2">
      <c r="B18" s="448" t="s">
        <v>421</v>
      </c>
    </row>
    <row r="19" spans="1:6" s="444" customFormat="1" ht="12" x14ac:dyDescent="0.2"/>
    <row r="20" spans="1:6" s="444" customFormat="1" ht="12" x14ac:dyDescent="0.2"/>
    <row r="21" spans="1:6" s="444" customFormat="1" ht="12" x14ac:dyDescent="0.2"/>
    <row r="22" spans="1:6" x14ac:dyDescent="0.2">
      <c r="A22" s="453"/>
      <c r="B22" s="453"/>
      <c r="C22" s="453"/>
      <c r="D22" s="453"/>
      <c r="E22" s="453"/>
      <c r="F22" s="453"/>
    </row>
    <row r="23" spans="1:6" x14ac:dyDescent="0.2">
      <c r="A23" s="453"/>
      <c r="B23" s="453"/>
      <c r="C23" s="453"/>
      <c r="D23" s="453"/>
      <c r="E23" s="453"/>
      <c r="F23" s="453"/>
    </row>
    <row r="24" spans="1:6" x14ac:dyDescent="0.2">
      <c r="A24" s="456"/>
      <c r="B24" s="453"/>
      <c r="C24" s="453"/>
      <c r="D24" s="453"/>
      <c r="E24" s="453"/>
      <c r="F24" s="453"/>
    </row>
    <row r="25" spans="1:6" x14ac:dyDescent="0.2">
      <c r="A25" s="457"/>
      <c r="B25" s="453"/>
      <c r="C25" s="453"/>
      <c r="D25" s="453"/>
      <c r="E25" s="453"/>
      <c r="F25" s="453"/>
    </row>
    <row r="26" spans="1:6" x14ac:dyDescent="0.2">
      <c r="A26" s="453"/>
      <c r="B26" s="453"/>
      <c r="C26" s="453"/>
      <c r="D26" s="453"/>
      <c r="E26" s="453"/>
      <c r="F26" s="453"/>
    </row>
    <row r="27" spans="1:6" x14ac:dyDescent="0.2">
      <c r="A27" s="453"/>
      <c r="B27" s="453"/>
      <c r="C27" s="453"/>
      <c r="D27" s="453"/>
      <c r="E27" s="453"/>
      <c r="F27" s="453"/>
    </row>
    <row r="28" spans="1:6" x14ac:dyDescent="0.2">
      <c r="A28" s="453"/>
      <c r="B28" s="453"/>
      <c r="C28" s="453"/>
      <c r="D28" s="453"/>
      <c r="E28" s="453"/>
      <c r="F28" s="453"/>
    </row>
    <row r="29" spans="1:6" x14ac:dyDescent="0.2">
      <c r="A29" s="453"/>
      <c r="B29" s="453"/>
      <c r="C29" s="453"/>
      <c r="D29" s="453"/>
      <c r="E29" s="453"/>
      <c r="F29" s="453"/>
    </row>
    <row r="30" spans="1:6" x14ac:dyDescent="0.2">
      <c r="A30" s="453"/>
      <c r="B30" s="453"/>
      <c r="C30" s="453"/>
      <c r="D30" s="453"/>
      <c r="E30" s="453"/>
      <c r="F30" s="453"/>
    </row>
    <row r="31" spans="1:6" x14ac:dyDescent="0.2">
      <c r="A31" s="453"/>
      <c r="B31" s="453"/>
      <c r="C31" s="453"/>
      <c r="D31" s="453"/>
      <c r="E31" s="453"/>
      <c r="F31" s="453"/>
    </row>
    <row r="32" spans="1:6" x14ac:dyDescent="0.2">
      <c r="A32" s="453"/>
      <c r="B32" s="453"/>
      <c r="C32" s="453"/>
      <c r="D32" s="453"/>
      <c r="E32" s="453"/>
      <c r="F32" s="453"/>
    </row>
    <row r="33" spans="1:10" x14ac:dyDescent="0.2">
      <c r="A33" s="458"/>
      <c r="B33" s="458"/>
      <c r="C33" s="458"/>
      <c r="D33" s="458"/>
      <c r="E33" s="458"/>
      <c r="F33" s="458"/>
    </row>
    <row r="34" spans="1:10" x14ac:dyDescent="0.2">
      <c r="A34" s="453"/>
      <c r="B34" s="453"/>
      <c r="C34" s="453"/>
      <c r="D34" s="453"/>
      <c r="E34" s="453"/>
      <c r="F34" s="453"/>
    </row>
    <row r="35" spans="1:10" x14ac:dyDescent="0.2">
      <c r="A35" s="453"/>
      <c r="B35" s="453"/>
      <c r="C35" s="453"/>
      <c r="D35" s="453"/>
      <c r="E35" s="453"/>
      <c r="F35" s="453"/>
    </row>
    <row r="36" spans="1:10" ht="8.1" customHeight="1" x14ac:dyDescent="0.2">
      <c r="A36" s="453"/>
      <c r="B36" s="453"/>
      <c r="C36" s="453"/>
      <c r="D36" s="453"/>
      <c r="E36" s="453"/>
      <c r="F36" s="453"/>
    </row>
    <row r="37" spans="1:10" ht="13.5" customHeight="1" x14ac:dyDescent="0.2">
      <c r="A37" s="453"/>
      <c r="B37" s="453"/>
      <c r="C37" s="453"/>
      <c r="D37" s="453"/>
      <c r="E37" s="453"/>
      <c r="F37" s="453"/>
    </row>
    <row r="38" spans="1:10" x14ac:dyDescent="0.2">
      <c r="A38" s="453"/>
      <c r="B38" s="453"/>
      <c r="C38" s="453"/>
      <c r="D38" s="453"/>
      <c r="E38" s="453"/>
      <c r="F38" s="453"/>
    </row>
    <row r="39" spans="1:10" x14ac:dyDescent="0.2">
      <c r="A39" s="453"/>
      <c r="B39" s="453"/>
      <c r="C39" s="453"/>
      <c r="D39" s="453"/>
      <c r="E39" s="453"/>
      <c r="F39" s="453"/>
      <c r="J39" s="459"/>
    </row>
    <row r="40" spans="1:10" x14ac:dyDescent="0.2">
      <c r="A40" s="453"/>
      <c r="B40" s="453"/>
      <c r="C40" s="453"/>
      <c r="D40" s="453"/>
      <c r="E40" s="453"/>
      <c r="F40" s="453"/>
    </row>
    <row r="41" spans="1:10" x14ac:dyDescent="0.2">
      <c r="A41" s="453"/>
      <c r="B41" s="453"/>
      <c r="C41" s="453"/>
      <c r="D41" s="453"/>
      <c r="E41" s="453"/>
      <c r="F41" s="453"/>
    </row>
    <row r="42" spans="1:10" x14ac:dyDescent="0.2">
      <c r="A42" s="453"/>
      <c r="B42" s="453"/>
      <c r="C42" s="453"/>
      <c r="D42" s="453"/>
      <c r="E42" s="453"/>
      <c r="F42" s="453"/>
    </row>
    <row r="43" spans="1:10" ht="33" customHeight="1" x14ac:dyDescent="0.2">
      <c r="A43" s="453"/>
      <c r="B43" s="453"/>
      <c r="C43" s="453"/>
      <c r="D43" s="453"/>
      <c r="E43" s="453"/>
      <c r="F43" s="453"/>
    </row>
    <row r="44" spans="1:10" ht="16.5" customHeight="1" x14ac:dyDescent="0.2">
      <c r="A44" s="453"/>
      <c r="B44" s="453"/>
      <c r="C44" s="453"/>
      <c r="D44" s="453"/>
      <c r="E44" s="453"/>
      <c r="F44" s="453"/>
    </row>
    <row r="45" spans="1:10" x14ac:dyDescent="0.2">
      <c r="A45" s="453"/>
      <c r="B45" s="453"/>
      <c r="C45" s="453"/>
      <c r="D45" s="453"/>
      <c r="E45" s="453"/>
      <c r="F45" s="453"/>
    </row>
    <row r="46" spans="1:10" x14ac:dyDescent="0.2">
      <c r="A46" s="453"/>
      <c r="B46" s="453"/>
      <c r="C46" s="453"/>
      <c r="D46" s="453"/>
      <c r="E46" s="453"/>
      <c r="F46" s="453"/>
    </row>
    <row r="47" spans="1:10" x14ac:dyDescent="0.2">
      <c r="A47" s="453"/>
      <c r="B47" s="453"/>
      <c r="C47" s="453"/>
      <c r="D47" s="453"/>
      <c r="E47" s="453"/>
      <c r="F47" s="453"/>
    </row>
    <row r="48" spans="1:10" x14ac:dyDescent="0.2">
      <c r="A48" s="453"/>
      <c r="B48" s="453"/>
      <c r="C48" s="453"/>
      <c r="D48" s="453"/>
      <c r="E48" s="453"/>
      <c r="F48" s="453"/>
    </row>
    <row r="49" spans="1:6" x14ac:dyDescent="0.2">
      <c r="A49" s="453"/>
      <c r="B49" s="453"/>
      <c r="C49" s="453"/>
      <c r="D49" s="453"/>
      <c r="E49" s="453"/>
      <c r="F49" s="453"/>
    </row>
    <row r="50" spans="1:6" x14ac:dyDescent="0.2">
      <c r="A50" s="453"/>
      <c r="B50" s="453"/>
      <c r="C50" s="453"/>
      <c r="D50" s="453"/>
      <c r="E50" s="453"/>
      <c r="F50" s="453"/>
    </row>
    <row r="51" spans="1:6" x14ac:dyDescent="0.2">
      <c r="A51" s="453"/>
      <c r="B51" s="453"/>
      <c r="C51" s="453"/>
      <c r="D51" s="453"/>
      <c r="E51" s="453"/>
      <c r="F51" s="453"/>
    </row>
    <row r="52" spans="1:6" x14ac:dyDescent="0.2">
      <c r="A52" s="453"/>
      <c r="B52" s="453"/>
      <c r="C52" s="453"/>
      <c r="D52" s="453"/>
      <c r="E52" s="453"/>
      <c r="F52" s="453"/>
    </row>
    <row r="53" spans="1:6" x14ac:dyDescent="0.2">
      <c r="A53" s="453"/>
      <c r="B53" s="453"/>
      <c r="C53" s="453"/>
      <c r="D53" s="453"/>
      <c r="E53" s="453"/>
      <c r="F53" s="453"/>
    </row>
    <row r="54" spans="1:6" x14ac:dyDescent="0.2">
      <c r="A54" s="453"/>
      <c r="B54" s="453"/>
      <c r="C54" s="453"/>
      <c r="D54" s="453"/>
      <c r="E54" s="453"/>
      <c r="F54" s="453"/>
    </row>
    <row r="55" spans="1:6" x14ac:dyDescent="0.2">
      <c r="A55" s="453"/>
      <c r="B55" s="453"/>
      <c r="C55" s="453"/>
      <c r="D55" s="453"/>
      <c r="E55" s="453"/>
      <c r="F55" s="453"/>
    </row>
    <row r="56" spans="1:6" x14ac:dyDescent="0.2">
      <c r="A56" s="453"/>
      <c r="B56" s="453"/>
      <c r="C56" s="453"/>
      <c r="D56" s="453"/>
      <c r="E56" s="453"/>
      <c r="F56" s="453"/>
    </row>
    <row r="57" spans="1:6" x14ac:dyDescent="0.2">
      <c r="A57" s="453"/>
      <c r="B57" s="453"/>
      <c r="C57" s="453"/>
      <c r="D57" s="453"/>
      <c r="E57" s="453"/>
      <c r="F57" s="453"/>
    </row>
    <row r="58" spans="1:6" x14ac:dyDescent="0.2">
      <c r="A58" s="453"/>
      <c r="B58" s="453"/>
      <c r="C58" s="453"/>
      <c r="D58" s="453"/>
      <c r="E58" s="453"/>
      <c r="F58" s="453"/>
    </row>
    <row r="59" spans="1:6" x14ac:dyDescent="0.2">
      <c r="A59" s="453"/>
      <c r="B59" s="453"/>
      <c r="C59" s="453"/>
      <c r="D59" s="453"/>
      <c r="E59" s="453"/>
      <c r="F59" s="453"/>
    </row>
    <row r="60" spans="1:6" x14ac:dyDescent="0.2">
      <c r="A60" s="453"/>
      <c r="B60" s="453"/>
      <c r="C60" s="453"/>
      <c r="D60" s="453"/>
      <c r="E60" s="453"/>
      <c r="F60" s="453"/>
    </row>
    <row r="61" spans="1:6" x14ac:dyDescent="0.2">
      <c r="A61" s="453"/>
      <c r="B61" s="453"/>
      <c r="C61" s="453"/>
      <c r="D61" s="453"/>
      <c r="E61" s="453"/>
      <c r="F61" s="453"/>
    </row>
    <row r="62" spans="1:6" x14ac:dyDescent="0.2">
      <c r="A62" s="453"/>
      <c r="B62" s="453"/>
      <c r="C62" s="453"/>
      <c r="D62" s="453"/>
      <c r="E62" s="453"/>
      <c r="F62" s="453"/>
    </row>
    <row r="63" spans="1:6" x14ac:dyDescent="0.2">
      <c r="A63" s="453"/>
      <c r="B63" s="453"/>
      <c r="C63" s="453"/>
      <c r="D63" s="453"/>
      <c r="E63" s="453"/>
      <c r="F63" s="453"/>
    </row>
    <row r="64" spans="1:6" x14ac:dyDescent="0.2">
      <c r="A64" s="453"/>
      <c r="B64" s="453"/>
      <c r="C64" s="453"/>
      <c r="D64" s="453"/>
      <c r="E64" s="453"/>
      <c r="F64" s="453"/>
    </row>
    <row r="65" spans="1:6" x14ac:dyDescent="0.2">
      <c r="A65" s="453"/>
      <c r="B65" s="453"/>
      <c r="C65" s="453"/>
      <c r="D65" s="453"/>
      <c r="E65" s="453"/>
      <c r="F65" s="453"/>
    </row>
    <row r="66" spans="1:6" x14ac:dyDescent="0.2">
      <c r="A66" s="453"/>
      <c r="B66" s="453"/>
      <c r="C66" s="453"/>
      <c r="D66" s="453"/>
      <c r="E66" s="453"/>
      <c r="F66" s="453"/>
    </row>
    <row r="67" spans="1:6" x14ac:dyDescent="0.2">
      <c r="A67" s="453"/>
      <c r="B67" s="453"/>
      <c r="C67" s="453"/>
      <c r="D67" s="453"/>
      <c r="E67" s="453"/>
      <c r="F67" s="453"/>
    </row>
    <row r="68" spans="1:6" x14ac:dyDescent="0.2">
      <c r="A68" s="453"/>
      <c r="B68" s="453"/>
      <c r="C68" s="453"/>
      <c r="D68" s="453"/>
      <c r="E68" s="453"/>
      <c r="F68" s="453"/>
    </row>
    <row r="69" spans="1:6" x14ac:dyDescent="0.2">
      <c r="A69" s="453"/>
      <c r="B69" s="453"/>
      <c r="C69" s="453"/>
      <c r="D69" s="453"/>
      <c r="E69" s="453"/>
      <c r="F69" s="453"/>
    </row>
    <row r="70" spans="1:6" x14ac:dyDescent="0.2">
      <c r="A70" s="453"/>
      <c r="B70" s="453"/>
      <c r="C70" s="453"/>
      <c r="D70" s="453"/>
      <c r="E70" s="453"/>
      <c r="F70" s="453"/>
    </row>
    <row r="71" spans="1:6" x14ac:dyDescent="0.2">
      <c r="A71" s="453"/>
      <c r="B71" s="453"/>
      <c r="C71" s="453"/>
      <c r="D71" s="453"/>
      <c r="E71" s="453"/>
      <c r="F71" s="453"/>
    </row>
    <row r="72" spans="1:6" x14ac:dyDescent="0.2">
      <c r="A72" s="453"/>
      <c r="B72" s="453"/>
      <c r="C72" s="453"/>
      <c r="D72" s="453"/>
      <c r="E72" s="453"/>
      <c r="F72" s="453"/>
    </row>
    <row r="73" spans="1:6" x14ac:dyDescent="0.2">
      <c r="A73" s="453"/>
      <c r="B73" s="453"/>
      <c r="C73" s="453"/>
      <c r="D73" s="453"/>
      <c r="E73" s="453"/>
      <c r="F73" s="453"/>
    </row>
    <row r="74" spans="1:6" x14ac:dyDescent="0.2">
      <c r="A74" s="453"/>
      <c r="B74" s="453"/>
      <c r="C74" s="453"/>
      <c r="D74" s="453"/>
      <c r="E74" s="453"/>
      <c r="F74" s="453"/>
    </row>
    <row r="75" spans="1:6" x14ac:dyDescent="0.2">
      <c r="A75" s="453"/>
      <c r="B75" s="453"/>
      <c r="C75" s="453"/>
      <c r="D75" s="453"/>
      <c r="E75" s="453"/>
      <c r="F75" s="453"/>
    </row>
    <row r="76" spans="1:6" x14ac:dyDescent="0.2">
      <c r="A76" s="453"/>
      <c r="B76" s="453"/>
      <c r="C76" s="453"/>
      <c r="D76" s="453"/>
      <c r="E76" s="453"/>
      <c r="F76" s="453"/>
    </row>
    <row r="77" spans="1:6" x14ac:dyDescent="0.2">
      <c r="A77" s="453"/>
      <c r="B77" s="453"/>
      <c r="C77" s="453"/>
      <c r="D77" s="453"/>
      <c r="E77" s="453"/>
      <c r="F77" s="453"/>
    </row>
    <row r="78" spans="1:6" x14ac:dyDescent="0.2">
      <c r="A78" s="453"/>
      <c r="B78" s="453"/>
      <c r="C78" s="453"/>
      <c r="D78" s="453"/>
      <c r="E78" s="453"/>
      <c r="F78" s="453"/>
    </row>
    <row r="79" spans="1:6" x14ac:dyDescent="0.2">
      <c r="A79" s="453"/>
      <c r="B79" s="453"/>
      <c r="C79" s="453"/>
      <c r="D79" s="453"/>
      <c r="E79" s="453"/>
      <c r="F79" s="453"/>
    </row>
    <row r="80" spans="1:6" x14ac:dyDescent="0.2">
      <c r="A80" s="453"/>
      <c r="B80" s="453"/>
      <c r="C80" s="453"/>
      <c r="D80" s="453"/>
      <c r="E80" s="453"/>
      <c r="F80" s="453"/>
    </row>
    <row r="81" spans="1:6" x14ac:dyDescent="0.2">
      <c r="A81" s="453"/>
      <c r="B81" s="453"/>
      <c r="C81" s="453"/>
      <c r="D81" s="453"/>
      <c r="E81" s="453"/>
      <c r="F81" s="453"/>
    </row>
    <row r="82" spans="1:6" x14ac:dyDescent="0.2">
      <c r="A82" s="453"/>
      <c r="B82" s="453"/>
      <c r="C82" s="453"/>
      <c r="D82" s="453"/>
      <c r="E82" s="453"/>
      <c r="F82" s="453"/>
    </row>
    <row r="83" spans="1:6" x14ac:dyDescent="0.2">
      <c r="A83" s="453"/>
      <c r="B83" s="453"/>
      <c r="C83" s="453"/>
      <c r="D83" s="453"/>
      <c r="E83" s="453"/>
      <c r="F83" s="453"/>
    </row>
    <row r="84" spans="1:6" x14ac:dyDescent="0.2">
      <c r="A84" s="453"/>
      <c r="B84" s="453"/>
      <c r="C84" s="453"/>
      <c r="D84" s="453"/>
      <c r="E84" s="453"/>
      <c r="F84" s="453"/>
    </row>
    <row r="85" spans="1:6" x14ac:dyDescent="0.2">
      <c r="A85" s="453"/>
      <c r="B85" s="453"/>
      <c r="C85" s="453"/>
      <c r="D85" s="453"/>
      <c r="E85" s="453"/>
      <c r="F85" s="453"/>
    </row>
    <row r="86" spans="1:6" x14ac:dyDescent="0.2">
      <c r="A86" s="453"/>
      <c r="B86" s="453"/>
      <c r="C86" s="453"/>
      <c r="D86" s="453"/>
      <c r="E86" s="453"/>
      <c r="F86" s="453"/>
    </row>
    <row r="87" spans="1:6" x14ac:dyDescent="0.2">
      <c r="A87" s="453"/>
      <c r="B87" s="453"/>
      <c r="C87" s="453"/>
      <c r="D87" s="453"/>
      <c r="E87" s="453"/>
      <c r="F87" s="453"/>
    </row>
    <row r="88" spans="1:6" x14ac:dyDescent="0.2">
      <c r="A88" s="453"/>
      <c r="B88" s="453"/>
      <c r="C88" s="453"/>
      <c r="D88" s="453"/>
      <c r="E88" s="453"/>
      <c r="F88" s="453"/>
    </row>
    <row r="89" spans="1:6" x14ac:dyDescent="0.2">
      <c r="A89" s="453"/>
      <c r="B89" s="453"/>
      <c r="C89" s="453"/>
      <c r="D89" s="453"/>
      <c r="E89" s="453"/>
      <c r="F89" s="453"/>
    </row>
    <row r="90" spans="1:6" x14ac:dyDescent="0.2">
      <c r="A90" s="453"/>
      <c r="B90" s="453"/>
      <c r="C90" s="453"/>
      <c r="D90" s="453"/>
      <c r="E90" s="453"/>
      <c r="F90" s="453"/>
    </row>
    <row r="91" spans="1:6" x14ac:dyDescent="0.2">
      <c r="A91" s="453"/>
      <c r="B91" s="453"/>
      <c r="C91" s="453"/>
      <c r="D91" s="453"/>
      <c r="E91" s="453"/>
      <c r="F91" s="453"/>
    </row>
    <row r="92" spans="1:6" x14ac:dyDescent="0.2">
      <c r="A92" s="453"/>
      <c r="B92" s="453"/>
      <c r="C92" s="453"/>
      <c r="D92" s="453"/>
      <c r="E92" s="453"/>
      <c r="F92" s="453"/>
    </row>
    <row r="93" spans="1:6" x14ac:dyDescent="0.2">
      <c r="A93" s="453"/>
      <c r="B93" s="453"/>
      <c r="C93" s="453"/>
      <c r="D93" s="453"/>
      <c r="E93" s="453"/>
      <c r="F93" s="453"/>
    </row>
    <row r="94" spans="1:6" x14ac:dyDescent="0.2">
      <c r="A94" s="453"/>
      <c r="B94" s="453"/>
      <c r="C94" s="453"/>
      <c r="D94" s="453"/>
      <c r="E94" s="453"/>
      <c r="F94" s="453"/>
    </row>
    <row r="95" spans="1:6" x14ac:dyDescent="0.2">
      <c r="A95" s="453"/>
      <c r="B95" s="453"/>
      <c r="C95" s="453"/>
      <c r="D95" s="453"/>
      <c r="E95" s="453"/>
      <c r="F95" s="453"/>
    </row>
    <row r="96" spans="1:6" x14ac:dyDescent="0.2">
      <c r="A96" s="453"/>
      <c r="B96" s="453"/>
      <c r="C96" s="453"/>
      <c r="D96" s="453"/>
      <c r="E96" s="453"/>
      <c r="F96" s="453"/>
    </row>
    <row r="97" spans="1:6" x14ac:dyDescent="0.2">
      <c r="A97" s="453"/>
      <c r="B97" s="453"/>
      <c r="C97" s="453"/>
      <c r="D97" s="453"/>
      <c r="E97" s="453"/>
      <c r="F97" s="453"/>
    </row>
    <row r="98" spans="1:6" x14ac:dyDescent="0.2">
      <c r="A98" s="453"/>
      <c r="B98" s="453"/>
      <c r="C98" s="453"/>
      <c r="D98" s="453"/>
      <c r="E98" s="453"/>
      <c r="F98" s="453"/>
    </row>
    <row r="99" spans="1:6" x14ac:dyDescent="0.2">
      <c r="A99" s="453"/>
      <c r="B99" s="453"/>
      <c r="C99" s="453"/>
      <c r="D99" s="453"/>
      <c r="E99" s="453"/>
      <c r="F99" s="453"/>
    </row>
    <row r="100" spans="1:6" x14ac:dyDescent="0.2">
      <c r="A100" s="453"/>
      <c r="B100" s="453"/>
      <c r="C100" s="453"/>
      <c r="D100" s="453"/>
      <c r="E100" s="453"/>
      <c r="F100" s="453"/>
    </row>
    <row r="101" spans="1:6" x14ac:dyDescent="0.2">
      <c r="A101" s="453"/>
      <c r="B101" s="453"/>
      <c r="C101" s="453"/>
      <c r="D101" s="453"/>
      <c r="E101" s="453"/>
      <c r="F101" s="453"/>
    </row>
    <row r="102" spans="1:6" x14ac:dyDescent="0.2">
      <c r="A102" s="453"/>
      <c r="B102" s="453"/>
      <c r="C102" s="453"/>
      <c r="D102" s="453"/>
      <c r="E102" s="453"/>
      <c r="F102" s="453"/>
    </row>
    <row r="103" spans="1:6" x14ac:dyDescent="0.2">
      <c r="A103" s="453"/>
      <c r="B103" s="453"/>
      <c r="C103" s="453"/>
      <c r="D103" s="453"/>
      <c r="E103" s="453"/>
      <c r="F103" s="453"/>
    </row>
    <row r="104" spans="1:6" x14ac:dyDescent="0.2">
      <c r="A104" s="453"/>
      <c r="B104" s="453"/>
      <c r="C104" s="453"/>
      <c r="D104" s="453"/>
      <c r="E104" s="453"/>
      <c r="F104" s="453"/>
    </row>
    <row r="105" spans="1:6" x14ac:dyDescent="0.2">
      <c r="A105" s="453"/>
      <c r="B105" s="453"/>
      <c r="C105" s="453"/>
      <c r="D105" s="453"/>
      <c r="E105" s="453"/>
      <c r="F105" s="453"/>
    </row>
    <row r="106" spans="1:6" x14ac:dyDescent="0.2">
      <c r="A106" s="453"/>
      <c r="B106" s="453"/>
      <c r="C106" s="453"/>
      <c r="D106" s="453"/>
      <c r="E106" s="453"/>
      <c r="F106" s="453"/>
    </row>
    <row r="107" spans="1:6" x14ac:dyDescent="0.2">
      <c r="A107" s="453"/>
      <c r="B107" s="453"/>
      <c r="C107" s="453"/>
      <c r="D107" s="453"/>
      <c r="E107" s="453"/>
      <c r="F107" s="453"/>
    </row>
    <row r="108" spans="1:6" x14ac:dyDescent="0.2">
      <c r="A108" s="453"/>
      <c r="B108" s="453"/>
      <c r="C108" s="453"/>
      <c r="D108" s="453"/>
      <c r="E108" s="453"/>
      <c r="F108" s="453"/>
    </row>
    <row r="109" spans="1:6" x14ac:dyDescent="0.2">
      <c r="A109" s="453"/>
      <c r="B109" s="453"/>
      <c r="C109" s="453"/>
      <c r="D109" s="453"/>
      <c r="E109" s="453"/>
      <c r="F109" s="453"/>
    </row>
    <row r="110" spans="1:6" x14ac:dyDescent="0.2">
      <c r="A110" s="453"/>
      <c r="B110" s="453"/>
      <c r="C110" s="453"/>
      <c r="D110" s="453"/>
      <c r="E110" s="453"/>
      <c r="F110" s="453"/>
    </row>
    <row r="111" spans="1:6" x14ac:dyDescent="0.2">
      <c r="A111" s="453"/>
      <c r="B111" s="453"/>
      <c r="C111" s="453"/>
      <c r="D111" s="453"/>
      <c r="E111" s="453"/>
      <c r="F111" s="453"/>
    </row>
    <row r="112" spans="1:6" x14ac:dyDescent="0.2">
      <c r="A112" s="453"/>
      <c r="B112" s="453"/>
      <c r="C112" s="453"/>
      <c r="D112" s="453"/>
      <c r="E112" s="453"/>
      <c r="F112" s="453"/>
    </row>
    <row r="113" spans="1:6" x14ac:dyDescent="0.2">
      <c r="A113" s="453"/>
      <c r="B113" s="453"/>
      <c r="C113" s="453"/>
      <c r="D113" s="453"/>
      <c r="E113" s="453"/>
      <c r="F113" s="453"/>
    </row>
    <row r="114" spans="1:6" x14ac:dyDescent="0.2">
      <c r="A114" s="453"/>
      <c r="B114" s="453"/>
      <c r="C114" s="453"/>
      <c r="D114" s="453"/>
      <c r="E114" s="453"/>
      <c r="F114" s="453"/>
    </row>
    <row r="115" spans="1:6" x14ac:dyDescent="0.2">
      <c r="A115" s="453"/>
      <c r="B115" s="453"/>
      <c r="C115" s="453"/>
      <c r="D115" s="453"/>
      <c r="E115" s="453"/>
      <c r="F115" s="453"/>
    </row>
    <row r="116" spans="1:6" x14ac:dyDescent="0.2">
      <c r="A116" s="453"/>
      <c r="B116" s="453"/>
      <c r="C116" s="453"/>
      <c r="D116" s="453"/>
      <c r="E116" s="453"/>
      <c r="F116" s="453"/>
    </row>
    <row r="117" spans="1:6" x14ac:dyDescent="0.2">
      <c r="A117" s="453"/>
      <c r="B117" s="453"/>
      <c r="C117" s="453"/>
      <c r="D117" s="453"/>
      <c r="E117" s="453"/>
      <c r="F117" s="453"/>
    </row>
    <row r="118" spans="1:6" x14ac:dyDescent="0.2">
      <c r="A118" s="453"/>
      <c r="B118" s="453"/>
      <c r="C118" s="453"/>
      <c r="D118" s="453"/>
      <c r="E118" s="453"/>
      <c r="F118" s="453"/>
    </row>
    <row r="119" spans="1:6" x14ac:dyDescent="0.2">
      <c r="A119" s="453"/>
      <c r="B119" s="453"/>
      <c r="C119" s="453"/>
      <c r="D119" s="453"/>
      <c r="E119" s="453"/>
      <c r="F119" s="453"/>
    </row>
    <row r="120" spans="1:6" x14ac:dyDescent="0.2">
      <c r="A120" s="453"/>
      <c r="B120" s="453"/>
      <c r="C120" s="453"/>
      <c r="D120" s="453"/>
      <c r="E120" s="453"/>
      <c r="F120" s="453"/>
    </row>
    <row r="121" spans="1:6" x14ac:dyDescent="0.2">
      <c r="A121" s="453"/>
      <c r="B121" s="453"/>
      <c r="C121" s="453"/>
      <c r="D121" s="453"/>
      <c r="E121" s="453"/>
      <c r="F121" s="453"/>
    </row>
    <row r="122" spans="1:6" x14ac:dyDescent="0.2">
      <c r="A122" s="453"/>
      <c r="B122" s="453"/>
      <c r="C122" s="453"/>
      <c r="D122" s="453"/>
      <c r="E122" s="453"/>
      <c r="F122" s="453"/>
    </row>
    <row r="123" spans="1:6" x14ac:dyDescent="0.2">
      <c r="A123" s="453"/>
      <c r="B123" s="453"/>
      <c r="C123" s="453"/>
      <c r="D123" s="453"/>
      <c r="E123" s="453"/>
      <c r="F123" s="453"/>
    </row>
    <row r="124" spans="1:6" x14ac:dyDescent="0.2">
      <c r="A124" s="453"/>
      <c r="B124" s="453"/>
      <c r="C124" s="453"/>
      <c r="D124" s="453"/>
      <c r="E124" s="453"/>
      <c r="F124" s="453"/>
    </row>
    <row r="125" spans="1:6" x14ac:dyDescent="0.2">
      <c r="A125" s="453"/>
      <c r="B125" s="453"/>
      <c r="C125" s="453"/>
      <c r="D125" s="453"/>
      <c r="E125" s="453"/>
      <c r="F125" s="453"/>
    </row>
    <row r="126" spans="1:6" x14ac:dyDescent="0.2">
      <c r="A126" s="453"/>
      <c r="B126" s="453"/>
      <c r="C126" s="453"/>
      <c r="D126" s="453"/>
      <c r="E126" s="453"/>
      <c r="F126" s="453"/>
    </row>
    <row r="127" spans="1:6" x14ac:dyDescent="0.2">
      <c r="A127" s="453"/>
      <c r="B127" s="453"/>
      <c r="C127" s="453"/>
      <c r="D127" s="453"/>
      <c r="E127" s="453"/>
      <c r="F127" s="453"/>
    </row>
    <row r="128" spans="1:6" x14ac:dyDescent="0.2">
      <c r="A128" s="453"/>
      <c r="B128" s="453"/>
      <c r="C128" s="453"/>
      <c r="D128" s="453"/>
      <c r="E128" s="453"/>
      <c r="F128" s="453"/>
    </row>
    <row r="129" spans="1:6" x14ac:dyDescent="0.2">
      <c r="A129" s="453"/>
      <c r="B129" s="453"/>
      <c r="C129" s="453"/>
      <c r="D129" s="453"/>
      <c r="E129" s="453"/>
      <c r="F129" s="453"/>
    </row>
    <row r="130" spans="1:6" x14ac:dyDescent="0.2">
      <c r="A130" s="453"/>
      <c r="B130" s="453"/>
      <c r="C130" s="453"/>
      <c r="D130" s="453"/>
      <c r="E130" s="453"/>
      <c r="F130" s="453"/>
    </row>
    <row r="131" spans="1:6" x14ac:dyDescent="0.2">
      <c r="A131" s="453"/>
      <c r="B131" s="453"/>
      <c r="C131" s="453"/>
      <c r="D131" s="453"/>
      <c r="E131" s="453"/>
      <c r="F131" s="453"/>
    </row>
    <row r="132" spans="1:6" x14ac:dyDescent="0.2">
      <c r="A132" s="453"/>
      <c r="B132" s="453"/>
      <c r="C132" s="453"/>
      <c r="D132" s="453"/>
      <c r="E132" s="453"/>
      <c r="F132" s="453"/>
    </row>
    <row r="133" spans="1:6" x14ac:dyDescent="0.2">
      <c r="A133" s="453"/>
      <c r="B133" s="453"/>
      <c r="C133" s="453"/>
      <c r="D133" s="453"/>
      <c r="E133" s="453"/>
      <c r="F133" s="453"/>
    </row>
    <row r="134" spans="1:6" x14ac:dyDescent="0.2">
      <c r="A134" s="453"/>
      <c r="B134" s="453"/>
      <c r="C134" s="453"/>
      <c r="D134" s="453"/>
      <c r="E134" s="453"/>
      <c r="F134" s="453"/>
    </row>
    <row r="135" spans="1:6" x14ac:dyDescent="0.2">
      <c r="A135" s="453"/>
      <c r="B135" s="453"/>
      <c r="C135" s="453"/>
      <c r="D135" s="453"/>
      <c r="E135" s="453"/>
      <c r="F135" s="453"/>
    </row>
    <row r="136" spans="1:6" x14ac:dyDescent="0.2">
      <c r="A136" s="453"/>
      <c r="B136" s="453"/>
      <c r="C136" s="453"/>
      <c r="D136" s="453"/>
      <c r="E136" s="453"/>
      <c r="F136" s="453"/>
    </row>
    <row r="137" spans="1:6" x14ac:dyDescent="0.2">
      <c r="A137" s="453"/>
      <c r="B137" s="453"/>
      <c r="C137" s="453"/>
      <c r="D137" s="453"/>
      <c r="E137" s="453"/>
      <c r="F137" s="453"/>
    </row>
    <row r="138" spans="1:6" x14ac:dyDescent="0.2">
      <c r="A138" s="453"/>
      <c r="B138" s="453"/>
      <c r="C138" s="453"/>
      <c r="D138" s="453"/>
      <c r="E138" s="453"/>
      <c r="F138" s="453"/>
    </row>
    <row r="139" spans="1:6" x14ac:dyDescent="0.2">
      <c r="A139" s="453"/>
      <c r="B139" s="453"/>
      <c r="C139" s="453"/>
      <c r="D139" s="453"/>
      <c r="E139" s="453"/>
      <c r="F139" s="453"/>
    </row>
    <row r="140" spans="1:6" x14ac:dyDescent="0.2">
      <c r="A140" s="453"/>
      <c r="B140" s="453"/>
      <c r="C140" s="453"/>
      <c r="D140" s="453"/>
      <c r="E140" s="453"/>
      <c r="F140" s="453"/>
    </row>
    <row r="141" spans="1:6" x14ac:dyDescent="0.2">
      <c r="A141" s="453"/>
      <c r="B141" s="453"/>
      <c r="C141" s="453"/>
      <c r="D141" s="453"/>
      <c r="E141" s="453"/>
      <c r="F141" s="453"/>
    </row>
    <row r="142" spans="1:6" x14ac:dyDescent="0.2">
      <c r="A142" s="453"/>
      <c r="B142" s="453"/>
      <c r="C142" s="453"/>
      <c r="D142" s="453"/>
      <c r="E142" s="453"/>
      <c r="F142" s="453"/>
    </row>
    <row r="143" spans="1:6" x14ac:dyDescent="0.2">
      <c r="A143" s="453"/>
      <c r="B143" s="453"/>
      <c r="C143" s="453"/>
      <c r="D143" s="453"/>
      <c r="E143" s="453"/>
      <c r="F143" s="453"/>
    </row>
    <row r="144" spans="1:6" x14ac:dyDescent="0.2">
      <c r="A144" s="453"/>
      <c r="B144" s="453"/>
      <c r="C144" s="453"/>
      <c r="D144" s="453"/>
      <c r="E144" s="453"/>
      <c r="F144" s="453"/>
    </row>
    <row r="145" spans="1:6" x14ac:dyDescent="0.2">
      <c r="A145" s="453"/>
      <c r="B145" s="453"/>
      <c r="C145" s="453"/>
      <c r="D145" s="453"/>
      <c r="E145" s="453"/>
      <c r="F145" s="453"/>
    </row>
    <row r="146" spans="1:6" x14ac:dyDescent="0.2">
      <c r="A146" s="453"/>
      <c r="B146" s="453"/>
      <c r="C146" s="453"/>
      <c r="D146" s="453"/>
      <c r="E146" s="453"/>
      <c r="F146" s="453"/>
    </row>
    <row r="147" spans="1:6" x14ac:dyDescent="0.2">
      <c r="A147" s="453"/>
      <c r="B147" s="453"/>
      <c r="C147" s="453"/>
      <c r="D147" s="453"/>
      <c r="E147" s="453"/>
      <c r="F147" s="453"/>
    </row>
    <row r="148" spans="1:6" x14ac:dyDescent="0.2">
      <c r="A148" s="453"/>
      <c r="B148" s="453"/>
      <c r="C148" s="453"/>
      <c r="D148" s="453"/>
      <c r="E148" s="453"/>
      <c r="F148" s="453"/>
    </row>
    <row r="149" spans="1:6" x14ac:dyDescent="0.2">
      <c r="A149" s="453"/>
      <c r="B149" s="453"/>
      <c r="C149" s="453"/>
      <c r="D149" s="453"/>
      <c r="E149" s="453"/>
      <c r="F149" s="453"/>
    </row>
    <row r="150" spans="1:6" x14ac:dyDescent="0.2">
      <c r="A150" s="453"/>
      <c r="B150" s="453"/>
      <c r="C150" s="453"/>
      <c r="D150" s="453"/>
      <c r="E150" s="453"/>
      <c r="F150" s="453"/>
    </row>
    <row r="151" spans="1:6" x14ac:dyDescent="0.2">
      <c r="A151" s="453"/>
      <c r="B151" s="453"/>
      <c r="C151" s="453"/>
      <c r="D151" s="453"/>
      <c r="E151" s="453"/>
      <c r="F151" s="453"/>
    </row>
    <row r="152" spans="1:6" x14ac:dyDescent="0.2">
      <c r="A152" s="453"/>
      <c r="B152" s="453"/>
      <c r="C152" s="453"/>
      <c r="D152" s="453"/>
      <c r="E152" s="453"/>
      <c r="F152" s="453"/>
    </row>
    <row r="153" spans="1:6" x14ac:dyDescent="0.2">
      <c r="A153" s="453"/>
      <c r="B153" s="453"/>
      <c r="C153" s="453"/>
      <c r="D153" s="453"/>
      <c r="E153" s="453"/>
      <c r="F153" s="453"/>
    </row>
    <row r="154" spans="1:6" x14ac:dyDescent="0.2">
      <c r="A154" s="453"/>
      <c r="B154" s="453"/>
      <c r="C154" s="453"/>
      <c r="D154" s="453"/>
      <c r="E154" s="453"/>
      <c r="F154" s="453"/>
    </row>
    <row r="155" spans="1:6" x14ac:dyDescent="0.2">
      <c r="A155" s="453"/>
      <c r="B155" s="453"/>
      <c r="C155" s="453"/>
      <c r="D155" s="453"/>
      <c r="E155" s="453"/>
      <c r="F155" s="453"/>
    </row>
    <row r="156" spans="1:6" x14ac:dyDescent="0.2">
      <c r="A156" s="453"/>
      <c r="B156" s="453"/>
      <c r="C156" s="453"/>
      <c r="D156" s="453"/>
      <c r="E156" s="453"/>
      <c r="F156" s="453"/>
    </row>
    <row r="157" spans="1:6" x14ac:dyDescent="0.2">
      <c r="A157" s="453"/>
      <c r="B157" s="453"/>
      <c r="C157" s="453"/>
      <c r="D157" s="453"/>
      <c r="E157" s="453"/>
      <c r="F157" s="453"/>
    </row>
    <row r="158" spans="1:6" x14ac:dyDescent="0.2">
      <c r="A158" s="453"/>
      <c r="B158" s="453"/>
      <c r="C158" s="453"/>
      <c r="D158" s="453"/>
      <c r="E158" s="453"/>
      <c r="F158" s="453"/>
    </row>
    <row r="159" spans="1:6" x14ac:dyDescent="0.2">
      <c r="A159" s="453"/>
      <c r="B159" s="453"/>
      <c r="C159" s="453"/>
      <c r="D159" s="453"/>
      <c r="E159" s="453"/>
      <c r="F159" s="453"/>
    </row>
    <row r="160" spans="1:6" x14ac:dyDescent="0.2">
      <c r="A160" s="453"/>
      <c r="B160" s="453"/>
      <c r="C160" s="453"/>
      <c r="D160" s="453"/>
      <c r="E160" s="453"/>
      <c r="F160" s="453"/>
    </row>
    <row r="161" spans="1:6" x14ac:dyDescent="0.2">
      <c r="A161" s="453"/>
      <c r="B161" s="453"/>
      <c r="C161" s="453"/>
      <c r="D161" s="453"/>
      <c r="E161" s="453"/>
      <c r="F161" s="453"/>
    </row>
    <row r="162" spans="1:6" x14ac:dyDescent="0.2">
      <c r="A162" s="453"/>
      <c r="B162" s="453"/>
      <c r="C162" s="453"/>
      <c r="D162" s="453"/>
      <c r="E162" s="453"/>
      <c r="F162" s="453"/>
    </row>
    <row r="163" spans="1:6" x14ac:dyDescent="0.2">
      <c r="A163" s="453"/>
      <c r="B163" s="453"/>
      <c r="C163" s="453"/>
      <c r="D163" s="453"/>
      <c r="E163" s="453"/>
      <c r="F163" s="453"/>
    </row>
    <row r="164" spans="1:6" x14ac:dyDescent="0.2">
      <c r="A164" s="453"/>
      <c r="B164" s="453"/>
      <c r="C164" s="453"/>
      <c r="D164" s="453"/>
      <c r="E164" s="453"/>
      <c r="F164" s="453"/>
    </row>
    <row r="165" spans="1:6" x14ac:dyDescent="0.2">
      <c r="A165" s="453"/>
      <c r="B165" s="453"/>
      <c r="C165" s="453"/>
      <c r="D165" s="453"/>
      <c r="E165" s="453"/>
      <c r="F165" s="453"/>
    </row>
    <row r="166" spans="1:6" x14ac:dyDescent="0.2">
      <c r="A166" s="453"/>
      <c r="B166" s="453"/>
      <c r="C166" s="453"/>
      <c r="D166" s="453"/>
      <c r="E166" s="453"/>
      <c r="F166" s="453"/>
    </row>
    <row r="167" spans="1:6" x14ac:dyDescent="0.2">
      <c r="A167" s="453"/>
      <c r="B167" s="453"/>
      <c r="C167" s="453"/>
      <c r="D167" s="453"/>
      <c r="E167" s="453"/>
      <c r="F167" s="453"/>
    </row>
    <row r="168" spans="1:6" x14ac:dyDescent="0.2">
      <c r="A168" s="453"/>
      <c r="B168" s="453"/>
      <c r="C168" s="453"/>
      <c r="D168" s="453"/>
      <c r="E168" s="453"/>
      <c r="F168" s="453"/>
    </row>
    <row r="169" spans="1:6" x14ac:dyDescent="0.2">
      <c r="A169" s="453"/>
      <c r="B169" s="453"/>
      <c r="C169" s="453"/>
      <c r="D169" s="453"/>
      <c r="E169" s="453"/>
      <c r="F169" s="453"/>
    </row>
    <row r="170" spans="1:6" x14ac:dyDescent="0.2">
      <c r="A170" s="453"/>
      <c r="B170" s="453"/>
      <c r="C170" s="453"/>
      <c r="D170" s="453"/>
      <c r="E170" s="453"/>
      <c r="F170" s="453"/>
    </row>
    <row r="171" spans="1:6" x14ac:dyDescent="0.2">
      <c r="A171" s="453"/>
      <c r="B171" s="453"/>
      <c r="C171" s="453"/>
      <c r="D171" s="453"/>
      <c r="E171" s="453"/>
      <c r="F171" s="453"/>
    </row>
    <row r="172" spans="1:6" x14ac:dyDescent="0.2">
      <c r="A172" s="453"/>
      <c r="B172" s="453"/>
      <c r="C172" s="453"/>
      <c r="D172" s="453"/>
      <c r="E172" s="453"/>
      <c r="F172" s="453"/>
    </row>
    <row r="173" spans="1:6" x14ac:dyDescent="0.2">
      <c r="A173" s="453"/>
      <c r="B173" s="453"/>
      <c r="C173" s="453"/>
      <c r="D173" s="453"/>
      <c r="E173" s="453"/>
      <c r="F173" s="453"/>
    </row>
    <row r="174" spans="1:6" x14ac:dyDescent="0.2">
      <c r="A174" s="453"/>
      <c r="B174" s="453"/>
      <c r="C174" s="453"/>
      <c r="D174" s="453"/>
      <c r="E174" s="453"/>
      <c r="F174" s="453"/>
    </row>
    <row r="175" spans="1:6" x14ac:dyDescent="0.2">
      <c r="A175" s="453"/>
      <c r="B175" s="453"/>
      <c r="C175" s="453"/>
      <c r="D175" s="453"/>
      <c r="E175" s="453"/>
      <c r="F175" s="453"/>
    </row>
    <row r="176" spans="1:6" x14ac:dyDescent="0.2">
      <c r="A176" s="453"/>
      <c r="B176" s="453"/>
      <c r="C176" s="453"/>
      <c r="D176" s="453"/>
      <c r="E176" s="453"/>
      <c r="F176" s="453"/>
    </row>
    <row r="177" spans="1:6" x14ac:dyDescent="0.2">
      <c r="A177" s="453"/>
      <c r="B177" s="453"/>
      <c r="C177" s="453"/>
      <c r="D177" s="453"/>
      <c r="E177" s="453"/>
      <c r="F177" s="453"/>
    </row>
    <row r="178" spans="1:6" x14ac:dyDescent="0.2">
      <c r="A178" s="453"/>
      <c r="B178" s="453"/>
      <c r="C178" s="453"/>
      <c r="D178" s="453"/>
      <c r="E178" s="453"/>
      <c r="F178" s="453"/>
    </row>
    <row r="179" spans="1:6" x14ac:dyDescent="0.2">
      <c r="A179" s="453"/>
      <c r="B179" s="453"/>
      <c r="C179" s="453"/>
      <c r="D179" s="453"/>
      <c r="E179" s="453"/>
      <c r="F179" s="453"/>
    </row>
    <row r="180" spans="1:6" x14ac:dyDescent="0.2">
      <c r="A180" s="453"/>
      <c r="B180" s="453"/>
      <c r="C180" s="453"/>
      <c r="D180" s="453"/>
      <c r="E180" s="453"/>
      <c r="F180" s="453"/>
    </row>
    <row r="181" spans="1:6" x14ac:dyDescent="0.2">
      <c r="A181" s="453"/>
      <c r="B181" s="453"/>
      <c r="C181" s="453"/>
      <c r="D181" s="453"/>
      <c r="E181" s="453"/>
      <c r="F181" s="453"/>
    </row>
    <row r="182" spans="1:6" x14ac:dyDescent="0.2">
      <c r="A182" s="453"/>
      <c r="B182" s="453"/>
      <c r="C182" s="453"/>
      <c r="D182" s="453"/>
      <c r="E182" s="453"/>
      <c r="F182" s="453"/>
    </row>
    <row r="183" spans="1:6" x14ac:dyDescent="0.2">
      <c r="A183" s="453"/>
      <c r="B183" s="453"/>
      <c r="C183" s="453"/>
      <c r="D183" s="453"/>
      <c r="E183" s="453"/>
      <c r="F183" s="453"/>
    </row>
    <row r="184" spans="1:6" x14ac:dyDescent="0.2">
      <c r="A184" s="453"/>
      <c r="B184" s="453"/>
      <c r="C184" s="453"/>
      <c r="D184" s="453"/>
      <c r="E184" s="453"/>
      <c r="F184" s="453"/>
    </row>
    <row r="185" spans="1:6" x14ac:dyDescent="0.2">
      <c r="A185" s="453"/>
      <c r="B185" s="453"/>
      <c r="C185" s="453"/>
      <c r="D185" s="453"/>
      <c r="E185" s="453"/>
      <c r="F185" s="453"/>
    </row>
    <row r="186" spans="1:6" x14ac:dyDescent="0.2">
      <c r="A186" s="453"/>
      <c r="B186" s="453"/>
      <c r="C186" s="453"/>
      <c r="D186" s="453"/>
      <c r="E186" s="453"/>
      <c r="F186" s="453"/>
    </row>
    <row r="187" spans="1:6" x14ac:dyDescent="0.2">
      <c r="A187" s="453"/>
      <c r="B187" s="453"/>
      <c r="C187" s="453"/>
      <c r="D187" s="453"/>
      <c r="E187" s="453"/>
      <c r="F187" s="453"/>
    </row>
    <row r="188" spans="1:6" x14ac:dyDescent="0.2">
      <c r="A188" s="453"/>
      <c r="B188" s="453"/>
      <c r="C188" s="453"/>
      <c r="D188" s="453"/>
      <c r="E188" s="453"/>
      <c r="F188" s="453"/>
    </row>
    <row r="189" spans="1:6" x14ac:dyDescent="0.2">
      <c r="A189" s="453"/>
      <c r="B189" s="453"/>
      <c r="C189" s="453"/>
      <c r="D189" s="453"/>
      <c r="E189" s="453"/>
      <c r="F189" s="453"/>
    </row>
    <row r="190" spans="1:6" x14ac:dyDescent="0.2">
      <c r="A190" s="453"/>
      <c r="B190" s="453"/>
      <c r="C190" s="453"/>
      <c r="D190" s="453"/>
      <c r="E190" s="453"/>
      <c r="F190" s="453"/>
    </row>
    <row r="191" spans="1:6" x14ac:dyDescent="0.2">
      <c r="A191" s="453"/>
      <c r="B191" s="453"/>
      <c r="C191" s="453"/>
      <c r="D191" s="453"/>
      <c r="E191" s="453"/>
      <c r="F191" s="453"/>
    </row>
    <row r="192" spans="1:6" x14ac:dyDescent="0.2">
      <c r="A192" s="453"/>
      <c r="B192" s="453"/>
      <c r="C192" s="453"/>
      <c r="D192" s="453"/>
      <c r="E192" s="453"/>
      <c r="F192" s="453"/>
    </row>
    <row r="193" spans="1:6" x14ac:dyDescent="0.2">
      <c r="A193" s="453"/>
      <c r="B193" s="453"/>
      <c r="C193" s="453"/>
      <c r="D193" s="453"/>
      <c r="E193" s="453"/>
      <c r="F193" s="453"/>
    </row>
    <row r="194" spans="1:6" x14ac:dyDescent="0.2">
      <c r="A194" s="453"/>
      <c r="B194" s="453"/>
      <c r="C194" s="453"/>
      <c r="D194" s="453"/>
      <c r="E194" s="453"/>
      <c r="F194" s="453"/>
    </row>
    <row r="195" spans="1:6" x14ac:dyDescent="0.2">
      <c r="A195" s="453"/>
      <c r="B195" s="453"/>
      <c r="C195" s="453"/>
      <c r="D195" s="453"/>
      <c r="E195" s="453"/>
      <c r="F195" s="453"/>
    </row>
    <row r="196" spans="1:6" x14ac:dyDescent="0.2">
      <c r="A196" s="453"/>
      <c r="B196" s="453"/>
      <c r="C196" s="453"/>
      <c r="D196" s="453"/>
      <c r="E196" s="453"/>
      <c r="F196" s="453"/>
    </row>
    <row r="197" spans="1:6" x14ac:dyDescent="0.2">
      <c r="A197" s="453"/>
      <c r="B197" s="453"/>
      <c r="C197" s="453"/>
      <c r="D197" s="453"/>
      <c r="E197" s="453"/>
      <c r="F197" s="453"/>
    </row>
    <row r="198" spans="1:6" x14ac:dyDescent="0.2">
      <c r="A198" s="453"/>
      <c r="B198" s="453"/>
      <c r="C198" s="453"/>
      <c r="D198" s="453"/>
      <c r="E198" s="453"/>
      <c r="F198" s="453"/>
    </row>
    <row r="199" spans="1:6" x14ac:dyDescent="0.2">
      <c r="A199" s="453"/>
      <c r="B199" s="453"/>
      <c r="C199" s="453"/>
      <c r="D199" s="453"/>
      <c r="E199" s="453"/>
      <c r="F199" s="453"/>
    </row>
    <row r="200" spans="1:6" x14ac:dyDescent="0.2">
      <c r="A200" s="453"/>
      <c r="B200" s="453"/>
      <c r="C200" s="453"/>
      <c r="D200" s="453"/>
      <c r="E200" s="453"/>
      <c r="F200" s="453"/>
    </row>
    <row r="201" spans="1:6" x14ac:dyDescent="0.2">
      <c r="A201" s="453"/>
      <c r="B201" s="453"/>
      <c r="C201" s="453"/>
      <c r="D201" s="453"/>
      <c r="E201" s="453"/>
      <c r="F201" s="453"/>
    </row>
    <row r="202" spans="1:6" x14ac:dyDescent="0.2">
      <c r="A202" s="453"/>
      <c r="B202" s="453"/>
      <c r="C202" s="453"/>
      <c r="D202" s="453"/>
      <c r="E202" s="453"/>
      <c r="F202" s="453"/>
    </row>
    <row r="203" spans="1:6" x14ac:dyDescent="0.2">
      <c r="A203" s="453"/>
      <c r="B203" s="453"/>
      <c r="C203" s="453"/>
      <c r="D203" s="453"/>
      <c r="E203" s="453"/>
      <c r="F203" s="453"/>
    </row>
    <row r="204" spans="1:6" x14ac:dyDescent="0.2">
      <c r="A204" s="453"/>
      <c r="B204" s="453"/>
      <c r="C204" s="453"/>
      <c r="D204" s="453"/>
      <c r="E204" s="453"/>
      <c r="F204" s="453"/>
    </row>
    <row r="205" spans="1:6" x14ac:dyDescent="0.2">
      <c r="A205" s="453"/>
      <c r="B205" s="453"/>
      <c r="C205" s="453"/>
      <c r="D205" s="453"/>
      <c r="E205" s="453"/>
      <c r="F205" s="453"/>
    </row>
    <row r="206" spans="1:6" x14ac:dyDescent="0.2">
      <c r="A206" s="453"/>
      <c r="B206" s="453"/>
      <c r="C206" s="453"/>
      <c r="D206" s="453"/>
      <c r="E206" s="453"/>
      <c r="F206" s="453"/>
    </row>
    <row r="207" spans="1:6" x14ac:dyDescent="0.2">
      <c r="A207" s="453"/>
      <c r="B207" s="453"/>
      <c r="C207" s="453"/>
      <c r="D207" s="453"/>
      <c r="E207" s="453"/>
      <c r="F207" s="453"/>
    </row>
    <row r="208" spans="1:6" x14ac:dyDescent="0.2">
      <c r="A208" s="453"/>
      <c r="B208" s="453"/>
      <c r="C208" s="453"/>
      <c r="D208" s="453"/>
      <c r="E208" s="453"/>
      <c r="F208" s="453"/>
    </row>
    <row r="209" spans="1:6" x14ac:dyDescent="0.2">
      <c r="A209" s="453"/>
      <c r="B209" s="453"/>
      <c r="C209" s="453"/>
      <c r="D209" s="453"/>
      <c r="E209" s="453"/>
      <c r="F209" s="453"/>
    </row>
    <row r="210" spans="1:6" x14ac:dyDescent="0.2">
      <c r="A210" s="453"/>
      <c r="B210" s="453"/>
      <c r="C210" s="453"/>
      <c r="D210" s="453"/>
      <c r="E210" s="453"/>
      <c r="F210" s="453"/>
    </row>
    <row r="211" spans="1:6" x14ac:dyDescent="0.2">
      <c r="A211" s="453"/>
      <c r="B211" s="453"/>
      <c r="C211" s="453"/>
      <c r="D211" s="453"/>
      <c r="E211" s="453"/>
      <c r="F211" s="453"/>
    </row>
    <row r="212" spans="1:6" x14ac:dyDescent="0.2">
      <c r="A212" s="453"/>
      <c r="B212" s="453"/>
      <c r="C212" s="453"/>
      <c r="D212" s="453"/>
      <c r="E212" s="453"/>
      <c r="F212" s="453"/>
    </row>
    <row r="213" spans="1:6" x14ac:dyDescent="0.2">
      <c r="A213" s="453"/>
      <c r="B213" s="453"/>
      <c r="C213" s="453"/>
      <c r="D213" s="453"/>
      <c r="E213" s="453"/>
      <c r="F213" s="453"/>
    </row>
    <row r="214" spans="1:6" x14ac:dyDescent="0.2">
      <c r="A214" s="453"/>
      <c r="B214" s="453"/>
      <c r="C214" s="453"/>
      <c r="D214" s="453"/>
      <c r="E214" s="453"/>
      <c r="F214" s="453"/>
    </row>
    <row r="215" spans="1:6" x14ac:dyDescent="0.2">
      <c r="A215" s="453"/>
      <c r="B215" s="453"/>
      <c r="C215" s="453"/>
      <c r="D215" s="453"/>
      <c r="E215" s="453"/>
      <c r="F215" s="453"/>
    </row>
    <row r="216" spans="1:6" x14ac:dyDescent="0.2">
      <c r="A216" s="453"/>
      <c r="B216" s="453"/>
      <c r="C216" s="453"/>
      <c r="D216" s="453"/>
      <c r="E216" s="453"/>
      <c r="F216" s="453"/>
    </row>
    <row r="217" spans="1:6" x14ac:dyDescent="0.2">
      <c r="A217" s="453"/>
      <c r="B217" s="453"/>
      <c r="C217" s="453"/>
      <c r="D217" s="453"/>
      <c r="E217" s="453"/>
      <c r="F217" s="453"/>
    </row>
    <row r="218" spans="1:6" x14ac:dyDescent="0.2">
      <c r="A218" s="453"/>
      <c r="B218" s="453"/>
      <c r="C218" s="453"/>
      <c r="D218" s="453"/>
      <c r="E218" s="453"/>
      <c r="F218" s="453"/>
    </row>
    <row r="219" spans="1:6" x14ac:dyDescent="0.2">
      <c r="A219" s="453"/>
      <c r="B219" s="453"/>
      <c r="C219" s="453"/>
      <c r="D219" s="453"/>
      <c r="E219" s="453"/>
      <c r="F219" s="453"/>
    </row>
    <row r="220" spans="1:6" x14ac:dyDescent="0.2">
      <c r="A220" s="453"/>
      <c r="B220" s="453"/>
      <c r="C220" s="453"/>
      <c r="D220" s="453"/>
      <c r="E220" s="453"/>
      <c r="F220" s="453"/>
    </row>
    <row r="221" spans="1:6" x14ac:dyDescent="0.2">
      <c r="A221" s="453"/>
      <c r="B221" s="453"/>
      <c r="C221" s="453"/>
      <c r="D221" s="453"/>
      <c r="E221" s="453"/>
      <c r="F221" s="453"/>
    </row>
    <row r="222" spans="1:6" x14ac:dyDescent="0.2">
      <c r="A222" s="453"/>
      <c r="B222" s="453"/>
      <c r="C222" s="453"/>
      <c r="D222" s="453"/>
      <c r="E222" s="453"/>
      <c r="F222" s="453"/>
    </row>
    <row r="223" spans="1:6" x14ac:dyDescent="0.2">
      <c r="A223" s="453"/>
      <c r="B223" s="453"/>
      <c r="C223" s="453"/>
      <c r="D223" s="453"/>
      <c r="E223" s="453"/>
      <c r="F223" s="453"/>
    </row>
    <row r="224" spans="1:6" x14ac:dyDescent="0.2">
      <c r="A224" s="453"/>
      <c r="B224" s="453"/>
      <c r="C224" s="453"/>
      <c r="D224" s="453"/>
      <c r="E224" s="453"/>
      <c r="F224" s="453"/>
    </row>
    <row r="225" spans="1:6" x14ac:dyDescent="0.2">
      <c r="A225" s="453"/>
      <c r="B225" s="453"/>
      <c r="C225" s="453"/>
      <c r="D225" s="453"/>
      <c r="E225" s="453"/>
      <c r="F225" s="453"/>
    </row>
    <row r="226" spans="1:6" x14ac:dyDescent="0.2">
      <c r="A226" s="453"/>
      <c r="B226" s="453"/>
      <c r="C226" s="453"/>
      <c r="D226" s="453"/>
      <c r="E226" s="453"/>
      <c r="F226" s="453"/>
    </row>
    <row r="227" spans="1:6" x14ac:dyDescent="0.2">
      <c r="A227" s="453"/>
      <c r="B227" s="453"/>
      <c r="C227" s="453"/>
      <c r="D227" s="453"/>
      <c r="E227" s="453"/>
      <c r="F227" s="453"/>
    </row>
    <row r="228" spans="1:6" x14ac:dyDescent="0.2">
      <c r="A228" s="453"/>
      <c r="B228" s="453"/>
      <c r="C228" s="453"/>
      <c r="D228" s="453"/>
      <c r="E228" s="453"/>
      <c r="F228" s="453"/>
    </row>
    <row r="229" spans="1:6" x14ac:dyDescent="0.2">
      <c r="A229" s="453"/>
      <c r="B229" s="453"/>
      <c r="C229" s="453"/>
      <c r="D229" s="453"/>
      <c r="E229" s="453"/>
      <c r="F229" s="453"/>
    </row>
    <row r="230" spans="1:6" x14ac:dyDescent="0.2">
      <c r="A230" s="453"/>
      <c r="B230" s="453"/>
      <c r="C230" s="453"/>
      <c r="D230" s="453"/>
      <c r="E230" s="453"/>
      <c r="F230" s="453"/>
    </row>
    <row r="231" spans="1:6" x14ac:dyDescent="0.2">
      <c r="A231" s="453"/>
      <c r="B231" s="453"/>
      <c r="C231" s="453"/>
      <c r="D231" s="453"/>
      <c r="E231" s="453"/>
      <c r="F231" s="453"/>
    </row>
    <row r="232" spans="1:6" x14ac:dyDescent="0.2">
      <c r="A232" s="453"/>
      <c r="B232" s="453"/>
      <c r="C232" s="453"/>
      <c r="D232" s="453"/>
      <c r="E232" s="453"/>
      <c r="F232" s="453"/>
    </row>
    <row r="233" spans="1:6" x14ac:dyDescent="0.2">
      <c r="A233" s="453"/>
      <c r="B233" s="453"/>
      <c r="C233" s="453"/>
      <c r="D233" s="453"/>
      <c r="E233" s="453"/>
      <c r="F233" s="453"/>
    </row>
    <row r="234" spans="1:6" x14ac:dyDescent="0.2">
      <c r="A234" s="453"/>
      <c r="B234" s="453"/>
      <c r="C234" s="453"/>
      <c r="D234" s="453"/>
      <c r="E234" s="453"/>
      <c r="F234" s="453"/>
    </row>
    <row r="235" spans="1:6" x14ac:dyDescent="0.2">
      <c r="A235" s="453"/>
      <c r="B235" s="453"/>
      <c r="C235" s="453"/>
      <c r="D235" s="453"/>
      <c r="E235" s="453"/>
      <c r="F235" s="453"/>
    </row>
    <row r="236" spans="1:6" x14ac:dyDescent="0.2">
      <c r="A236" s="453"/>
      <c r="B236" s="453"/>
      <c r="C236" s="453"/>
      <c r="D236" s="453"/>
      <c r="E236" s="453"/>
      <c r="F236" s="453"/>
    </row>
    <row r="237" spans="1:6" x14ac:dyDescent="0.2">
      <c r="A237" s="453"/>
      <c r="B237" s="453"/>
      <c r="C237" s="453"/>
      <c r="D237" s="453"/>
      <c r="E237" s="453"/>
      <c r="F237" s="453"/>
    </row>
    <row r="238" spans="1:6" x14ac:dyDescent="0.2">
      <c r="A238" s="453"/>
      <c r="B238" s="453"/>
      <c r="C238" s="453"/>
      <c r="D238" s="453"/>
      <c r="E238" s="453"/>
      <c r="F238" s="453"/>
    </row>
    <row r="239" spans="1:6" x14ac:dyDescent="0.2">
      <c r="A239" s="453"/>
      <c r="B239" s="453"/>
      <c r="C239" s="453"/>
      <c r="D239" s="453"/>
      <c r="E239" s="453"/>
      <c r="F239" s="453"/>
    </row>
    <row r="240" spans="1:6" x14ac:dyDescent="0.2">
      <c r="A240" s="453"/>
      <c r="B240" s="453"/>
      <c r="C240" s="453"/>
      <c r="D240" s="453"/>
      <c r="E240" s="453"/>
      <c r="F240" s="453"/>
    </row>
    <row r="241" spans="1:6" x14ac:dyDescent="0.2">
      <c r="A241" s="453"/>
      <c r="B241" s="453"/>
      <c r="C241" s="453"/>
      <c r="D241" s="453"/>
      <c r="E241" s="453"/>
      <c r="F241" s="453"/>
    </row>
    <row r="242" spans="1:6" x14ac:dyDescent="0.2">
      <c r="A242" s="453"/>
      <c r="B242" s="453"/>
      <c r="C242" s="453"/>
      <c r="D242" s="453"/>
      <c r="E242" s="453"/>
      <c r="F242" s="453"/>
    </row>
    <row r="243" spans="1:6" x14ac:dyDescent="0.2">
      <c r="A243" s="453"/>
      <c r="B243" s="453"/>
      <c r="C243" s="453"/>
      <c r="D243" s="453"/>
      <c r="E243" s="453"/>
      <c r="F243" s="453"/>
    </row>
    <row r="244" spans="1:6" x14ac:dyDescent="0.2">
      <c r="A244" s="453"/>
      <c r="B244" s="453"/>
      <c r="C244" s="453"/>
      <c r="D244" s="453"/>
      <c r="E244" s="453"/>
      <c r="F244" s="453"/>
    </row>
    <row r="245" spans="1:6" x14ac:dyDescent="0.2">
      <c r="A245" s="453"/>
      <c r="B245" s="453"/>
      <c r="C245" s="453"/>
      <c r="D245" s="453"/>
      <c r="E245" s="453"/>
      <c r="F245" s="453"/>
    </row>
    <row r="246" spans="1:6" x14ac:dyDescent="0.2">
      <c r="A246" s="453"/>
      <c r="B246" s="453"/>
      <c r="C246" s="453"/>
      <c r="D246" s="453"/>
      <c r="E246" s="453"/>
      <c r="F246" s="453"/>
    </row>
    <row r="247" spans="1:6" x14ac:dyDescent="0.2">
      <c r="A247" s="453"/>
      <c r="B247" s="453"/>
      <c r="C247" s="453"/>
      <c r="D247" s="453"/>
      <c r="E247" s="453"/>
      <c r="F247" s="453"/>
    </row>
    <row r="248" spans="1:6" x14ac:dyDescent="0.2">
      <c r="A248" s="453"/>
      <c r="B248" s="453"/>
      <c r="C248" s="453"/>
      <c r="D248" s="453"/>
      <c r="E248" s="453"/>
      <c r="F248" s="453"/>
    </row>
    <row r="249" spans="1:6" x14ac:dyDescent="0.2">
      <c r="A249" s="453"/>
      <c r="B249" s="453"/>
      <c r="C249" s="453"/>
      <c r="D249" s="453"/>
      <c r="E249" s="453"/>
      <c r="F249" s="453"/>
    </row>
    <row r="250" spans="1:6" x14ac:dyDescent="0.2">
      <c r="A250" s="453"/>
      <c r="B250" s="453"/>
      <c r="C250" s="453"/>
      <c r="D250" s="453"/>
      <c r="E250" s="453"/>
      <c r="F250" s="453"/>
    </row>
    <row r="251" spans="1:6" x14ac:dyDescent="0.2">
      <c r="A251" s="453"/>
      <c r="B251" s="453"/>
      <c r="C251" s="453"/>
      <c r="D251" s="453"/>
      <c r="E251" s="453"/>
      <c r="F251" s="453"/>
    </row>
    <row r="252" spans="1:6" x14ac:dyDescent="0.2">
      <c r="A252" s="453"/>
      <c r="B252" s="453"/>
      <c r="C252" s="453"/>
      <c r="D252" s="453"/>
      <c r="E252" s="453"/>
      <c r="F252" s="453"/>
    </row>
    <row r="253" spans="1:6" x14ac:dyDescent="0.2">
      <c r="A253" s="453"/>
      <c r="B253" s="453"/>
      <c r="C253" s="453"/>
      <c r="D253" s="453"/>
      <c r="E253" s="453"/>
      <c r="F253" s="453"/>
    </row>
    <row r="254" spans="1:6" x14ac:dyDescent="0.2">
      <c r="A254" s="453"/>
      <c r="B254" s="453"/>
      <c r="C254" s="453"/>
      <c r="D254" s="453"/>
      <c r="E254" s="453"/>
      <c r="F254" s="453"/>
    </row>
    <row r="255" spans="1:6" x14ac:dyDescent="0.2">
      <c r="A255" s="453"/>
      <c r="B255" s="453"/>
      <c r="C255" s="453"/>
      <c r="D255" s="453"/>
      <c r="E255" s="453"/>
      <c r="F255" s="453"/>
    </row>
    <row r="256" spans="1:6" x14ac:dyDescent="0.2">
      <c r="A256" s="453"/>
      <c r="B256" s="453"/>
      <c r="C256" s="453"/>
      <c r="D256" s="453"/>
      <c r="E256" s="453"/>
      <c r="F256" s="453"/>
    </row>
    <row r="257" spans="1:6" x14ac:dyDescent="0.2">
      <c r="A257" s="453"/>
      <c r="B257" s="453"/>
      <c r="C257" s="453"/>
      <c r="D257" s="453"/>
      <c r="E257" s="453"/>
      <c r="F257" s="453"/>
    </row>
    <row r="258" spans="1:6" x14ac:dyDescent="0.2">
      <c r="A258" s="453"/>
      <c r="B258" s="453"/>
      <c r="C258" s="453"/>
      <c r="D258" s="453"/>
      <c r="E258" s="453"/>
      <c r="F258" s="453"/>
    </row>
    <row r="259" spans="1:6" x14ac:dyDescent="0.2">
      <c r="A259" s="453"/>
      <c r="B259" s="453"/>
      <c r="C259" s="453"/>
      <c r="D259" s="453"/>
      <c r="E259" s="453"/>
      <c r="F259" s="453"/>
    </row>
    <row r="260" spans="1:6" x14ac:dyDescent="0.2">
      <c r="A260" s="453"/>
      <c r="B260" s="453"/>
      <c r="C260" s="453"/>
      <c r="D260" s="453"/>
      <c r="E260" s="453"/>
      <c r="F260" s="453"/>
    </row>
    <row r="261" spans="1:6" x14ac:dyDescent="0.2">
      <c r="A261" s="453"/>
      <c r="B261" s="453"/>
      <c r="C261" s="453"/>
      <c r="D261" s="453"/>
      <c r="E261" s="453"/>
      <c r="F261" s="453"/>
    </row>
    <row r="262" spans="1:6" x14ac:dyDescent="0.2">
      <c r="A262" s="453"/>
      <c r="B262" s="453"/>
      <c r="C262" s="453"/>
      <c r="D262" s="453"/>
      <c r="E262" s="453"/>
      <c r="F262" s="453"/>
    </row>
    <row r="263" spans="1:6" x14ac:dyDescent="0.2">
      <c r="A263" s="453"/>
      <c r="B263" s="453"/>
      <c r="C263" s="453"/>
      <c r="D263" s="453"/>
      <c r="E263" s="453"/>
      <c r="F263" s="453"/>
    </row>
    <row r="264" spans="1:6" x14ac:dyDescent="0.2">
      <c r="A264" s="453"/>
      <c r="B264" s="453"/>
      <c r="C264" s="453"/>
      <c r="D264" s="453"/>
      <c r="E264" s="453"/>
      <c r="F264" s="453"/>
    </row>
    <row r="265" spans="1:6" x14ac:dyDescent="0.2">
      <c r="A265" s="453"/>
      <c r="B265" s="453"/>
      <c r="C265" s="453"/>
      <c r="D265" s="453"/>
      <c r="E265" s="453"/>
      <c r="F265" s="453"/>
    </row>
    <row r="266" spans="1:6" x14ac:dyDescent="0.2">
      <c r="A266" s="453"/>
      <c r="B266" s="453"/>
      <c r="C266" s="453"/>
      <c r="D266" s="453"/>
      <c r="E266" s="453"/>
      <c r="F266" s="453"/>
    </row>
    <row r="267" spans="1:6" x14ac:dyDescent="0.2">
      <c r="A267" s="453"/>
      <c r="B267" s="453"/>
      <c r="C267" s="453"/>
      <c r="D267" s="453"/>
      <c r="E267" s="453"/>
      <c r="F267" s="453"/>
    </row>
    <row r="268" spans="1:6" x14ac:dyDescent="0.2">
      <c r="A268" s="453"/>
      <c r="B268" s="453"/>
      <c r="C268" s="453"/>
      <c r="D268" s="453"/>
      <c r="E268" s="453"/>
      <c r="F268" s="453"/>
    </row>
    <row r="269" spans="1:6" x14ac:dyDescent="0.2">
      <c r="A269" s="453"/>
      <c r="B269" s="453"/>
      <c r="C269" s="453"/>
      <c r="D269" s="453"/>
      <c r="E269" s="453"/>
      <c r="F269" s="453"/>
    </row>
    <row r="270" spans="1:6" x14ac:dyDescent="0.2">
      <c r="A270" s="453"/>
      <c r="B270" s="453"/>
      <c r="C270" s="453"/>
      <c r="D270" s="453"/>
      <c r="E270" s="453"/>
      <c r="F270" s="453"/>
    </row>
    <row r="271" spans="1:6" x14ac:dyDescent="0.2">
      <c r="A271" s="453"/>
      <c r="B271" s="453"/>
      <c r="C271" s="453"/>
      <c r="D271" s="453"/>
      <c r="E271" s="453"/>
      <c r="F271" s="453"/>
    </row>
    <row r="272" spans="1:6" x14ac:dyDescent="0.2">
      <c r="A272" s="453"/>
      <c r="B272" s="453"/>
      <c r="C272" s="453"/>
      <c r="D272" s="453"/>
      <c r="E272" s="453"/>
      <c r="F272" s="453"/>
    </row>
    <row r="273" spans="1:6" x14ac:dyDescent="0.2">
      <c r="A273" s="453"/>
      <c r="B273" s="453"/>
      <c r="C273" s="453"/>
      <c r="D273" s="453"/>
      <c r="E273" s="453"/>
      <c r="F273" s="453"/>
    </row>
    <row r="274" spans="1:6" x14ac:dyDescent="0.2">
      <c r="A274" s="453"/>
      <c r="B274" s="453"/>
      <c r="C274" s="453"/>
      <c r="D274" s="453"/>
      <c r="E274" s="453"/>
      <c r="F274" s="453"/>
    </row>
    <row r="275" spans="1:6" x14ac:dyDescent="0.2">
      <c r="A275" s="453"/>
      <c r="B275" s="453"/>
      <c r="C275" s="453"/>
      <c r="D275" s="453"/>
      <c r="E275" s="453"/>
      <c r="F275" s="453"/>
    </row>
    <row r="276" spans="1:6" x14ac:dyDescent="0.2">
      <c r="A276" s="453"/>
      <c r="B276" s="453"/>
      <c r="C276" s="453"/>
      <c r="D276" s="453"/>
      <c r="E276" s="453"/>
      <c r="F276" s="453"/>
    </row>
    <row r="277" spans="1:6" x14ac:dyDescent="0.2">
      <c r="A277" s="453"/>
      <c r="B277" s="453"/>
      <c r="C277" s="453"/>
      <c r="D277" s="453"/>
      <c r="E277" s="453"/>
      <c r="F277" s="453"/>
    </row>
    <row r="278" spans="1:6" x14ac:dyDescent="0.2">
      <c r="A278" s="453"/>
      <c r="B278" s="453"/>
      <c r="C278" s="453"/>
      <c r="D278" s="453"/>
      <c r="E278" s="453"/>
      <c r="F278" s="453"/>
    </row>
    <row r="279" spans="1:6" x14ac:dyDescent="0.2">
      <c r="A279" s="453"/>
      <c r="B279" s="453"/>
      <c r="C279" s="453"/>
      <c r="D279" s="453"/>
      <c r="E279" s="453"/>
      <c r="F279" s="453"/>
    </row>
    <row r="280" spans="1:6" x14ac:dyDescent="0.2">
      <c r="A280" s="453"/>
      <c r="B280" s="453"/>
      <c r="C280" s="453"/>
      <c r="D280" s="453"/>
      <c r="E280" s="453"/>
      <c r="F280" s="453"/>
    </row>
    <row r="281" spans="1:6" x14ac:dyDescent="0.2">
      <c r="A281" s="453"/>
      <c r="B281" s="453"/>
      <c r="C281" s="453"/>
      <c r="D281" s="453"/>
      <c r="E281" s="453"/>
      <c r="F281" s="453"/>
    </row>
    <row r="282" spans="1:6" x14ac:dyDescent="0.2">
      <c r="A282" s="453"/>
      <c r="B282" s="453"/>
      <c r="C282" s="453"/>
      <c r="D282" s="453"/>
      <c r="E282" s="453"/>
      <c r="F282" s="453"/>
    </row>
    <row r="283" spans="1:6" x14ac:dyDescent="0.2">
      <c r="A283" s="453"/>
      <c r="B283" s="453"/>
      <c r="C283" s="453"/>
      <c r="D283" s="453"/>
      <c r="E283" s="453"/>
      <c r="F283" s="453"/>
    </row>
    <row r="284" spans="1:6" x14ac:dyDescent="0.2">
      <c r="A284" s="453"/>
      <c r="B284" s="453"/>
      <c r="C284" s="453"/>
      <c r="D284" s="453"/>
      <c r="E284" s="453"/>
      <c r="F284" s="453"/>
    </row>
    <row r="285" spans="1:6" x14ac:dyDescent="0.2">
      <c r="A285" s="453"/>
      <c r="B285" s="453"/>
      <c r="C285" s="453"/>
      <c r="D285" s="453"/>
      <c r="E285" s="453"/>
      <c r="F285" s="453"/>
    </row>
    <row r="286" spans="1:6" x14ac:dyDescent="0.2">
      <c r="A286" s="453"/>
      <c r="B286" s="453"/>
      <c r="C286" s="453"/>
      <c r="D286" s="453"/>
      <c r="E286" s="453"/>
      <c r="F286" s="453"/>
    </row>
    <row r="287" spans="1:6" x14ac:dyDescent="0.2">
      <c r="A287" s="453"/>
      <c r="B287" s="453"/>
      <c r="C287" s="453"/>
      <c r="D287" s="453"/>
      <c r="E287" s="453"/>
      <c r="F287" s="453"/>
    </row>
    <row r="288" spans="1:6" x14ac:dyDescent="0.2">
      <c r="A288" s="453"/>
      <c r="B288" s="453"/>
      <c r="C288" s="453"/>
      <c r="D288" s="453"/>
      <c r="E288" s="453"/>
      <c r="F288" s="453"/>
    </row>
    <row r="289" spans="1:6" x14ac:dyDescent="0.2">
      <c r="A289" s="453"/>
      <c r="B289" s="453"/>
      <c r="C289" s="453"/>
      <c r="D289" s="453"/>
      <c r="E289" s="453"/>
      <c r="F289" s="453"/>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2" customWidth="1"/>
    <col min="2" max="2" width="78.75" style="462" customWidth="1"/>
    <col min="3" max="5" width="10.25" style="462"/>
    <col min="6" max="6" width="4.25" style="462" customWidth="1"/>
    <col min="7" max="256" width="10.25" style="462"/>
    <col min="257" max="257" width="1.25" style="462" customWidth="1"/>
    <col min="258" max="258" width="78.75" style="462" customWidth="1"/>
    <col min="259" max="261" width="10.25" style="462"/>
    <col min="262" max="262" width="4.25" style="462" customWidth="1"/>
    <col min="263" max="512" width="10.25" style="462"/>
    <col min="513" max="513" width="1.25" style="462" customWidth="1"/>
    <col min="514" max="514" width="78.75" style="462" customWidth="1"/>
    <col min="515" max="517" width="10.25" style="462"/>
    <col min="518" max="518" width="4.25" style="462" customWidth="1"/>
    <col min="519" max="768" width="10.25" style="462"/>
    <col min="769" max="769" width="1.25" style="462" customWidth="1"/>
    <col min="770" max="770" width="78.75" style="462" customWidth="1"/>
    <col min="771" max="773" width="10.25" style="462"/>
    <col min="774" max="774" width="4.25" style="462" customWidth="1"/>
    <col min="775" max="1024" width="10.25" style="462"/>
    <col min="1025" max="1025" width="1.25" style="462" customWidth="1"/>
    <col min="1026" max="1026" width="78.75" style="462" customWidth="1"/>
    <col min="1027" max="1029" width="10.25" style="462"/>
    <col min="1030" max="1030" width="4.25" style="462" customWidth="1"/>
    <col min="1031" max="1280" width="10.25" style="462"/>
    <col min="1281" max="1281" width="1.25" style="462" customWidth="1"/>
    <col min="1282" max="1282" width="78.75" style="462" customWidth="1"/>
    <col min="1283" max="1285" width="10.25" style="462"/>
    <col min="1286" max="1286" width="4.25" style="462" customWidth="1"/>
    <col min="1287" max="1536" width="10.25" style="462"/>
    <col min="1537" max="1537" width="1.25" style="462" customWidth="1"/>
    <col min="1538" max="1538" width="78.75" style="462" customWidth="1"/>
    <col min="1539" max="1541" width="10.25" style="462"/>
    <col min="1542" max="1542" width="4.25" style="462" customWidth="1"/>
    <col min="1543" max="1792" width="10.25" style="462"/>
    <col min="1793" max="1793" width="1.25" style="462" customWidth="1"/>
    <col min="1794" max="1794" width="78.75" style="462" customWidth="1"/>
    <col min="1795" max="1797" width="10.25" style="462"/>
    <col min="1798" max="1798" width="4.25" style="462" customWidth="1"/>
    <col min="1799" max="2048" width="10.25" style="462"/>
    <col min="2049" max="2049" width="1.25" style="462" customWidth="1"/>
    <col min="2050" max="2050" width="78.75" style="462" customWidth="1"/>
    <col min="2051" max="2053" width="10.25" style="462"/>
    <col min="2054" max="2054" width="4.25" style="462" customWidth="1"/>
    <col min="2055" max="2304" width="10.25" style="462"/>
    <col min="2305" max="2305" width="1.25" style="462" customWidth="1"/>
    <col min="2306" max="2306" width="78.75" style="462" customWidth="1"/>
    <col min="2307" max="2309" width="10.25" style="462"/>
    <col min="2310" max="2310" width="4.25" style="462" customWidth="1"/>
    <col min="2311" max="2560" width="10.25" style="462"/>
    <col min="2561" max="2561" width="1.25" style="462" customWidth="1"/>
    <col min="2562" max="2562" width="78.75" style="462" customWidth="1"/>
    <col min="2563" max="2565" width="10.25" style="462"/>
    <col min="2566" max="2566" width="4.25" style="462" customWidth="1"/>
    <col min="2567" max="2816" width="10.25" style="462"/>
    <col min="2817" max="2817" width="1.25" style="462" customWidth="1"/>
    <col min="2818" max="2818" width="78.75" style="462" customWidth="1"/>
    <col min="2819" max="2821" width="10.25" style="462"/>
    <col min="2822" max="2822" width="4.25" style="462" customWidth="1"/>
    <col min="2823" max="3072" width="10.25" style="462"/>
    <col min="3073" max="3073" width="1.25" style="462" customWidth="1"/>
    <col min="3074" max="3074" width="78.75" style="462" customWidth="1"/>
    <col min="3075" max="3077" width="10.25" style="462"/>
    <col min="3078" max="3078" width="4.25" style="462" customWidth="1"/>
    <col min="3079" max="3328" width="10.25" style="462"/>
    <col min="3329" max="3329" width="1.25" style="462" customWidth="1"/>
    <col min="3330" max="3330" width="78.75" style="462" customWidth="1"/>
    <col min="3331" max="3333" width="10.25" style="462"/>
    <col min="3334" max="3334" width="4.25" style="462" customWidth="1"/>
    <col min="3335" max="3584" width="10.25" style="462"/>
    <col min="3585" max="3585" width="1.25" style="462" customWidth="1"/>
    <col min="3586" max="3586" width="78.75" style="462" customWidth="1"/>
    <col min="3587" max="3589" width="10.25" style="462"/>
    <col min="3590" max="3590" width="4.25" style="462" customWidth="1"/>
    <col min="3591" max="3840" width="10.25" style="462"/>
    <col min="3841" max="3841" width="1.25" style="462" customWidth="1"/>
    <col min="3842" max="3842" width="78.75" style="462" customWidth="1"/>
    <col min="3843" max="3845" width="10.25" style="462"/>
    <col min="3846" max="3846" width="4.25" style="462" customWidth="1"/>
    <col min="3847" max="4096" width="10.25" style="462"/>
    <col min="4097" max="4097" width="1.25" style="462" customWidth="1"/>
    <col min="4098" max="4098" width="78.75" style="462" customWidth="1"/>
    <col min="4099" max="4101" width="10.25" style="462"/>
    <col min="4102" max="4102" width="4.25" style="462" customWidth="1"/>
    <col min="4103" max="4352" width="10.25" style="462"/>
    <col min="4353" max="4353" width="1.25" style="462" customWidth="1"/>
    <col min="4354" max="4354" width="78.75" style="462" customWidth="1"/>
    <col min="4355" max="4357" width="10.25" style="462"/>
    <col min="4358" max="4358" width="4.25" style="462" customWidth="1"/>
    <col min="4359" max="4608" width="10.25" style="462"/>
    <col min="4609" max="4609" width="1.25" style="462" customWidth="1"/>
    <col min="4610" max="4610" width="78.75" style="462" customWidth="1"/>
    <col min="4611" max="4613" width="10.25" style="462"/>
    <col min="4614" max="4614" width="4.25" style="462" customWidth="1"/>
    <col min="4615" max="4864" width="10.25" style="462"/>
    <col min="4865" max="4865" width="1.25" style="462" customWidth="1"/>
    <col min="4866" max="4866" width="78.75" style="462" customWidth="1"/>
    <col min="4867" max="4869" width="10.25" style="462"/>
    <col min="4870" max="4870" width="4.25" style="462" customWidth="1"/>
    <col min="4871" max="5120" width="10.25" style="462"/>
    <col min="5121" max="5121" width="1.25" style="462" customWidth="1"/>
    <col min="5122" max="5122" width="78.75" style="462" customWidth="1"/>
    <col min="5123" max="5125" width="10.25" style="462"/>
    <col min="5126" max="5126" width="4.25" style="462" customWidth="1"/>
    <col min="5127" max="5376" width="10.25" style="462"/>
    <col min="5377" max="5377" width="1.25" style="462" customWidth="1"/>
    <col min="5378" max="5378" width="78.75" style="462" customWidth="1"/>
    <col min="5379" max="5381" width="10.25" style="462"/>
    <col min="5382" max="5382" width="4.25" style="462" customWidth="1"/>
    <col min="5383" max="5632" width="10.25" style="462"/>
    <col min="5633" max="5633" width="1.25" style="462" customWidth="1"/>
    <col min="5634" max="5634" width="78.75" style="462" customWidth="1"/>
    <col min="5635" max="5637" width="10.25" style="462"/>
    <col min="5638" max="5638" width="4.25" style="462" customWidth="1"/>
    <col min="5639" max="5888" width="10.25" style="462"/>
    <col min="5889" max="5889" width="1.25" style="462" customWidth="1"/>
    <col min="5890" max="5890" width="78.75" style="462" customWidth="1"/>
    <col min="5891" max="5893" width="10.25" style="462"/>
    <col min="5894" max="5894" width="4.25" style="462" customWidth="1"/>
    <col min="5895" max="6144" width="10.25" style="462"/>
    <col min="6145" max="6145" width="1.25" style="462" customWidth="1"/>
    <col min="6146" max="6146" width="78.75" style="462" customWidth="1"/>
    <col min="6147" max="6149" width="10.25" style="462"/>
    <col min="6150" max="6150" width="4.25" style="462" customWidth="1"/>
    <col min="6151" max="6400" width="10.25" style="462"/>
    <col min="6401" max="6401" width="1.25" style="462" customWidth="1"/>
    <col min="6402" max="6402" width="78.75" style="462" customWidth="1"/>
    <col min="6403" max="6405" width="10.25" style="462"/>
    <col min="6406" max="6406" width="4.25" style="462" customWidth="1"/>
    <col min="6407" max="6656" width="10.25" style="462"/>
    <col min="6657" max="6657" width="1.25" style="462" customWidth="1"/>
    <col min="6658" max="6658" width="78.75" style="462" customWidth="1"/>
    <col min="6659" max="6661" width="10.25" style="462"/>
    <col min="6662" max="6662" width="4.25" style="462" customWidth="1"/>
    <col min="6663" max="6912" width="10.25" style="462"/>
    <col min="6913" max="6913" width="1.25" style="462" customWidth="1"/>
    <col min="6914" max="6914" width="78.75" style="462" customWidth="1"/>
    <col min="6915" max="6917" width="10.25" style="462"/>
    <col min="6918" max="6918" width="4.25" style="462" customWidth="1"/>
    <col min="6919" max="7168" width="10.25" style="462"/>
    <col min="7169" max="7169" width="1.25" style="462" customWidth="1"/>
    <col min="7170" max="7170" width="78.75" style="462" customWidth="1"/>
    <col min="7171" max="7173" width="10.25" style="462"/>
    <col min="7174" max="7174" width="4.25" style="462" customWidth="1"/>
    <col min="7175" max="7424" width="10.25" style="462"/>
    <col min="7425" max="7425" width="1.25" style="462" customWidth="1"/>
    <col min="7426" max="7426" width="78.75" style="462" customWidth="1"/>
    <col min="7427" max="7429" width="10.25" style="462"/>
    <col min="7430" max="7430" width="4.25" style="462" customWidth="1"/>
    <col min="7431" max="7680" width="10.25" style="462"/>
    <col min="7681" max="7681" width="1.25" style="462" customWidth="1"/>
    <col min="7682" max="7682" width="78.75" style="462" customWidth="1"/>
    <col min="7683" max="7685" width="10.25" style="462"/>
    <col min="7686" max="7686" width="4.25" style="462" customWidth="1"/>
    <col min="7687" max="7936" width="10.25" style="462"/>
    <col min="7937" max="7937" width="1.25" style="462" customWidth="1"/>
    <col min="7938" max="7938" width="78.75" style="462" customWidth="1"/>
    <col min="7939" max="7941" width="10.25" style="462"/>
    <col min="7942" max="7942" width="4.25" style="462" customWidth="1"/>
    <col min="7943" max="8192" width="10.25" style="462"/>
    <col min="8193" max="8193" width="1.25" style="462" customWidth="1"/>
    <col min="8194" max="8194" width="78.75" style="462" customWidth="1"/>
    <col min="8195" max="8197" width="10.25" style="462"/>
    <col min="8198" max="8198" width="4.25" style="462" customWidth="1"/>
    <col min="8199" max="8448" width="10.25" style="462"/>
    <col min="8449" max="8449" width="1.25" style="462" customWidth="1"/>
    <col min="8450" max="8450" width="78.75" style="462" customWidth="1"/>
    <col min="8451" max="8453" width="10.25" style="462"/>
    <col min="8454" max="8454" width="4.25" style="462" customWidth="1"/>
    <col min="8455" max="8704" width="10.25" style="462"/>
    <col min="8705" max="8705" width="1.25" style="462" customWidth="1"/>
    <col min="8706" max="8706" width="78.75" style="462" customWidth="1"/>
    <col min="8707" max="8709" width="10.25" style="462"/>
    <col min="8710" max="8710" width="4.25" style="462" customWidth="1"/>
    <col min="8711" max="8960" width="10.25" style="462"/>
    <col min="8961" max="8961" width="1.25" style="462" customWidth="1"/>
    <col min="8962" max="8962" width="78.75" style="462" customWidth="1"/>
    <col min="8963" max="8965" width="10.25" style="462"/>
    <col min="8966" max="8966" width="4.25" style="462" customWidth="1"/>
    <col min="8967" max="9216" width="10.25" style="462"/>
    <col min="9217" max="9217" width="1.25" style="462" customWidth="1"/>
    <col min="9218" max="9218" width="78.75" style="462" customWidth="1"/>
    <col min="9219" max="9221" width="10.25" style="462"/>
    <col min="9222" max="9222" width="4.25" style="462" customWidth="1"/>
    <col min="9223" max="9472" width="10.25" style="462"/>
    <col min="9473" max="9473" width="1.25" style="462" customWidth="1"/>
    <col min="9474" max="9474" width="78.75" style="462" customWidth="1"/>
    <col min="9475" max="9477" width="10.25" style="462"/>
    <col min="9478" max="9478" width="4.25" style="462" customWidth="1"/>
    <col min="9479" max="9728" width="10.25" style="462"/>
    <col min="9729" max="9729" width="1.25" style="462" customWidth="1"/>
    <col min="9730" max="9730" width="78.75" style="462" customWidth="1"/>
    <col min="9731" max="9733" width="10.25" style="462"/>
    <col min="9734" max="9734" width="4.25" style="462" customWidth="1"/>
    <col min="9735" max="9984" width="10.25" style="462"/>
    <col min="9985" max="9985" width="1.25" style="462" customWidth="1"/>
    <col min="9986" max="9986" width="78.75" style="462" customWidth="1"/>
    <col min="9987" max="9989" width="10.25" style="462"/>
    <col min="9990" max="9990" width="4.25" style="462" customWidth="1"/>
    <col min="9991" max="10240" width="10.25" style="462"/>
    <col min="10241" max="10241" width="1.25" style="462" customWidth="1"/>
    <col min="10242" max="10242" width="78.75" style="462" customWidth="1"/>
    <col min="10243" max="10245" width="10.25" style="462"/>
    <col min="10246" max="10246" width="4.25" style="462" customWidth="1"/>
    <col min="10247" max="10496" width="10.25" style="462"/>
    <col min="10497" max="10497" width="1.25" style="462" customWidth="1"/>
    <col min="10498" max="10498" width="78.75" style="462" customWidth="1"/>
    <col min="10499" max="10501" width="10.25" style="462"/>
    <col min="10502" max="10502" width="4.25" style="462" customWidth="1"/>
    <col min="10503" max="10752" width="10.25" style="462"/>
    <col min="10753" max="10753" width="1.25" style="462" customWidth="1"/>
    <col min="10754" max="10754" width="78.75" style="462" customWidth="1"/>
    <col min="10755" max="10757" width="10.25" style="462"/>
    <col min="10758" max="10758" width="4.25" style="462" customWidth="1"/>
    <col min="10759" max="11008" width="10.25" style="462"/>
    <col min="11009" max="11009" width="1.25" style="462" customWidth="1"/>
    <col min="11010" max="11010" width="78.75" style="462" customWidth="1"/>
    <col min="11011" max="11013" width="10.25" style="462"/>
    <col min="11014" max="11014" width="4.25" style="462" customWidth="1"/>
    <col min="11015" max="11264" width="10.25" style="462"/>
    <col min="11265" max="11265" width="1.25" style="462" customWidth="1"/>
    <col min="11266" max="11266" width="78.75" style="462" customWidth="1"/>
    <col min="11267" max="11269" width="10.25" style="462"/>
    <col min="11270" max="11270" width="4.25" style="462" customWidth="1"/>
    <col min="11271" max="11520" width="10.25" style="462"/>
    <col min="11521" max="11521" width="1.25" style="462" customWidth="1"/>
    <col min="11522" max="11522" width="78.75" style="462" customWidth="1"/>
    <col min="11523" max="11525" width="10.25" style="462"/>
    <col min="11526" max="11526" width="4.25" style="462" customWidth="1"/>
    <col min="11527" max="11776" width="10.25" style="462"/>
    <col min="11777" max="11777" width="1.25" style="462" customWidth="1"/>
    <col min="11778" max="11778" width="78.75" style="462" customWidth="1"/>
    <col min="11779" max="11781" width="10.25" style="462"/>
    <col min="11782" max="11782" width="4.25" style="462" customWidth="1"/>
    <col min="11783" max="12032" width="10.25" style="462"/>
    <col min="12033" max="12033" width="1.25" style="462" customWidth="1"/>
    <col min="12034" max="12034" width="78.75" style="462" customWidth="1"/>
    <col min="12035" max="12037" width="10.25" style="462"/>
    <col min="12038" max="12038" width="4.25" style="462" customWidth="1"/>
    <col min="12039" max="12288" width="10.25" style="462"/>
    <col min="12289" max="12289" width="1.25" style="462" customWidth="1"/>
    <col min="12290" max="12290" width="78.75" style="462" customWidth="1"/>
    <col min="12291" max="12293" width="10.25" style="462"/>
    <col min="12294" max="12294" width="4.25" style="462" customWidth="1"/>
    <col min="12295" max="12544" width="10.25" style="462"/>
    <col min="12545" max="12545" width="1.25" style="462" customWidth="1"/>
    <col min="12546" max="12546" width="78.75" style="462" customWidth="1"/>
    <col min="12547" max="12549" width="10.25" style="462"/>
    <col min="12550" max="12550" width="4.25" style="462" customWidth="1"/>
    <col min="12551" max="12800" width="10.25" style="462"/>
    <col min="12801" max="12801" width="1.25" style="462" customWidth="1"/>
    <col min="12802" max="12802" width="78.75" style="462" customWidth="1"/>
    <col min="12803" max="12805" width="10.25" style="462"/>
    <col min="12806" max="12806" width="4.25" style="462" customWidth="1"/>
    <col min="12807" max="13056" width="10.25" style="462"/>
    <col min="13057" max="13057" width="1.25" style="462" customWidth="1"/>
    <col min="13058" max="13058" width="78.75" style="462" customWidth="1"/>
    <col min="13059" max="13061" width="10.25" style="462"/>
    <col min="13062" max="13062" width="4.25" style="462" customWidth="1"/>
    <col min="13063" max="13312" width="10.25" style="462"/>
    <col min="13313" max="13313" width="1.25" style="462" customWidth="1"/>
    <col min="13314" max="13314" width="78.75" style="462" customWidth="1"/>
    <col min="13315" max="13317" width="10.25" style="462"/>
    <col min="13318" max="13318" width="4.25" style="462" customWidth="1"/>
    <col min="13319" max="13568" width="10.25" style="462"/>
    <col min="13569" max="13569" width="1.25" style="462" customWidth="1"/>
    <col min="13570" max="13570" width="78.75" style="462" customWidth="1"/>
    <col min="13571" max="13573" width="10.25" style="462"/>
    <col min="13574" max="13574" width="4.25" style="462" customWidth="1"/>
    <col min="13575" max="13824" width="10.25" style="462"/>
    <col min="13825" max="13825" width="1.25" style="462" customWidth="1"/>
    <col min="13826" max="13826" width="78.75" style="462" customWidth="1"/>
    <col min="13827" max="13829" width="10.25" style="462"/>
    <col min="13830" max="13830" width="4.25" style="462" customWidth="1"/>
    <col min="13831" max="14080" width="10.25" style="462"/>
    <col min="14081" max="14081" width="1.25" style="462" customWidth="1"/>
    <col min="14082" max="14082" width="78.75" style="462" customWidth="1"/>
    <col min="14083" max="14085" width="10.25" style="462"/>
    <col min="14086" max="14086" width="4.25" style="462" customWidth="1"/>
    <col min="14087" max="14336" width="10.25" style="462"/>
    <col min="14337" max="14337" width="1.25" style="462" customWidth="1"/>
    <col min="14338" max="14338" width="78.75" style="462" customWidth="1"/>
    <col min="14339" max="14341" width="10.25" style="462"/>
    <col min="14342" max="14342" width="4.25" style="462" customWidth="1"/>
    <col min="14343" max="14592" width="10.25" style="462"/>
    <col min="14593" max="14593" width="1.25" style="462" customWidth="1"/>
    <col min="14594" max="14594" width="78.75" style="462" customWidth="1"/>
    <col min="14595" max="14597" width="10.25" style="462"/>
    <col min="14598" max="14598" width="4.25" style="462" customWidth="1"/>
    <col min="14599" max="14848" width="10.25" style="462"/>
    <col min="14849" max="14849" width="1.25" style="462" customWidth="1"/>
    <col min="14850" max="14850" width="78.75" style="462" customWidth="1"/>
    <col min="14851" max="14853" width="10.25" style="462"/>
    <col min="14854" max="14854" width="4.25" style="462" customWidth="1"/>
    <col min="14855" max="15104" width="10.25" style="462"/>
    <col min="15105" max="15105" width="1.25" style="462" customWidth="1"/>
    <col min="15106" max="15106" width="78.75" style="462" customWidth="1"/>
    <col min="15107" max="15109" width="10.25" style="462"/>
    <col min="15110" max="15110" width="4.25" style="462" customWidth="1"/>
    <col min="15111" max="15360" width="10.25" style="462"/>
    <col min="15361" max="15361" width="1.25" style="462" customWidth="1"/>
    <col min="15362" max="15362" width="78.75" style="462" customWidth="1"/>
    <col min="15363" max="15365" width="10.25" style="462"/>
    <col min="15366" max="15366" width="4.25" style="462" customWidth="1"/>
    <col min="15367" max="15616" width="10.25" style="462"/>
    <col min="15617" max="15617" width="1.25" style="462" customWidth="1"/>
    <col min="15618" max="15618" width="78.75" style="462" customWidth="1"/>
    <col min="15619" max="15621" width="10.25" style="462"/>
    <col min="15622" max="15622" width="4.25" style="462" customWidth="1"/>
    <col min="15623" max="15872" width="10.25" style="462"/>
    <col min="15873" max="15873" width="1.25" style="462" customWidth="1"/>
    <col min="15874" max="15874" width="78.75" style="462" customWidth="1"/>
    <col min="15875" max="15877" width="10.25" style="462"/>
    <col min="15878" max="15878" width="4.25" style="462" customWidth="1"/>
    <col min="15879" max="16128" width="10.25" style="462"/>
    <col min="16129" max="16129" width="1.25" style="462" customWidth="1"/>
    <col min="16130" max="16130" width="78.75" style="462" customWidth="1"/>
    <col min="16131" max="16133" width="10.25" style="462"/>
    <col min="16134" max="16134" width="4.25" style="462" customWidth="1"/>
    <col min="16135" max="16384" width="10.25" style="462"/>
  </cols>
  <sheetData>
    <row r="1" spans="1:5" ht="39.75" customHeight="1" x14ac:dyDescent="0.2">
      <c r="A1" s="460"/>
      <c r="B1" s="461" t="s">
        <v>6</v>
      </c>
    </row>
    <row r="2" spans="1:5" ht="25.5" customHeight="1" x14ac:dyDescent="0.2">
      <c r="B2" s="463" t="s">
        <v>422</v>
      </c>
    </row>
    <row r="3" spans="1:5" ht="24.95" customHeight="1" x14ac:dyDescent="0.2">
      <c r="A3" s="464"/>
      <c r="B3" s="465" t="s">
        <v>423</v>
      </c>
    </row>
    <row r="4" spans="1:5" ht="24.75" customHeight="1" x14ac:dyDescent="0.2">
      <c r="A4" s="464"/>
      <c r="B4" s="466"/>
    </row>
    <row r="5" spans="1:5" s="469" customFormat="1" ht="60" x14ac:dyDescent="0.2">
      <c r="A5" s="467"/>
      <c r="B5" s="468" t="s">
        <v>424</v>
      </c>
      <c r="C5" s="467"/>
      <c r="D5" s="467"/>
      <c r="E5" s="467"/>
    </row>
    <row r="6" spans="1:5" s="469" customFormat="1" ht="10.15" customHeight="1" x14ac:dyDescent="0.2">
      <c r="A6" s="467"/>
      <c r="B6" s="468"/>
      <c r="C6" s="467"/>
      <c r="D6" s="467"/>
      <c r="E6" s="467"/>
    </row>
    <row r="7" spans="1:5" ht="96" x14ac:dyDescent="0.2">
      <c r="A7" s="464"/>
      <c r="B7" s="468" t="s">
        <v>425</v>
      </c>
      <c r="C7" s="464"/>
      <c r="D7" s="464"/>
      <c r="E7" s="464"/>
    </row>
    <row r="8" spans="1:5" ht="10.15" customHeight="1" x14ac:dyDescent="0.2">
      <c r="A8" s="464"/>
      <c r="B8" s="464"/>
      <c r="C8" s="464"/>
      <c r="D8" s="464"/>
      <c r="E8" s="464"/>
    </row>
    <row r="9" spans="1:5" ht="204" x14ac:dyDescent="0.2">
      <c r="A9" s="464"/>
      <c r="B9" s="468" t="s">
        <v>426</v>
      </c>
      <c r="C9" s="464"/>
      <c r="D9" s="464"/>
      <c r="E9" s="464"/>
    </row>
    <row r="10" spans="1:5" ht="10.15" customHeight="1" x14ac:dyDescent="0.2">
      <c r="A10" s="464"/>
      <c r="B10" s="470"/>
      <c r="C10" s="464"/>
      <c r="D10" s="464"/>
      <c r="E10" s="464"/>
    </row>
    <row r="11" spans="1:5" ht="36" x14ac:dyDescent="0.2">
      <c r="A11" s="464"/>
      <c r="B11" s="468" t="s">
        <v>427</v>
      </c>
      <c r="C11" s="464"/>
      <c r="D11" s="464"/>
      <c r="E11" s="464"/>
    </row>
    <row r="12" spans="1:5" ht="9" customHeight="1" x14ac:dyDescent="0.2">
      <c r="A12" s="464"/>
      <c r="B12" s="470"/>
      <c r="C12" s="464"/>
      <c r="D12" s="464"/>
      <c r="E12" s="464"/>
    </row>
    <row r="13" spans="1:5" ht="96" x14ac:dyDescent="0.2">
      <c r="A13" s="464"/>
      <c r="B13" s="468" t="s">
        <v>428</v>
      </c>
      <c r="C13" s="464"/>
      <c r="D13" s="464"/>
      <c r="E13" s="464"/>
    </row>
    <row r="14" spans="1:5" ht="9" customHeight="1" x14ac:dyDescent="0.2">
      <c r="A14" s="464"/>
      <c r="B14" s="470"/>
      <c r="C14" s="464"/>
      <c r="D14" s="464"/>
      <c r="E14" s="464"/>
    </row>
    <row r="15" spans="1:5" ht="96" x14ac:dyDescent="0.2">
      <c r="A15" s="464"/>
      <c r="B15" s="468" t="s">
        <v>429</v>
      </c>
      <c r="C15" s="464"/>
      <c r="D15" s="464"/>
      <c r="E15" s="464"/>
    </row>
    <row r="16" spans="1:5" ht="9" customHeight="1" x14ac:dyDescent="0.2">
      <c r="A16" s="464"/>
      <c r="B16" s="470"/>
      <c r="C16" s="464"/>
      <c r="D16" s="464"/>
      <c r="E16" s="464"/>
    </row>
    <row r="17" spans="1:8" ht="120" x14ac:dyDescent="0.2">
      <c r="A17" s="464"/>
      <c r="B17" s="468" t="s">
        <v>430</v>
      </c>
      <c r="C17" s="464"/>
      <c r="D17" s="464"/>
      <c r="E17" s="464"/>
    </row>
    <row r="18" spans="1:8" ht="9" customHeight="1" x14ac:dyDescent="0.2">
      <c r="A18" s="464"/>
      <c r="B18" s="470"/>
      <c r="C18" s="464"/>
      <c r="D18" s="464"/>
      <c r="E18" s="464"/>
    </row>
    <row r="19" spans="1:8" ht="168" x14ac:dyDescent="0.2">
      <c r="A19" s="464"/>
      <c r="B19" s="468" t="s">
        <v>431</v>
      </c>
      <c r="C19" s="464"/>
      <c r="D19" s="464"/>
      <c r="E19" s="464"/>
    </row>
    <row r="20" spans="1:8" ht="9" customHeight="1" x14ac:dyDescent="0.2">
      <c r="A20" s="464"/>
      <c r="B20" s="470"/>
      <c r="C20" s="464"/>
      <c r="D20" s="464"/>
      <c r="E20" s="464"/>
    </row>
    <row r="21" spans="1:8" ht="24" x14ac:dyDescent="0.2">
      <c r="A21" s="464"/>
      <c r="B21" s="468" t="s">
        <v>432</v>
      </c>
      <c r="C21" s="464"/>
      <c r="D21" s="464"/>
      <c r="E21" s="464"/>
    </row>
    <row r="22" spans="1:8" ht="9" customHeight="1" x14ac:dyDescent="0.2">
      <c r="A22" s="464"/>
      <c r="B22" s="470"/>
      <c r="C22" s="464"/>
      <c r="D22" s="464"/>
      <c r="E22" s="464"/>
    </row>
    <row r="23" spans="1:8" ht="96" x14ac:dyDescent="0.2">
      <c r="A23" s="464"/>
      <c r="B23" s="468" t="s">
        <v>433</v>
      </c>
      <c r="C23" s="464"/>
      <c r="D23" s="464"/>
      <c r="E23" s="464"/>
    </row>
    <row r="24" spans="1:8" ht="9" customHeight="1" x14ac:dyDescent="0.2">
      <c r="A24" s="464"/>
      <c r="B24" s="470"/>
      <c r="C24" s="464"/>
      <c r="D24" s="464"/>
      <c r="E24" s="464"/>
    </row>
    <row r="25" spans="1:8" ht="24" x14ac:dyDescent="0.2">
      <c r="A25" s="464"/>
      <c r="B25" s="468" t="s">
        <v>434</v>
      </c>
      <c r="C25" s="464"/>
      <c r="D25" s="464"/>
      <c r="E25" s="464"/>
    </row>
    <row r="26" spans="1:8" ht="24" x14ac:dyDescent="0.2">
      <c r="A26" s="464"/>
      <c r="B26" s="471" t="s">
        <v>435</v>
      </c>
      <c r="C26" s="471"/>
      <c r="D26" s="471"/>
      <c r="E26" s="471"/>
      <c r="F26" s="471"/>
      <c r="G26" s="471"/>
      <c r="H26" s="471"/>
    </row>
    <row r="27" spans="1:8" x14ac:dyDescent="0.2">
      <c r="A27" s="464"/>
      <c r="B27" s="471"/>
      <c r="C27" s="471"/>
      <c r="D27" s="471"/>
      <c r="E27" s="471"/>
      <c r="F27" s="471"/>
      <c r="G27" s="471"/>
      <c r="H27" s="471"/>
    </row>
    <row r="28" spans="1:8" x14ac:dyDescent="0.2">
      <c r="A28" s="464"/>
      <c r="B28" s="464"/>
      <c r="C28" s="464"/>
      <c r="D28" s="464"/>
      <c r="E28" s="464"/>
    </row>
    <row r="29" spans="1:8" x14ac:dyDescent="0.2">
      <c r="A29" s="464"/>
      <c r="B29" s="464"/>
      <c r="C29" s="464"/>
      <c r="D29" s="464"/>
      <c r="E29" s="464"/>
    </row>
    <row r="30" spans="1:8" x14ac:dyDescent="0.2">
      <c r="A30" s="458"/>
      <c r="B30" s="458"/>
      <c r="C30" s="458"/>
      <c r="D30" s="458"/>
      <c r="E30" s="458"/>
    </row>
    <row r="31" spans="1:8" x14ac:dyDescent="0.2">
      <c r="A31" s="464"/>
      <c r="B31" s="464"/>
      <c r="C31" s="464"/>
      <c r="D31" s="464"/>
      <c r="E31" s="464"/>
    </row>
    <row r="32" spans="1:8" x14ac:dyDescent="0.2">
      <c r="A32" s="464"/>
      <c r="B32" s="464"/>
      <c r="C32" s="464"/>
      <c r="D32" s="464"/>
      <c r="E32" s="464"/>
    </row>
    <row r="33" spans="1:9" ht="8.1" customHeight="1" x14ac:dyDescent="0.2">
      <c r="A33" s="464"/>
      <c r="B33" s="464"/>
      <c r="C33" s="464"/>
      <c r="D33" s="464"/>
      <c r="E33" s="464"/>
    </row>
    <row r="34" spans="1:9" ht="13.5" customHeight="1" x14ac:dyDescent="0.2">
      <c r="A34" s="464"/>
      <c r="B34" s="464"/>
      <c r="C34" s="464"/>
      <c r="D34" s="464"/>
      <c r="E34" s="464"/>
    </row>
    <row r="35" spans="1:9" x14ac:dyDescent="0.2">
      <c r="A35" s="464"/>
      <c r="B35" s="464"/>
      <c r="C35" s="464"/>
      <c r="D35" s="464"/>
      <c r="E35" s="464"/>
    </row>
    <row r="36" spans="1:9" x14ac:dyDescent="0.2">
      <c r="A36" s="464"/>
      <c r="B36" s="464"/>
      <c r="C36" s="464"/>
      <c r="D36" s="464"/>
      <c r="E36" s="464"/>
      <c r="I36" s="472"/>
    </row>
    <row r="37" spans="1:9" x14ac:dyDescent="0.2">
      <c r="A37" s="464"/>
      <c r="B37" s="464"/>
      <c r="C37" s="464"/>
      <c r="D37" s="464"/>
      <c r="E37" s="464"/>
    </row>
    <row r="38" spans="1:9" x14ac:dyDescent="0.2">
      <c r="A38" s="464"/>
      <c r="B38" s="464"/>
      <c r="C38" s="464"/>
      <c r="D38" s="464"/>
      <c r="E38" s="464"/>
    </row>
    <row r="39" spans="1:9" x14ac:dyDescent="0.2">
      <c r="A39" s="464"/>
      <c r="B39" s="464"/>
      <c r="C39" s="464"/>
      <c r="D39" s="464"/>
      <c r="E39" s="464"/>
    </row>
    <row r="40" spans="1:9" ht="33" customHeight="1" x14ac:dyDescent="0.2">
      <c r="A40" s="464"/>
      <c r="B40" s="464"/>
      <c r="C40" s="464"/>
      <c r="D40" s="464"/>
      <c r="E40" s="464"/>
    </row>
    <row r="41" spans="1:9" ht="16.5" customHeight="1" x14ac:dyDescent="0.2">
      <c r="A41" s="464"/>
      <c r="B41" s="464"/>
      <c r="C41" s="464"/>
      <c r="D41" s="464"/>
      <c r="E41" s="464"/>
    </row>
    <row r="42" spans="1:9" x14ac:dyDescent="0.2">
      <c r="A42" s="464"/>
      <c r="B42" s="464"/>
      <c r="C42" s="464"/>
      <c r="D42" s="464"/>
      <c r="E42" s="464"/>
    </row>
    <row r="43" spans="1:9" x14ac:dyDescent="0.2">
      <c r="A43" s="464"/>
      <c r="B43" s="464"/>
      <c r="C43" s="464"/>
      <c r="D43" s="464"/>
      <c r="E43" s="464"/>
    </row>
    <row r="44" spans="1:9" x14ac:dyDescent="0.2">
      <c r="A44" s="464"/>
      <c r="B44" s="464"/>
      <c r="C44" s="464"/>
      <c r="D44" s="464"/>
      <c r="E44" s="464"/>
    </row>
    <row r="45" spans="1:9" x14ac:dyDescent="0.2">
      <c r="A45" s="464"/>
      <c r="B45" s="464"/>
      <c r="C45" s="464"/>
      <c r="D45" s="464"/>
      <c r="E45" s="464"/>
    </row>
    <row r="46" spans="1:9" x14ac:dyDescent="0.2">
      <c r="A46" s="464"/>
      <c r="B46" s="464"/>
      <c r="C46" s="464"/>
      <c r="D46" s="464"/>
      <c r="E46" s="464"/>
    </row>
    <row r="47" spans="1:9" x14ac:dyDescent="0.2">
      <c r="A47" s="464"/>
      <c r="B47" s="464"/>
      <c r="C47" s="464"/>
      <c r="D47" s="464"/>
      <c r="E47" s="464"/>
    </row>
    <row r="48" spans="1:9" x14ac:dyDescent="0.2">
      <c r="A48" s="464"/>
      <c r="B48" s="464"/>
      <c r="C48" s="464"/>
      <c r="D48" s="464"/>
      <c r="E48" s="464"/>
    </row>
    <row r="49" spans="1:5" x14ac:dyDescent="0.2">
      <c r="A49" s="464"/>
      <c r="B49" s="464"/>
      <c r="C49" s="464"/>
      <c r="D49" s="464"/>
      <c r="E49" s="464"/>
    </row>
    <row r="50" spans="1:5" x14ac:dyDescent="0.2">
      <c r="A50" s="464"/>
      <c r="B50" s="464"/>
      <c r="C50" s="464"/>
      <c r="D50" s="464"/>
      <c r="E50" s="464"/>
    </row>
    <row r="51" spans="1:5" x14ac:dyDescent="0.2">
      <c r="A51" s="464"/>
      <c r="B51" s="464"/>
      <c r="C51" s="464"/>
      <c r="D51" s="464"/>
      <c r="E51" s="464"/>
    </row>
    <row r="52" spans="1:5" x14ac:dyDescent="0.2">
      <c r="A52" s="464"/>
      <c r="B52" s="464"/>
      <c r="C52" s="464"/>
      <c r="D52" s="464"/>
      <c r="E52" s="464"/>
    </row>
    <row r="53" spans="1:5" x14ac:dyDescent="0.2">
      <c r="A53" s="464"/>
      <c r="B53" s="464"/>
      <c r="C53" s="464"/>
      <c r="D53" s="464"/>
      <c r="E53" s="464"/>
    </row>
    <row r="54" spans="1:5" x14ac:dyDescent="0.2">
      <c r="A54" s="464"/>
      <c r="B54" s="464"/>
      <c r="C54" s="464"/>
      <c r="D54" s="464"/>
      <c r="E54" s="464"/>
    </row>
    <row r="55" spans="1:5" x14ac:dyDescent="0.2">
      <c r="A55" s="464"/>
      <c r="B55" s="464"/>
      <c r="C55" s="464"/>
      <c r="D55" s="464"/>
      <c r="E55" s="464"/>
    </row>
    <row r="56" spans="1:5" x14ac:dyDescent="0.2">
      <c r="A56" s="464"/>
      <c r="B56" s="464"/>
      <c r="C56" s="464"/>
      <c r="D56" s="464"/>
      <c r="E56" s="464"/>
    </row>
    <row r="57" spans="1:5" x14ac:dyDescent="0.2">
      <c r="A57" s="464"/>
      <c r="B57" s="464"/>
      <c r="C57" s="464"/>
      <c r="D57" s="464"/>
      <c r="E57" s="464"/>
    </row>
    <row r="58" spans="1:5" x14ac:dyDescent="0.2">
      <c r="A58" s="464"/>
      <c r="B58" s="464"/>
      <c r="C58" s="464"/>
      <c r="D58" s="464"/>
      <c r="E58" s="464"/>
    </row>
    <row r="59" spans="1:5" x14ac:dyDescent="0.2">
      <c r="A59" s="464"/>
      <c r="B59" s="464"/>
      <c r="C59" s="464"/>
      <c r="D59" s="464"/>
      <c r="E59" s="464"/>
    </row>
    <row r="60" spans="1:5" x14ac:dyDescent="0.2">
      <c r="A60" s="464"/>
      <c r="B60" s="464"/>
      <c r="C60" s="464"/>
      <c r="D60" s="464"/>
      <c r="E60" s="464"/>
    </row>
    <row r="61" spans="1:5" x14ac:dyDescent="0.2">
      <c r="A61" s="464"/>
      <c r="B61" s="464"/>
      <c r="C61" s="464"/>
      <c r="D61" s="464"/>
      <c r="E61" s="464"/>
    </row>
    <row r="62" spans="1:5" x14ac:dyDescent="0.2">
      <c r="A62" s="464"/>
      <c r="B62" s="464"/>
      <c r="C62" s="464"/>
      <c r="D62" s="464"/>
      <c r="E62" s="464"/>
    </row>
    <row r="63" spans="1:5" x14ac:dyDescent="0.2">
      <c r="A63" s="464"/>
      <c r="B63" s="464"/>
      <c r="C63" s="464"/>
      <c r="D63" s="464"/>
      <c r="E63" s="464"/>
    </row>
    <row r="64" spans="1:5" x14ac:dyDescent="0.2">
      <c r="A64" s="464"/>
      <c r="B64" s="464"/>
      <c r="C64" s="464"/>
      <c r="D64" s="464"/>
      <c r="E64" s="464"/>
    </row>
    <row r="65" spans="1:5" x14ac:dyDescent="0.2">
      <c r="A65" s="464"/>
      <c r="B65" s="464"/>
      <c r="C65" s="464"/>
      <c r="D65" s="464"/>
      <c r="E65" s="464"/>
    </row>
    <row r="66" spans="1:5" x14ac:dyDescent="0.2">
      <c r="A66" s="464"/>
      <c r="B66" s="464"/>
      <c r="C66" s="464"/>
      <c r="D66" s="464"/>
      <c r="E66" s="464"/>
    </row>
    <row r="67" spans="1:5" x14ac:dyDescent="0.2">
      <c r="A67" s="464"/>
      <c r="B67" s="464"/>
      <c r="C67" s="464"/>
      <c r="D67" s="464"/>
      <c r="E67" s="464"/>
    </row>
    <row r="68" spans="1:5" x14ac:dyDescent="0.2">
      <c r="A68" s="464"/>
      <c r="B68" s="464"/>
      <c r="C68" s="464"/>
      <c r="D68" s="464"/>
      <c r="E68" s="464"/>
    </row>
    <row r="69" spans="1:5" x14ac:dyDescent="0.2">
      <c r="A69" s="464"/>
      <c r="B69" s="464"/>
      <c r="C69" s="464"/>
      <c r="D69" s="464"/>
      <c r="E69" s="464"/>
    </row>
    <row r="70" spans="1:5" x14ac:dyDescent="0.2">
      <c r="A70" s="464"/>
      <c r="B70" s="464"/>
      <c r="C70" s="464"/>
      <c r="D70" s="464"/>
      <c r="E70" s="464"/>
    </row>
    <row r="71" spans="1:5" x14ac:dyDescent="0.2">
      <c r="A71" s="464"/>
      <c r="B71" s="464"/>
      <c r="C71" s="464"/>
      <c r="D71" s="464"/>
      <c r="E71" s="464"/>
    </row>
    <row r="72" spans="1:5" x14ac:dyDescent="0.2">
      <c r="A72" s="464"/>
      <c r="B72" s="464"/>
      <c r="C72" s="464"/>
      <c r="D72" s="464"/>
      <c r="E72" s="464"/>
    </row>
    <row r="73" spans="1:5" x14ac:dyDescent="0.2">
      <c r="A73" s="464"/>
      <c r="B73" s="464"/>
      <c r="C73" s="464"/>
      <c r="D73" s="464"/>
      <c r="E73" s="464"/>
    </row>
    <row r="74" spans="1:5" x14ac:dyDescent="0.2">
      <c r="A74" s="464"/>
      <c r="B74" s="464"/>
      <c r="C74" s="464"/>
      <c r="D74" s="464"/>
      <c r="E74" s="464"/>
    </row>
    <row r="75" spans="1:5" x14ac:dyDescent="0.2">
      <c r="A75" s="464"/>
      <c r="B75" s="464"/>
      <c r="C75" s="464"/>
      <c r="D75" s="464"/>
      <c r="E75" s="464"/>
    </row>
    <row r="76" spans="1:5" x14ac:dyDescent="0.2">
      <c r="A76" s="464"/>
      <c r="B76" s="464"/>
      <c r="C76" s="464"/>
      <c r="D76" s="464"/>
      <c r="E76" s="464"/>
    </row>
    <row r="77" spans="1:5" x14ac:dyDescent="0.2">
      <c r="A77" s="464"/>
      <c r="B77" s="464"/>
      <c r="C77" s="464"/>
      <c r="D77" s="464"/>
      <c r="E77" s="464"/>
    </row>
    <row r="78" spans="1:5" x14ac:dyDescent="0.2">
      <c r="A78" s="464"/>
      <c r="B78" s="464"/>
      <c r="C78" s="464"/>
      <c r="D78" s="464"/>
      <c r="E78" s="464"/>
    </row>
    <row r="79" spans="1:5" x14ac:dyDescent="0.2">
      <c r="A79" s="464"/>
      <c r="B79" s="464"/>
      <c r="C79" s="464"/>
      <c r="D79" s="464"/>
      <c r="E79" s="464"/>
    </row>
    <row r="80" spans="1:5" x14ac:dyDescent="0.2">
      <c r="A80" s="464"/>
      <c r="B80" s="464"/>
      <c r="C80" s="464"/>
      <c r="D80" s="464"/>
      <c r="E80" s="464"/>
    </row>
    <row r="81" spans="1:5" x14ac:dyDescent="0.2">
      <c r="A81" s="464"/>
      <c r="B81" s="464"/>
      <c r="C81" s="464"/>
      <c r="D81" s="464"/>
      <c r="E81" s="464"/>
    </row>
    <row r="82" spans="1:5" x14ac:dyDescent="0.2">
      <c r="A82" s="464"/>
      <c r="B82" s="464"/>
      <c r="C82" s="464"/>
      <c r="D82" s="464"/>
      <c r="E82" s="464"/>
    </row>
    <row r="83" spans="1:5" x14ac:dyDescent="0.2">
      <c r="A83" s="464"/>
      <c r="B83" s="464"/>
      <c r="C83" s="464"/>
      <c r="D83" s="464"/>
      <c r="E83" s="464"/>
    </row>
    <row r="84" spans="1:5" x14ac:dyDescent="0.2">
      <c r="A84" s="464"/>
      <c r="B84" s="464"/>
      <c r="C84" s="464"/>
      <c r="D84" s="464"/>
      <c r="E84" s="464"/>
    </row>
    <row r="85" spans="1:5" x14ac:dyDescent="0.2">
      <c r="A85" s="464"/>
      <c r="B85" s="464"/>
      <c r="C85" s="464"/>
      <c r="D85" s="464"/>
      <c r="E85" s="464"/>
    </row>
    <row r="86" spans="1:5" x14ac:dyDescent="0.2">
      <c r="A86" s="464"/>
      <c r="B86" s="464"/>
      <c r="C86" s="464"/>
      <c r="D86" s="464"/>
      <c r="E86" s="464"/>
    </row>
    <row r="87" spans="1:5" x14ac:dyDescent="0.2">
      <c r="A87" s="464"/>
      <c r="B87" s="464"/>
      <c r="C87" s="464"/>
      <c r="D87" s="464"/>
      <c r="E87" s="464"/>
    </row>
    <row r="88" spans="1:5" x14ac:dyDescent="0.2">
      <c r="A88" s="464"/>
      <c r="B88" s="464"/>
      <c r="C88" s="464"/>
      <c r="D88" s="464"/>
      <c r="E88" s="464"/>
    </row>
    <row r="89" spans="1:5" x14ac:dyDescent="0.2">
      <c r="A89" s="464"/>
      <c r="B89" s="464"/>
      <c r="C89" s="464"/>
      <c r="D89" s="464"/>
      <c r="E89" s="464"/>
    </row>
    <row r="90" spans="1:5" x14ac:dyDescent="0.2">
      <c r="A90" s="464"/>
      <c r="B90" s="464"/>
      <c r="C90" s="464"/>
      <c r="D90" s="464"/>
      <c r="E90" s="464"/>
    </row>
    <row r="91" spans="1:5" x14ac:dyDescent="0.2">
      <c r="A91" s="464"/>
      <c r="B91" s="464"/>
      <c r="C91" s="464"/>
      <c r="D91" s="464"/>
      <c r="E91" s="464"/>
    </row>
    <row r="92" spans="1:5" x14ac:dyDescent="0.2">
      <c r="A92" s="464"/>
      <c r="B92" s="464"/>
      <c r="C92" s="464"/>
      <c r="D92" s="464"/>
      <c r="E92" s="464"/>
    </row>
    <row r="93" spans="1:5" x14ac:dyDescent="0.2">
      <c r="A93" s="464"/>
      <c r="B93" s="464"/>
      <c r="C93" s="464"/>
      <c r="D93" s="464"/>
      <c r="E93" s="464"/>
    </row>
    <row r="94" spans="1:5" x14ac:dyDescent="0.2">
      <c r="A94" s="464"/>
      <c r="B94" s="464"/>
      <c r="C94" s="464"/>
      <c r="D94" s="464"/>
      <c r="E94" s="464"/>
    </row>
    <row r="95" spans="1:5" x14ac:dyDescent="0.2">
      <c r="A95" s="464"/>
      <c r="B95" s="464"/>
      <c r="C95" s="464"/>
      <c r="D95" s="464"/>
      <c r="E95" s="464"/>
    </row>
    <row r="96" spans="1:5" x14ac:dyDescent="0.2">
      <c r="A96" s="464"/>
      <c r="B96" s="464"/>
      <c r="C96" s="464"/>
      <c r="D96" s="464"/>
      <c r="E96" s="464"/>
    </row>
    <row r="97" spans="1:5" x14ac:dyDescent="0.2">
      <c r="A97" s="464"/>
      <c r="B97" s="464"/>
      <c r="C97" s="464"/>
      <c r="D97" s="464"/>
      <c r="E97" s="464"/>
    </row>
    <row r="98" spans="1:5" x14ac:dyDescent="0.2">
      <c r="A98" s="464"/>
      <c r="B98" s="464"/>
      <c r="C98" s="464"/>
      <c r="D98" s="464"/>
      <c r="E98" s="464"/>
    </row>
    <row r="99" spans="1:5" x14ac:dyDescent="0.2">
      <c r="A99" s="464"/>
      <c r="B99" s="464"/>
      <c r="C99" s="464"/>
      <c r="D99" s="464"/>
      <c r="E99" s="464"/>
    </row>
    <row r="100" spans="1:5" x14ac:dyDescent="0.2">
      <c r="A100" s="464"/>
      <c r="B100" s="464"/>
      <c r="C100" s="464"/>
      <c r="D100" s="464"/>
      <c r="E100" s="464"/>
    </row>
    <row r="101" spans="1:5" x14ac:dyDescent="0.2">
      <c r="A101" s="464"/>
      <c r="B101" s="464"/>
      <c r="C101" s="464"/>
      <c r="D101" s="464"/>
      <c r="E101" s="464"/>
    </row>
    <row r="102" spans="1:5" x14ac:dyDescent="0.2">
      <c r="A102" s="464"/>
      <c r="B102" s="464"/>
      <c r="C102" s="464"/>
      <c r="D102" s="464"/>
      <c r="E102" s="464"/>
    </row>
    <row r="103" spans="1:5" x14ac:dyDescent="0.2">
      <c r="A103" s="464"/>
      <c r="B103" s="464"/>
      <c r="C103" s="464"/>
      <c r="D103" s="464"/>
      <c r="E103" s="464"/>
    </row>
    <row r="104" spans="1:5" x14ac:dyDescent="0.2">
      <c r="A104" s="464"/>
      <c r="B104" s="464"/>
      <c r="C104" s="464"/>
      <c r="D104" s="464"/>
      <c r="E104" s="464"/>
    </row>
    <row r="105" spans="1:5" x14ac:dyDescent="0.2">
      <c r="A105" s="464"/>
      <c r="B105" s="464"/>
      <c r="C105" s="464"/>
      <c r="D105" s="464"/>
      <c r="E105" s="464"/>
    </row>
    <row r="106" spans="1:5" x14ac:dyDescent="0.2">
      <c r="A106" s="464"/>
      <c r="B106" s="464"/>
      <c r="C106" s="464"/>
      <c r="D106" s="464"/>
      <c r="E106" s="464"/>
    </row>
    <row r="107" spans="1:5" x14ac:dyDescent="0.2">
      <c r="A107" s="464"/>
      <c r="B107" s="464"/>
      <c r="C107" s="464"/>
      <c r="D107" s="464"/>
      <c r="E107" s="464"/>
    </row>
    <row r="108" spans="1:5" x14ac:dyDescent="0.2">
      <c r="A108" s="464"/>
      <c r="B108" s="464"/>
      <c r="C108" s="464"/>
      <c r="D108" s="464"/>
      <c r="E108" s="464"/>
    </row>
    <row r="109" spans="1:5" x14ac:dyDescent="0.2">
      <c r="A109" s="464"/>
      <c r="B109" s="464"/>
      <c r="C109" s="464"/>
      <c r="D109" s="464"/>
      <c r="E109" s="464"/>
    </row>
    <row r="110" spans="1:5" x14ac:dyDescent="0.2">
      <c r="A110" s="464"/>
      <c r="B110" s="464"/>
      <c r="C110" s="464"/>
      <c r="D110" s="464"/>
      <c r="E110" s="464"/>
    </row>
    <row r="111" spans="1:5" x14ac:dyDescent="0.2">
      <c r="A111" s="464"/>
      <c r="B111" s="464"/>
      <c r="C111" s="464"/>
      <c r="D111" s="464"/>
      <c r="E111" s="464"/>
    </row>
    <row r="112" spans="1:5" x14ac:dyDescent="0.2">
      <c r="A112" s="464"/>
      <c r="B112" s="464"/>
      <c r="C112" s="464"/>
      <c r="D112" s="464"/>
      <c r="E112" s="464"/>
    </row>
    <row r="113" spans="1:5" x14ac:dyDescent="0.2">
      <c r="A113" s="464"/>
      <c r="B113" s="464"/>
      <c r="C113" s="464"/>
      <c r="D113" s="464"/>
      <c r="E113" s="464"/>
    </row>
    <row r="114" spans="1:5" x14ac:dyDescent="0.2">
      <c r="A114" s="464"/>
      <c r="B114" s="464"/>
      <c r="C114" s="464"/>
      <c r="D114" s="464"/>
      <c r="E114" s="464"/>
    </row>
    <row r="115" spans="1:5" x14ac:dyDescent="0.2">
      <c r="A115" s="464"/>
      <c r="B115" s="464"/>
      <c r="C115" s="464"/>
      <c r="D115" s="464"/>
      <c r="E115" s="464"/>
    </row>
    <row r="116" spans="1:5" x14ac:dyDescent="0.2">
      <c r="A116" s="464"/>
      <c r="B116" s="464"/>
      <c r="C116" s="464"/>
      <c r="D116" s="464"/>
      <c r="E116" s="464"/>
    </row>
    <row r="117" spans="1:5" x14ac:dyDescent="0.2">
      <c r="A117" s="464"/>
      <c r="B117" s="464"/>
      <c r="C117" s="464"/>
      <c r="D117" s="464"/>
      <c r="E117" s="464"/>
    </row>
    <row r="118" spans="1:5" x14ac:dyDescent="0.2">
      <c r="A118" s="464"/>
      <c r="B118" s="464"/>
      <c r="C118" s="464"/>
      <c r="D118" s="464"/>
      <c r="E118" s="464"/>
    </row>
    <row r="119" spans="1:5" x14ac:dyDescent="0.2">
      <c r="A119" s="464"/>
      <c r="B119" s="464"/>
      <c r="C119" s="464"/>
      <c r="D119" s="464"/>
      <c r="E119" s="464"/>
    </row>
    <row r="120" spans="1:5" x14ac:dyDescent="0.2">
      <c r="A120" s="464"/>
      <c r="B120" s="464"/>
      <c r="C120" s="464"/>
      <c r="D120" s="464"/>
      <c r="E120" s="464"/>
    </row>
    <row r="121" spans="1:5" x14ac:dyDescent="0.2">
      <c r="A121" s="464"/>
      <c r="B121" s="464"/>
      <c r="C121" s="464"/>
      <c r="D121" s="464"/>
      <c r="E121" s="464"/>
    </row>
    <row r="122" spans="1:5" x14ac:dyDescent="0.2">
      <c r="A122" s="464"/>
      <c r="B122" s="464"/>
      <c r="C122" s="464"/>
      <c r="D122" s="464"/>
      <c r="E122" s="464"/>
    </row>
    <row r="123" spans="1:5" x14ac:dyDescent="0.2">
      <c r="A123" s="464"/>
      <c r="B123" s="464"/>
      <c r="C123" s="464"/>
      <c r="D123" s="464"/>
      <c r="E123" s="464"/>
    </row>
    <row r="124" spans="1:5" x14ac:dyDescent="0.2">
      <c r="A124" s="464"/>
      <c r="B124" s="464"/>
      <c r="C124" s="464"/>
      <c r="D124" s="464"/>
      <c r="E124" s="464"/>
    </row>
    <row r="125" spans="1:5" x14ac:dyDescent="0.2">
      <c r="A125" s="464"/>
      <c r="B125" s="464"/>
      <c r="C125" s="464"/>
      <c r="D125" s="464"/>
      <c r="E125" s="464"/>
    </row>
    <row r="126" spans="1:5" x14ac:dyDescent="0.2">
      <c r="A126" s="464"/>
      <c r="B126" s="464"/>
      <c r="C126" s="464"/>
      <c r="D126" s="464"/>
      <c r="E126" s="464"/>
    </row>
    <row r="127" spans="1:5" x14ac:dyDescent="0.2">
      <c r="A127" s="464"/>
      <c r="B127" s="464"/>
      <c r="C127" s="464"/>
      <c r="D127" s="464"/>
      <c r="E127" s="464"/>
    </row>
    <row r="128" spans="1:5" x14ac:dyDescent="0.2">
      <c r="A128" s="464"/>
      <c r="B128" s="464"/>
      <c r="C128" s="464"/>
      <c r="D128" s="464"/>
      <c r="E128" s="464"/>
    </row>
    <row r="129" spans="1:5" x14ac:dyDescent="0.2">
      <c r="A129" s="464"/>
      <c r="B129" s="464"/>
      <c r="C129" s="464"/>
      <c r="D129" s="464"/>
      <c r="E129" s="464"/>
    </row>
    <row r="130" spans="1:5" x14ac:dyDescent="0.2">
      <c r="A130" s="464"/>
      <c r="B130" s="464"/>
      <c r="C130" s="464"/>
      <c r="D130" s="464"/>
      <c r="E130" s="464"/>
    </row>
    <row r="131" spans="1:5" x14ac:dyDescent="0.2">
      <c r="A131" s="464"/>
      <c r="B131" s="464"/>
      <c r="C131" s="464"/>
      <c r="D131" s="464"/>
      <c r="E131" s="464"/>
    </row>
    <row r="132" spans="1:5" x14ac:dyDescent="0.2">
      <c r="A132" s="464"/>
      <c r="B132" s="464"/>
      <c r="C132" s="464"/>
      <c r="D132" s="464"/>
      <c r="E132" s="464"/>
    </row>
    <row r="133" spans="1:5" x14ac:dyDescent="0.2">
      <c r="A133" s="464"/>
      <c r="B133" s="464"/>
      <c r="C133" s="464"/>
      <c r="D133" s="464"/>
      <c r="E133" s="464"/>
    </row>
    <row r="134" spans="1:5" x14ac:dyDescent="0.2">
      <c r="A134" s="464"/>
      <c r="B134" s="464"/>
      <c r="C134" s="464"/>
      <c r="D134" s="464"/>
      <c r="E134" s="464"/>
    </row>
    <row r="135" spans="1:5" x14ac:dyDescent="0.2">
      <c r="A135" s="464"/>
      <c r="B135" s="464"/>
      <c r="C135" s="464"/>
      <c r="D135" s="464"/>
      <c r="E135" s="464"/>
    </row>
    <row r="136" spans="1:5" x14ac:dyDescent="0.2">
      <c r="A136" s="464"/>
      <c r="B136" s="464"/>
      <c r="C136" s="464"/>
      <c r="D136" s="464"/>
      <c r="E136" s="464"/>
    </row>
    <row r="137" spans="1:5" x14ac:dyDescent="0.2">
      <c r="A137" s="464"/>
      <c r="B137" s="464"/>
      <c r="C137" s="464"/>
      <c r="D137" s="464"/>
      <c r="E137" s="464"/>
    </row>
    <row r="138" spans="1:5" x14ac:dyDescent="0.2">
      <c r="A138" s="464"/>
      <c r="B138" s="464"/>
      <c r="C138" s="464"/>
      <c r="D138" s="464"/>
      <c r="E138" s="464"/>
    </row>
    <row r="139" spans="1:5" x14ac:dyDescent="0.2">
      <c r="A139" s="464"/>
      <c r="B139" s="464"/>
      <c r="C139" s="464"/>
      <c r="D139" s="464"/>
      <c r="E139" s="464"/>
    </row>
    <row r="140" spans="1:5" x14ac:dyDescent="0.2">
      <c r="A140" s="464"/>
      <c r="B140" s="464"/>
      <c r="C140" s="464"/>
      <c r="D140" s="464"/>
      <c r="E140" s="464"/>
    </row>
    <row r="141" spans="1:5" x14ac:dyDescent="0.2">
      <c r="A141" s="464"/>
      <c r="B141" s="464"/>
      <c r="C141" s="464"/>
      <c r="D141" s="464"/>
      <c r="E141" s="464"/>
    </row>
    <row r="142" spans="1:5" x14ac:dyDescent="0.2">
      <c r="A142" s="464"/>
      <c r="B142" s="464"/>
      <c r="C142" s="464"/>
      <c r="D142" s="464"/>
      <c r="E142" s="464"/>
    </row>
    <row r="143" spans="1:5" x14ac:dyDescent="0.2">
      <c r="A143" s="464"/>
      <c r="B143" s="464"/>
      <c r="C143" s="464"/>
      <c r="D143" s="464"/>
      <c r="E143" s="464"/>
    </row>
    <row r="144" spans="1:5" x14ac:dyDescent="0.2">
      <c r="A144" s="464"/>
      <c r="B144" s="464"/>
      <c r="C144" s="464"/>
      <c r="D144" s="464"/>
      <c r="E144" s="464"/>
    </row>
    <row r="145" spans="1:5" x14ac:dyDescent="0.2">
      <c r="A145" s="464"/>
      <c r="B145" s="464"/>
      <c r="C145" s="464"/>
      <c r="D145" s="464"/>
      <c r="E145" s="464"/>
    </row>
    <row r="146" spans="1:5" x14ac:dyDescent="0.2">
      <c r="A146" s="464"/>
      <c r="B146" s="464"/>
      <c r="C146" s="464"/>
      <c r="D146" s="464"/>
      <c r="E146" s="464"/>
    </row>
    <row r="147" spans="1:5" x14ac:dyDescent="0.2">
      <c r="A147" s="464"/>
      <c r="B147" s="464"/>
      <c r="C147" s="464"/>
      <c r="D147" s="464"/>
      <c r="E147" s="464"/>
    </row>
    <row r="148" spans="1:5" x14ac:dyDescent="0.2">
      <c r="A148" s="464"/>
      <c r="B148" s="464"/>
      <c r="C148" s="464"/>
      <c r="D148" s="464"/>
      <c r="E148" s="464"/>
    </row>
    <row r="149" spans="1:5" x14ac:dyDescent="0.2">
      <c r="A149" s="464"/>
      <c r="B149" s="464"/>
      <c r="C149" s="464"/>
      <c r="D149" s="464"/>
      <c r="E149" s="464"/>
    </row>
    <row r="150" spans="1:5" x14ac:dyDescent="0.2">
      <c r="A150" s="464"/>
      <c r="B150" s="464"/>
      <c r="C150" s="464"/>
      <c r="D150" s="464"/>
      <c r="E150" s="464"/>
    </row>
    <row r="151" spans="1:5" x14ac:dyDescent="0.2">
      <c r="A151" s="464"/>
      <c r="B151" s="464"/>
      <c r="C151" s="464"/>
      <c r="D151" s="464"/>
      <c r="E151" s="464"/>
    </row>
    <row r="152" spans="1:5" x14ac:dyDescent="0.2">
      <c r="A152" s="464"/>
      <c r="B152" s="464"/>
      <c r="C152" s="464"/>
      <c r="D152" s="464"/>
      <c r="E152" s="464"/>
    </row>
    <row r="153" spans="1:5" x14ac:dyDescent="0.2">
      <c r="A153" s="464"/>
      <c r="B153" s="464"/>
      <c r="C153" s="464"/>
      <c r="D153" s="464"/>
      <c r="E153" s="464"/>
    </row>
    <row r="154" spans="1:5" x14ac:dyDescent="0.2">
      <c r="A154" s="464"/>
      <c r="B154" s="464"/>
      <c r="C154" s="464"/>
      <c r="D154" s="464"/>
      <c r="E154" s="464"/>
    </row>
    <row r="155" spans="1:5" x14ac:dyDescent="0.2">
      <c r="A155" s="464"/>
      <c r="B155" s="464"/>
      <c r="C155" s="464"/>
      <c r="D155" s="464"/>
      <c r="E155" s="464"/>
    </row>
    <row r="156" spans="1:5" x14ac:dyDescent="0.2">
      <c r="A156" s="464"/>
      <c r="B156" s="464"/>
      <c r="C156" s="464"/>
      <c r="D156" s="464"/>
      <c r="E156" s="464"/>
    </row>
    <row r="157" spans="1:5" x14ac:dyDescent="0.2">
      <c r="A157" s="464"/>
      <c r="B157" s="464"/>
      <c r="C157" s="464"/>
      <c r="D157" s="464"/>
      <c r="E157" s="464"/>
    </row>
    <row r="158" spans="1:5" x14ac:dyDescent="0.2">
      <c r="A158" s="464"/>
      <c r="B158" s="464"/>
      <c r="C158" s="464"/>
      <c r="D158" s="464"/>
      <c r="E158" s="464"/>
    </row>
    <row r="159" spans="1:5" x14ac:dyDescent="0.2">
      <c r="A159" s="464"/>
      <c r="B159" s="464"/>
      <c r="C159" s="464"/>
      <c r="D159" s="464"/>
      <c r="E159" s="464"/>
    </row>
    <row r="160" spans="1:5" x14ac:dyDescent="0.2">
      <c r="A160" s="464"/>
      <c r="B160" s="464"/>
      <c r="C160" s="464"/>
      <c r="D160" s="464"/>
      <c r="E160" s="464"/>
    </row>
    <row r="161" spans="1:5" x14ac:dyDescent="0.2">
      <c r="A161" s="464"/>
      <c r="B161" s="464"/>
      <c r="C161" s="464"/>
      <c r="D161" s="464"/>
      <c r="E161" s="464"/>
    </row>
    <row r="162" spans="1:5" x14ac:dyDescent="0.2">
      <c r="A162" s="464"/>
      <c r="B162" s="464"/>
      <c r="C162" s="464"/>
      <c r="D162" s="464"/>
      <c r="E162" s="464"/>
    </row>
    <row r="163" spans="1:5" x14ac:dyDescent="0.2">
      <c r="A163" s="464"/>
      <c r="B163" s="464"/>
      <c r="C163" s="464"/>
      <c r="D163" s="464"/>
      <c r="E163" s="464"/>
    </row>
    <row r="164" spans="1:5" x14ac:dyDescent="0.2">
      <c r="A164" s="464"/>
      <c r="B164" s="464"/>
      <c r="C164" s="464"/>
      <c r="D164" s="464"/>
      <c r="E164" s="464"/>
    </row>
    <row r="165" spans="1:5" x14ac:dyDescent="0.2">
      <c r="A165" s="464"/>
      <c r="B165" s="464"/>
      <c r="C165" s="464"/>
      <c r="D165" s="464"/>
      <c r="E165" s="464"/>
    </row>
    <row r="166" spans="1:5" x14ac:dyDescent="0.2">
      <c r="A166" s="464"/>
      <c r="B166" s="464"/>
      <c r="C166" s="464"/>
      <c r="D166" s="464"/>
      <c r="E166" s="464"/>
    </row>
    <row r="167" spans="1:5" x14ac:dyDescent="0.2">
      <c r="A167" s="464"/>
      <c r="B167" s="464"/>
      <c r="C167" s="464"/>
      <c r="D167" s="464"/>
      <c r="E167" s="464"/>
    </row>
    <row r="168" spans="1:5" x14ac:dyDescent="0.2">
      <c r="A168" s="464"/>
      <c r="B168" s="464"/>
      <c r="C168" s="464"/>
      <c r="D168" s="464"/>
      <c r="E168" s="464"/>
    </row>
    <row r="169" spans="1:5" x14ac:dyDescent="0.2">
      <c r="A169" s="464"/>
      <c r="B169" s="464"/>
      <c r="C169" s="464"/>
      <c r="D169" s="464"/>
      <c r="E169" s="464"/>
    </row>
    <row r="170" spans="1:5" x14ac:dyDescent="0.2">
      <c r="A170" s="464"/>
      <c r="B170" s="464"/>
      <c r="C170" s="464"/>
      <c r="D170" s="464"/>
      <c r="E170" s="464"/>
    </row>
    <row r="171" spans="1:5" x14ac:dyDescent="0.2">
      <c r="A171" s="464"/>
      <c r="B171" s="464"/>
      <c r="C171" s="464"/>
      <c r="D171" s="464"/>
      <c r="E171" s="464"/>
    </row>
    <row r="172" spans="1:5" x14ac:dyDescent="0.2">
      <c r="A172" s="464"/>
      <c r="B172" s="464"/>
      <c r="C172" s="464"/>
      <c r="D172" s="464"/>
      <c r="E172" s="464"/>
    </row>
    <row r="173" spans="1:5" x14ac:dyDescent="0.2">
      <c r="A173" s="464"/>
      <c r="B173" s="464"/>
      <c r="C173" s="464"/>
      <c r="D173" s="464"/>
      <c r="E173" s="464"/>
    </row>
    <row r="174" spans="1:5" x14ac:dyDescent="0.2">
      <c r="A174" s="464"/>
      <c r="B174" s="464"/>
      <c r="C174" s="464"/>
      <c r="D174" s="464"/>
      <c r="E174" s="464"/>
    </row>
    <row r="175" spans="1:5" x14ac:dyDescent="0.2">
      <c r="A175" s="464"/>
      <c r="B175" s="464"/>
      <c r="C175" s="464"/>
      <c r="D175" s="464"/>
      <c r="E175" s="464"/>
    </row>
    <row r="176" spans="1:5" x14ac:dyDescent="0.2">
      <c r="A176" s="464"/>
      <c r="B176" s="464"/>
      <c r="C176" s="464"/>
      <c r="D176" s="464"/>
      <c r="E176" s="464"/>
    </row>
    <row r="177" spans="1:5" x14ac:dyDescent="0.2">
      <c r="A177" s="464"/>
      <c r="B177" s="464"/>
      <c r="C177" s="464"/>
      <c r="D177" s="464"/>
      <c r="E177" s="464"/>
    </row>
    <row r="178" spans="1:5" x14ac:dyDescent="0.2">
      <c r="A178" s="464"/>
      <c r="B178" s="464"/>
      <c r="C178" s="464"/>
      <c r="D178" s="464"/>
      <c r="E178" s="464"/>
    </row>
    <row r="179" spans="1:5" x14ac:dyDescent="0.2">
      <c r="A179" s="464"/>
      <c r="B179" s="464"/>
      <c r="C179" s="464"/>
      <c r="D179" s="464"/>
      <c r="E179" s="464"/>
    </row>
    <row r="180" spans="1:5" x14ac:dyDescent="0.2">
      <c r="A180" s="464"/>
      <c r="B180" s="464"/>
      <c r="C180" s="464"/>
      <c r="D180" s="464"/>
      <c r="E180" s="464"/>
    </row>
    <row r="181" spans="1:5" x14ac:dyDescent="0.2">
      <c r="A181" s="464"/>
      <c r="B181" s="464"/>
      <c r="C181" s="464"/>
      <c r="D181" s="464"/>
      <c r="E181" s="464"/>
    </row>
    <row r="182" spans="1:5" x14ac:dyDescent="0.2">
      <c r="A182" s="464"/>
      <c r="B182" s="464"/>
      <c r="C182" s="464"/>
      <c r="D182" s="464"/>
      <c r="E182" s="464"/>
    </row>
    <row r="183" spans="1:5" x14ac:dyDescent="0.2">
      <c r="A183" s="464"/>
      <c r="B183" s="464"/>
      <c r="C183" s="464"/>
      <c r="D183" s="464"/>
      <c r="E183" s="464"/>
    </row>
    <row r="184" spans="1:5" x14ac:dyDescent="0.2">
      <c r="A184" s="464"/>
      <c r="B184" s="464"/>
      <c r="C184" s="464"/>
      <c r="D184" s="464"/>
      <c r="E184" s="464"/>
    </row>
    <row r="185" spans="1:5" x14ac:dyDescent="0.2">
      <c r="A185" s="464"/>
      <c r="B185" s="464"/>
      <c r="C185" s="464"/>
      <c r="D185" s="464"/>
      <c r="E185" s="464"/>
    </row>
    <row r="186" spans="1:5" x14ac:dyDescent="0.2">
      <c r="A186" s="464"/>
      <c r="B186" s="464"/>
      <c r="C186" s="464"/>
      <c r="D186" s="464"/>
      <c r="E186" s="464"/>
    </row>
    <row r="187" spans="1:5" x14ac:dyDescent="0.2">
      <c r="A187" s="464"/>
      <c r="B187" s="464"/>
      <c r="C187" s="464"/>
      <c r="D187" s="464"/>
      <c r="E187" s="464"/>
    </row>
    <row r="188" spans="1:5" x14ac:dyDescent="0.2">
      <c r="A188" s="464"/>
      <c r="B188" s="464"/>
      <c r="C188" s="464"/>
      <c r="D188" s="464"/>
      <c r="E188" s="464"/>
    </row>
    <row r="189" spans="1:5" x14ac:dyDescent="0.2">
      <c r="A189" s="464"/>
      <c r="B189" s="464"/>
      <c r="C189" s="464"/>
      <c r="D189" s="464"/>
      <c r="E189" s="464"/>
    </row>
    <row r="190" spans="1:5" x14ac:dyDescent="0.2">
      <c r="A190" s="464"/>
      <c r="B190" s="464"/>
      <c r="C190" s="464"/>
      <c r="D190" s="464"/>
      <c r="E190" s="464"/>
    </row>
    <row r="191" spans="1:5" x14ac:dyDescent="0.2">
      <c r="A191" s="464"/>
      <c r="B191" s="464"/>
      <c r="C191" s="464"/>
      <c r="D191" s="464"/>
      <c r="E191" s="464"/>
    </row>
    <row r="192" spans="1:5" x14ac:dyDescent="0.2">
      <c r="A192" s="464"/>
      <c r="B192" s="464"/>
      <c r="C192" s="464"/>
      <c r="D192" s="464"/>
      <c r="E192" s="464"/>
    </row>
    <row r="193" spans="1:5" x14ac:dyDescent="0.2">
      <c r="A193" s="464"/>
      <c r="B193" s="464"/>
      <c r="C193" s="464"/>
      <c r="D193" s="464"/>
      <c r="E193" s="464"/>
    </row>
    <row r="194" spans="1:5" x14ac:dyDescent="0.2">
      <c r="A194" s="464"/>
      <c r="B194" s="464"/>
      <c r="C194" s="464"/>
      <c r="D194" s="464"/>
      <c r="E194" s="464"/>
    </row>
    <row r="195" spans="1:5" x14ac:dyDescent="0.2">
      <c r="A195" s="464"/>
      <c r="B195" s="464"/>
      <c r="C195" s="464"/>
      <c r="D195" s="464"/>
      <c r="E195" s="464"/>
    </row>
    <row r="196" spans="1:5" x14ac:dyDescent="0.2">
      <c r="A196" s="464"/>
      <c r="B196" s="464"/>
      <c r="C196" s="464"/>
      <c r="D196" s="464"/>
      <c r="E196" s="464"/>
    </row>
    <row r="197" spans="1:5" x14ac:dyDescent="0.2">
      <c r="A197" s="464"/>
      <c r="B197" s="464"/>
      <c r="C197" s="464"/>
      <c r="D197" s="464"/>
      <c r="E197" s="464"/>
    </row>
    <row r="198" spans="1:5" x14ac:dyDescent="0.2">
      <c r="A198" s="464"/>
      <c r="B198" s="464"/>
      <c r="C198" s="464"/>
      <c r="D198" s="464"/>
      <c r="E198" s="464"/>
    </row>
    <row r="199" spans="1:5" x14ac:dyDescent="0.2">
      <c r="A199" s="464"/>
      <c r="B199" s="464"/>
      <c r="C199" s="464"/>
      <c r="D199" s="464"/>
      <c r="E199" s="464"/>
    </row>
    <row r="200" spans="1:5" x14ac:dyDescent="0.2">
      <c r="A200" s="464"/>
      <c r="B200" s="464"/>
      <c r="C200" s="464"/>
      <c r="D200" s="464"/>
      <c r="E200" s="464"/>
    </row>
    <row r="201" spans="1:5" x14ac:dyDescent="0.2">
      <c r="A201" s="464"/>
      <c r="B201" s="464"/>
      <c r="C201" s="464"/>
      <c r="D201" s="464"/>
      <c r="E201" s="464"/>
    </row>
    <row r="202" spans="1:5" x14ac:dyDescent="0.2">
      <c r="A202" s="464"/>
      <c r="B202" s="464"/>
      <c r="C202" s="464"/>
      <c r="D202" s="464"/>
      <c r="E202" s="464"/>
    </row>
    <row r="203" spans="1:5" x14ac:dyDescent="0.2">
      <c r="A203" s="464"/>
      <c r="B203" s="464"/>
      <c r="C203" s="464"/>
      <c r="D203" s="464"/>
      <c r="E203" s="464"/>
    </row>
    <row r="204" spans="1:5" x14ac:dyDescent="0.2">
      <c r="A204" s="464"/>
      <c r="B204" s="464"/>
      <c r="C204" s="464"/>
      <c r="D204" s="464"/>
      <c r="E204" s="464"/>
    </row>
    <row r="205" spans="1:5" x14ac:dyDescent="0.2">
      <c r="A205" s="464"/>
      <c r="B205" s="464"/>
      <c r="C205" s="464"/>
      <c r="D205" s="464"/>
      <c r="E205" s="464"/>
    </row>
    <row r="206" spans="1:5" x14ac:dyDescent="0.2">
      <c r="A206" s="464"/>
      <c r="B206" s="464"/>
      <c r="C206" s="464"/>
      <c r="D206" s="464"/>
      <c r="E206" s="464"/>
    </row>
    <row r="207" spans="1:5" x14ac:dyDescent="0.2">
      <c r="A207" s="464"/>
      <c r="B207" s="464"/>
      <c r="C207" s="464"/>
      <c r="D207" s="464"/>
      <c r="E207" s="464"/>
    </row>
    <row r="208" spans="1:5" x14ac:dyDescent="0.2">
      <c r="A208" s="464"/>
      <c r="B208" s="464"/>
      <c r="C208" s="464"/>
      <c r="D208" s="464"/>
      <c r="E208" s="464"/>
    </row>
    <row r="209" spans="1:5" x14ac:dyDescent="0.2">
      <c r="A209" s="464"/>
      <c r="B209" s="464"/>
      <c r="C209" s="464"/>
      <c r="D209" s="464"/>
      <c r="E209" s="464"/>
    </row>
    <row r="210" spans="1:5" x14ac:dyDescent="0.2">
      <c r="A210" s="464"/>
      <c r="B210" s="464"/>
      <c r="C210" s="464"/>
      <c r="D210" s="464"/>
      <c r="E210" s="464"/>
    </row>
    <row r="211" spans="1:5" x14ac:dyDescent="0.2">
      <c r="A211" s="464"/>
      <c r="B211" s="464"/>
      <c r="C211" s="464"/>
      <c r="D211" s="464"/>
      <c r="E211" s="464"/>
    </row>
    <row r="212" spans="1:5" x14ac:dyDescent="0.2">
      <c r="A212" s="464"/>
      <c r="B212" s="464"/>
      <c r="C212" s="464"/>
      <c r="D212" s="464"/>
      <c r="E212" s="464"/>
    </row>
    <row r="213" spans="1:5" x14ac:dyDescent="0.2">
      <c r="A213" s="464"/>
      <c r="B213" s="464"/>
      <c r="C213" s="464"/>
      <c r="D213" s="464"/>
      <c r="E213" s="464"/>
    </row>
    <row r="214" spans="1:5" x14ac:dyDescent="0.2">
      <c r="A214" s="464"/>
      <c r="B214" s="464"/>
      <c r="C214" s="464"/>
      <c r="D214" s="464"/>
      <c r="E214" s="464"/>
    </row>
    <row r="215" spans="1:5" x14ac:dyDescent="0.2">
      <c r="A215" s="464"/>
      <c r="B215" s="464"/>
      <c r="C215" s="464"/>
      <c r="D215" s="464"/>
      <c r="E215" s="464"/>
    </row>
    <row r="216" spans="1:5" x14ac:dyDescent="0.2">
      <c r="A216" s="464"/>
      <c r="B216" s="464"/>
      <c r="C216" s="464"/>
      <c r="D216" s="464"/>
      <c r="E216" s="464"/>
    </row>
    <row r="217" spans="1:5" x14ac:dyDescent="0.2">
      <c r="A217" s="464"/>
      <c r="B217" s="464"/>
      <c r="C217" s="464"/>
      <c r="D217" s="464"/>
      <c r="E217" s="464"/>
    </row>
    <row r="218" spans="1:5" x14ac:dyDescent="0.2">
      <c r="A218" s="464"/>
      <c r="B218" s="464"/>
      <c r="C218" s="464"/>
      <c r="D218" s="464"/>
      <c r="E218" s="464"/>
    </row>
    <row r="219" spans="1:5" x14ac:dyDescent="0.2">
      <c r="A219" s="464"/>
      <c r="B219" s="464"/>
      <c r="C219" s="464"/>
      <c r="D219" s="464"/>
      <c r="E219" s="464"/>
    </row>
    <row r="220" spans="1:5" x14ac:dyDescent="0.2">
      <c r="A220" s="464"/>
      <c r="B220" s="464"/>
      <c r="C220" s="464"/>
      <c r="D220" s="464"/>
      <c r="E220" s="464"/>
    </row>
    <row r="221" spans="1:5" x14ac:dyDescent="0.2">
      <c r="A221" s="464"/>
      <c r="B221" s="464"/>
      <c r="C221" s="464"/>
      <c r="D221" s="464"/>
      <c r="E221" s="464"/>
    </row>
    <row r="222" spans="1:5" x14ac:dyDescent="0.2">
      <c r="A222" s="464"/>
      <c r="B222" s="464"/>
      <c r="C222" s="464"/>
      <c r="D222" s="464"/>
      <c r="E222" s="464"/>
    </row>
    <row r="223" spans="1:5" x14ac:dyDescent="0.2">
      <c r="A223" s="464"/>
      <c r="B223" s="464"/>
      <c r="C223" s="464"/>
      <c r="D223" s="464"/>
      <c r="E223" s="464"/>
    </row>
    <row r="224" spans="1:5" x14ac:dyDescent="0.2">
      <c r="A224" s="464"/>
      <c r="B224" s="464"/>
      <c r="C224" s="464"/>
      <c r="D224" s="464"/>
      <c r="E224" s="464"/>
    </row>
    <row r="225" spans="1:5" x14ac:dyDescent="0.2">
      <c r="A225" s="464"/>
      <c r="B225" s="464"/>
      <c r="C225" s="464"/>
      <c r="D225" s="464"/>
      <c r="E225" s="464"/>
    </row>
    <row r="226" spans="1:5" x14ac:dyDescent="0.2">
      <c r="A226" s="464"/>
      <c r="B226" s="464"/>
      <c r="C226" s="464"/>
      <c r="D226" s="464"/>
      <c r="E226" s="464"/>
    </row>
    <row r="227" spans="1:5" x14ac:dyDescent="0.2">
      <c r="A227" s="464"/>
      <c r="B227" s="464"/>
      <c r="C227" s="464"/>
      <c r="D227" s="464"/>
      <c r="E227" s="464"/>
    </row>
    <row r="228" spans="1:5" x14ac:dyDescent="0.2">
      <c r="A228" s="464"/>
      <c r="B228" s="464"/>
      <c r="C228" s="464"/>
      <c r="D228" s="464"/>
      <c r="E228" s="464"/>
    </row>
    <row r="229" spans="1:5" x14ac:dyDescent="0.2">
      <c r="A229" s="464"/>
      <c r="B229" s="464"/>
      <c r="C229" s="464"/>
      <c r="D229" s="464"/>
      <c r="E229" s="464"/>
    </row>
    <row r="230" spans="1:5" x14ac:dyDescent="0.2">
      <c r="A230" s="464"/>
      <c r="B230" s="464"/>
      <c r="C230" s="464"/>
      <c r="D230" s="464"/>
      <c r="E230" s="464"/>
    </row>
    <row r="231" spans="1:5" x14ac:dyDescent="0.2">
      <c r="A231" s="464"/>
      <c r="B231" s="464"/>
      <c r="C231" s="464"/>
      <c r="D231" s="464"/>
      <c r="E231" s="464"/>
    </row>
    <row r="232" spans="1:5" x14ac:dyDescent="0.2">
      <c r="A232" s="464"/>
      <c r="B232" s="464"/>
      <c r="C232" s="464"/>
      <c r="D232" s="464"/>
      <c r="E232" s="464"/>
    </row>
    <row r="233" spans="1:5" x14ac:dyDescent="0.2">
      <c r="A233" s="464"/>
      <c r="B233" s="464"/>
      <c r="C233" s="464"/>
      <c r="D233" s="464"/>
      <c r="E233" s="464"/>
    </row>
    <row r="234" spans="1:5" x14ac:dyDescent="0.2">
      <c r="A234" s="464"/>
      <c r="B234" s="464"/>
      <c r="C234" s="464"/>
      <c r="D234" s="464"/>
      <c r="E234" s="464"/>
    </row>
    <row r="235" spans="1:5" x14ac:dyDescent="0.2">
      <c r="A235" s="464"/>
      <c r="B235" s="464"/>
      <c r="C235" s="464"/>
      <c r="D235" s="464"/>
      <c r="E235" s="464"/>
    </row>
    <row r="236" spans="1:5" x14ac:dyDescent="0.2">
      <c r="A236" s="464"/>
      <c r="B236" s="464"/>
      <c r="C236" s="464"/>
      <c r="D236" s="464"/>
      <c r="E236" s="464"/>
    </row>
    <row r="237" spans="1:5" x14ac:dyDescent="0.2">
      <c r="A237" s="464"/>
      <c r="B237" s="464"/>
      <c r="C237" s="464"/>
      <c r="D237" s="464"/>
      <c r="E237" s="464"/>
    </row>
    <row r="238" spans="1:5" x14ac:dyDescent="0.2">
      <c r="A238" s="464"/>
      <c r="B238" s="464"/>
      <c r="C238" s="464"/>
      <c r="D238" s="464"/>
      <c r="E238" s="464"/>
    </row>
    <row r="239" spans="1:5" x14ac:dyDescent="0.2">
      <c r="A239" s="464"/>
      <c r="B239" s="464"/>
      <c r="C239" s="464"/>
      <c r="D239" s="464"/>
      <c r="E239" s="464"/>
    </row>
    <row r="240" spans="1:5" x14ac:dyDescent="0.2">
      <c r="A240" s="464"/>
      <c r="B240" s="464"/>
      <c r="C240" s="464"/>
      <c r="D240" s="464"/>
      <c r="E240" s="464"/>
    </row>
    <row r="241" spans="1:5" x14ac:dyDescent="0.2">
      <c r="A241" s="464"/>
      <c r="B241" s="464"/>
      <c r="C241" s="464"/>
      <c r="D241" s="464"/>
      <c r="E241" s="464"/>
    </row>
    <row r="242" spans="1:5" x14ac:dyDescent="0.2">
      <c r="A242" s="464"/>
      <c r="B242" s="464"/>
      <c r="C242" s="464"/>
      <c r="D242" s="464"/>
      <c r="E242" s="464"/>
    </row>
    <row r="243" spans="1:5" x14ac:dyDescent="0.2">
      <c r="A243" s="464"/>
      <c r="B243" s="464"/>
      <c r="C243" s="464"/>
      <c r="D243" s="464"/>
      <c r="E243" s="464"/>
    </row>
    <row r="244" spans="1:5" x14ac:dyDescent="0.2">
      <c r="A244" s="464"/>
      <c r="B244" s="464"/>
      <c r="C244" s="464"/>
      <c r="D244" s="464"/>
      <c r="E244" s="464"/>
    </row>
    <row r="245" spans="1:5" x14ac:dyDescent="0.2">
      <c r="A245" s="464"/>
      <c r="B245" s="464"/>
      <c r="C245" s="464"/>
      <c r="D245" s="464"/>
      <c r="E245" s="464"/>
    </row>
    <row r="246" spans="1:5" x14ac:dyDescent="0.2">
      <c r="A246" s="464"/>
      <c r="B246" s="464"/>
      <c r="C246" s="464"/>
      <c r="D246" s="464"/>
      <c r="E246" s="464"/>
    </row>
    <row r="247" spans="1:5" x14ac:dyDescent="0.2">
      <c r="A247" s="464"/>
      <c r="B247" s="464"/>
      <c r="C247" s="464"/>
      <c r="D247" s="464"/>
      <c r="E247" s="464"/>
    </row>
    <row r="248" spans="1:5" x14ac:dyDescent="0.2">
      <c r="A248" s="464"/>
      <c r="B248" s="464"/>
      <c r="C248" s="464"/>
      <c r="D248" s="464"/>
      <c r="E248" s="464"/>
    </row>
    <row r="249" spans="1:5" x14ac:dyDescent="0.2">
      <c r="A249" s="464"/>
      <c r="B249" s="464"/>
      <c r="C249" s="464"/>
      <c r="D249" s="464"/>
      <c r="E249" s="464"/>
    </row>
    <row r="250" spans="1:5" x14ac:dyDescent="0.2">
      <c r="A250" s="464"/>
      <c r="B250" s="464"/>
      <c r="C250" s="464"/>
      <c r="D250" s="464"/>
      <c r="E250" s="464"/>
    </row>
    <row r="251" spans="1:5" x14ac:dyDescent="0.2">
      <c r="A251" s="464"/>
      <c r="B251" s="464"/>
      <c r="C251" s="464"/>
      <c r="D251" s="464"/>
      <c r="E251" s="464"/>
    </row>
    <row r="252" spans="1:5" x14ac:dyDescent="0.2">
      <c r="A252" s="464"/>
      <c r="B252" s="464"/>
      <c r="C252" s="464"/>
      <c r="D252" s="464"/>
      <c r="E252" s="464"/>
    </row>
    <row r="253" spans="1:5" x14ac:dyDescent="0.2">
      <c r="A253" s="464"/>
      <c r="B253" s="464"/>
      <c r="C253" s="464"/>
      <c r="D253" s="464"/>
      <c r="E253" s="464"/>
    </row>
    <row r="254" spans="1:5" x14ac:dyDescent="0.2">
      <c r="A254" s="464"/>
      <c r="B254" s="464"/>
      <c r="C254" s="464"/>
      <c r="D254" s="464"/>
      <c r="E254" s="464"/>
    </row>
    <row r="255" spans="1:5" x14ac:dyDescent="0.2">
      <c r="A255" s="464"/>
      <c r="B255" s="464"/>
      <c r="C255" s="464"/>
      <c r="D255" s="464"/>
      <c r="E255" s="464"/>
    </row>
    <row r="256" spans="1:5" x14ac:dyDescent="0.2">
      <c r="A256" s="464"/>
      <c r="B256" s="464"/>
      <c r="C256" s="464"/>
      <c r="D256" s="464"/>
      <c r="E256" s="464"/>
    </row>
    <row r="257" spans="1:5" x14ac:dyDescent="0.2">
      <c r="A257" s="464"/>
      <c r="B257" s="464"/>
      <c r="C257" s="464"/>
      <c r="D257" s="464"/>
      <c r="E257" s="464"/>
    </row>
    <row r="258" spans="1:5" x14ac:dyDescent="0.2">
      <c r="A258" s="464"/>
      <c r="B258" s="464"/>
      <c r="C258" s="464"/>
      <c r="D258" s="464"/>
      <c r="E258" s="464"/>
    </row>
    <row r="259" spans="1:5" x14ac:dyDescent="0.2">
      <c r="A259" s="464"/>
      <c r="B259" s="464"/>
      <c r="C259" s="464"/>
      <c r="D259" s="464"/>
      <c r="E259" s="464"/>
    </row>
    <row r="260" spans="1:5" x14ac:dyDescent="0.2">
      <c r="A260" s="464"/>
      <c r="B260" s="464"/>
      <c r="C260" s="464"/>
      <c r="D260" s="464"/>
      <c r="E260" s="464"/>
    </row>
    <row r="261" spans="1:5" x14ac:dyDescent="0.2">
      <c r="A261" s="464"/>
      <c r="B261" s="464"/>
      <c r="C261" s="464"/>
      <c r="D261" s="464"/>
      <c r="E261" s="464"/>
    </row>
    <row r="262" spans="1:5" x14ac:dyDescent="0.2">
      <c r="A262" s="464"/>
      <c r="B262" s="464"/>
      <c r="C262" s="464"/>
      <c r="D262" s="464"/>
      <c r="E262" s="464"/>
    </row>
    <row r="263" spans="1:5" x14ac:dyDescent="0.2">
      <c r="A263" s="464"/>
      <c r="B263" s="464"/>
      <c r="C263" s="464"/>
      <c r="D263" s="464"/>
      <c r="E263" s="464"/>
    </row>
    <row r="264" spans="1:5" x14ac:dyDescent="0.2">
      <c r="A264" s="464"/>
      <c r="B264" s="464"/>
      <c r="C264" s="464"/>
      <c r="D264" s="464"/>
      <c r="E264" s="464"/>
    </row>
    <row r="265" spans="1:5" x14ac:dyDescent="0.2">
      <c r="A265" s="464"/>
      <c r="B265" s="464"/>
      <c r="C265" s="464"/>
      <c r="D265" s="464"/>
      <c r="E265" s="464"/>
    </row>
    <row r="266" spans="1:5" x14ac:dyDescent="0.2">
      <c r="A266" s="464"/>
      <c r="B266" s="464"/>
      <c r="C266" s="464"/>
      <c r="D266" s="464"/>
      <c r="E266" s="464"/>
    </row>
    <row r="267" spans="1:5" x14ac:dyDescent="0.2">
      <c r="A267" s="464"/>
      <c r="B267" s="464"/>
      <c r="C267" s="464"/>
      <c r="D267" s="464"/>
      <c r="E267" s="464"/>
    </row>
    <row r="268" spans="1:5" x14ac:dyDescent="0.2">
      <c r="A268" s="464"/>
      <c r="B268" s="464"/>
      <c r="C268" s="464"/>
      <c r="D268" s="464"/>
      <c r="E268" s="464"/>
    </row>
    <row r="269" spans="1:5" x14ac:dyDescent="0.2">
      <c r="A269" s="464"/>
      <c r="B269" s="464"/>
      <c r="C269" s="464"/>
      <c r="D269" s="464"/>
      <c r="E269" s="464"/>
    </row>
    <row r="270" spans="1:5" x14ac:dyDescent="0.2">
      <c r="A270" s="464"/>
      <c r="B270" s="464"/>
      <c r="C270" s="464"/>
      <c r="D270" s="464"/>
      <c r="E270" s="464"/>
    </row>
    <row r="271" spans="1:5" x14ac:dyDescent="0.2">
      <c r="A271" s="464"/>
      <c r="B271" s="464"/>
      <c r="C271" s="464"/>
      <c r="D271" s="464"/>
      <c r="E271" s="464"/>
    </row>
    <row r="272" spans="1:5" x14ac:dyDescent="0.2">
      <c r="A272" s="464"/>
      <c r="B272" s="464"/>
      <c r="C272" s="464"/>
      <c r="D272" s="464"/>
      <c r="E272" s="464"/>
    </row>
    <row r="273" spans="1:5" x14ac:dyDescent="0.2">
      <c r="A273" s="464"/>
      <c r="B273" s="464"/>
      <c r="C273" s="464"/>
      <c r="D273" s="464"/>
      <c r="E273" s="464"/>
    </row>
    <row r="274" spans="1:5" x14ac:dyDescent="0.2">
      <c r="A274" s="464"/>
      <c r="B274" s="464"/>
      <c r="C274" s="464"/>
      <c r="D274" s="464"/>
      <c r="E274" s="464"/>
    </row>
    <row r="275" spans="1:5" x14ac:dyDescent="0.2">
      <c r="A275" s="464"/>
      <c r="B275" s="464"/>
      <c r="C275" s="464"/>
      <c r="D275" s="464"/>
      <c r="E275" s="464"/>
    </row>
    <row r="276" spans="1:5" x14ac:dyDescent="0.2">
      <c r="A276" s="464"/>
      <c r="B276" s="464"/>
      <c r="C276" s="464"/>
      <c r="D276" s="464"/>
      <c r="E276" s="464"/>
    </row>
    <row r="277" spans="1:5" x14ac:dyDescent="0.2">
      <c r="A277" s="464"/>
      <c r="B277" s="464"/>
      <c r="C277" s="464"/>
      <c r="D277" s="464"/>
      <c r="E277" s="464"/>
    </row>
    <row r="278" spans="1:5" x14ac:dyDescent="0.2">
      <c r="A278" s="464"/>
      <c r="B278" s="464"/>
      <c r="C278" s="464"/>
      <c r="D278" s="464"/>
      <c r="E278" s="464"/>
    </row>
    <row r="279" spans="1:5" x14ac:dyDescent="0.2">
      <c r="A279" s="464"/>
      <c r="B279" s="464"/>
      <c r="C279" s="464"/>
      <c r="D279" s="464"/>
      <c r="E279" s="464"/>
    </row>
    <row r="280" spans="1:5" x14ac:dyDescent="0.2">
      <c r="A280" s="464"/>
      <c r="B280" s="464"/>
      <c r="C280" s="464"/>
      <c r="D280" s="464"/>
      <c r="E280" s="464"/>
    </row>
    <row r="281" spans="1:5" x14ac:dyDescent="0.2">
      <c r="A281" s="464"/>
      <c r="B281" s="464"/>
      <c r="C281" s="464"/>
      <c r="D281" s="464"/>
      <c r="E281" s="464"/>
    </row>
    <row r="282" spans="1:5" x14ac:dyDescent="0.2">
      <c r="A282" s="464"/>
      <c r="B282" s="464"/>
      <c r="C282" s="464"/>
      <c r="D282" s="464"/>
      <c r="E282" s="464"/>
    </row>
    <row r="283" spans="1:5" x14ac:dyDescent="0.2">
      <c r="A283" s="464"/>
      <c r="B283" s="464"/>
      <c r="C283" s="464"/>
      <c r="D283" s="464"/>
      <c r="E283" s="464"/>
    </row>
    <row r="284" spans="1:5" x14ac:dyDescent="0.2">
      <c r="A284" s="464"/>
      <c r="B284" s="464"/>
      <c r="C284" s="464"/>
      <c r="D284" s="464"/>
      <c r="E284" s="464"/>
    </row>
    <row r="285" spans="1:5" x14ac:dyDescent="0.2">
      <c r="A285" s="464"/>
      <c r="B285" s="464"/>
      <c r="C285" s="464"/>
      <c r="D285" s="464"/>
      <c r="E285" s="464"/>
    </row>
    <row r="286" spans="1:5" x14ac:dyDescent="0.2">
      <c r="A286" s="464"/>
      <c r="B286" s="464"/>
      <c r="C286" s="464"/>
      <c r="D286" s="464"/>
      <c r="E286" s="464"/>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2" customWidth="1"/>
    <col min="2" max="4" width="13.75" style="451" customWidth="1"/>
    <col min="5" max="7" width="13.75" style="486" customWidth="1"/>
    <col min="8" max="8" width="13.75" style="474" customWidth="1"/>
    <col min="9" max="14" width="13.75" style="486" customWidth="1"/>
    <col min="15" max="16384" width="11" style="451"/>
  </cols>
  <sheetData>
    <row r="1" spans="1:14" s="473" customFormat="1" ht="15" customHeight="1" x14ac:dyDescent="0.2">
      <c r="E1" s="474"/>
      <c r="F1" s="474"/>
      <c r="G1" s="474"/>
      <c r="H1" s="474"/>
      <c r="I1" s="474"/>
      <c r="J1" s="474"/>
      <c r="K1" s="474"/>
      <c r="L1" s="474"/>
      <c r="M1" s="474"/>
      <c r="N1" s="474"/>
    </row>
    <row r="2" spans="1:14" s="473" customFormat="1" ht="15" customHeight="1" x14ac:dyDescent="0.2">
      <c r="A2" s="475" t="s">
        <v>65</v>
      </c>
      <c r="E2" s="474"/>
      <c r="F2" s="474"/>
      <c r="G2" s="474"/>
      <c r="H2" s="474"/>
      <c r="I2" s="474"/>
      <c r="J2" s="474"/>
      <c r="K2" s="474"/>
      <c r="L2" s="474"/>
      <c r="M2" s="474"/>
      <c r="N2" s="474"/>
    </row>
    <row r="3" spans="1:14" s="473" customFormat="1" ht="15" customHeight="1" x14ac:dyDescent="0.2">
      <c r="E3" s="474"/>
      <c r="F3" s="474"/>
      <c r="G3" s="474"/>
      <c r="H3" s="474"/>
      <c r="I3" s="474"/>
      <c r="J3" s="474"/>
      <c r="K3" s="474"/>
      <c r="L3" s="474"/>
      <c r="M3" s="474"/>
      <c r="N3" s="474"/>
    </row>
    <row r="4" spans="1:14" s="473" customFormat="1" ht="15" customHeight="1" x14ac:dyDescent="0.2">
      <c r="B4" s="681" t="s">
        <v>436</v>
      </c>
      <c r="C4" s="681"/>
      <c r="D4" s="681" t="s">
        <v>437</v>
      </c>
      <c r="E4" s="681"/>
      <c r="F4" s="674" t="s">
        <v>438</v>
      </c>
      <c r="G4" s="674"/>
      <c r="H4" s="674" t="s">
        <v>439</v>
      </c>
      <c r="I4" s="674"/>
      <c r="J4" s="674" t="s">
        <v>440</v>
      </c>
      <c r="K4" s="674"/>
      <c r="L4" s="674"/>
      <c r="M4" s="674"/>
      <c r="N4" s="674"/>
    </row>
    <row r="5" spans="1:14" s="473" customFormat="1" ht="15" customHeight="1" x14ac:dyDescent="0.2">
      <c r="B5" s="473" t="s">
        <v>441</v>
      </c>
      <c r="C5" s="473" t="s">
        <v>442</v>
      </c>
      <c r="D5" s="473" t="s">
        <v>441</v>
      </c>
      <c r="E5" s="473" t="s">
        <v>442</v>
      </c>
      <c r="F5" s="473" t="s">
        <v>441</v>
      </c>
      <c r="G5" s="473" t="s">
        <v>442</v>
      </c>
      <c r="H5" s="473" t="s">
        <v>441</v>
      </c>
      <c r="I5" s="473" t="s">
        <v>442</v>
      </c>
      <c r="J5" s="474" t="s">
        <v>443</v>
      </c>
      <c r="K5" s="474" t="s">
        <v>444</v>
      </c>
      <c r="L5" s="474" t="s">
        <v>445</v>
      </c>
      <c r="M5" s="474" t="s">
        <v>446</v>
      </c>
      <c r="N5" s="474" t="s">
        <v>447</v>
      </c>
    </row>
    <row r="6" spans="1:14" s="473" customFormat="1" ht="15" customHeight="1" x14ac:dyDescent="0.2">
      <c r="A6" s="476" t="s">
        <v>448</v>
      </c>
      <c r="B6" s="477" t="str">
        <f>'Tabelle 2.3'!J11</f>
        <v>X</v>
      </c>
      <c r="C6" s="478" t="str">
        <f>'Tabelle 3.3'!J11</f>
        <v>X</v>
      </c>
      <c r="D6" s="479" t="str">
        <f t="shared" ref="D6:E9" si="0">IF(OR(AND(B6&gt;=-50,B6&lt;=50),ISNUMBER(B6)=FALSE),B6,"")</f>
        <v>X</v>
      </c>
      <c r="E6" s="479" t="str">
        <f t="shared" si="0"/>
        <v>X</v>
      </c>
      <c r="F6" s="474" t="str">
        <f t="shared" ref="F6:G9" si="1">IF(ISNUMBER(B6)=FALSE,"",IF(B6&lt;-50,"&lt; -50",IF(B6&gt;50,"&gt; 50","")))</f>
        <v/>
      </c>
      <c r="G6" s="474" t="str">
        <f t="shared" si="1"/>
        <v/>
      </c>
      <c r="H6" s="480">
        <f t="shared" ref="H6:I9" si="2">IF(B6&lt;-50,0.75,IF(B6&gt;50,-0.75,""))</f>
        <v>-0.75</v>
      </c>
      <c r="I6" s="480">
        <f t="shared" si="2"/>
        <v>-0.75</v>
      </c>
      <c r="J6" s="474">
        <f>IF(OR(B6&lt;-50,B6&gt;50),N6,#N/A)</f>
        <v>5</v>
      </c>
      <c r="K6" s="474">
        <f>IF(B6&lt;-50,-45,IF(B6&gt;50,45,#N/A))</f>
        <v>45</v>
      </c>
      <c r="L6" s="474">
        <f>IF(OR(C6&lt;-50,C6&gt;50),N6,#N/A)</f>
        <v>5</v>
      </c>
      <c r="M6" s="474">
        <f>IF(C6&lt;-50,-45,IF(C6&gt;50,45,#N/A))</f>
        <v>45</v>
      </c>
      <c r="N6" s="474">
        <v>5</v>
      </c>
    </row>
    <row r="7" spans="1:14" s="473" customFormat="1" ht="15" customHeight="1" x14ac:dyDescent="0.2">
      <c r="A7" s="476" t="s">
        <v>449</v>
      </c>
      <c r="B7" s="477">
        <f>'Tabelle 2.1'!J25</f>
        <v>-0.19765179914377964</v>
      </c>
      <c r="C7" s="478">
        <f>'Tabelle 3.1'!J23</f>
        <v>-3.074721427182038</v>
      </c>
      <c r="D7" s="479">
        <f t="shared" si="0"/>
        <v>-0.19765179914377964</v>
      </c>
      <c r="E7" s="479">
        <f>IF(OR(AND(C7&gt;=-50,C7&lt;=50),ISNUMBER(C7)=FALSE),C7,"")</f>
        <v>-3.074721427182038</v>
      </c>
      <c r="F7" s="474" t="str">
        <f t="shared" si="1"/>
        <v/>
      </c>
      <c r="G7" s="474" t="str">
        <f>IF(ISNUMBER(C7)=FALSE,"",IF(C7&lt;-50,"&lt; -50",IF(C7&gt;50,"&gt; 50","")))</f>
        <v/>
      </c>
      <c r="H7" s="480" t="str">
        <f t="shared" si="2"/>
        <v/>
      </c>
      <c r="I7" s="480" t="str">
        <f>IF(C7&lt;-50,0.75,IF(C7&gt;50,-0.75,""))</f>
        <v/>
      </c>
      <c r="J7" s="474" t="e">
        <f>IF(OR(B7&lt;-50,B7&gt;50),N7,#N/A)</f>
        <v>#N/A</v>
      </c>
      <c r="K7" s="474" t="e">
        <f>IF(B7&lt;-50,-45,IF(B7&gt;50,45,#N/A))</f>
        <v>#N/A</v>
      </c>
      <c r="L7" s="474" t="e">
        <f>IF(OR(C7&lt;-50,C7&gt;50),N7,#N/A)</f>
        <v>#N/A</v>
      </c>
      <c r="M7" s="474" t="e">
        <f>IF(C7&lt;-50,-45,IF(C7&gt;50,45,#N/A))</f>
        <v>#N/A</v>
      </c>
      <c r="N7" s="474">
        <v>15</v>
      </c>
    </row>
    <row r="8" spans="1:14" s="473" customFormat="1" ht="15" customHeight="1" x14ac:dyDescent="0.2">
      <c r="A8" s="476" t="s">
        <v>450</v>
      </c>
      <c r="B8" s="477">
        <f>'Tabelle 2.1'!J38</f>
        <v>0.95490282911153723</v>
      </c>
      <c r="C8" s="478">
        <f>'Tabelle 3.1'!J34</f>
        <v>-3.6279896103654186</v>
      </c>
      <c r="D8" s="479">
        <f t="shared" si="0"/>
        <v>0.95490282911153723</v>
      </c>
      <c r="E8" s="479">
        <f>IF(OR(AND(C8&gt;=-50,C8&lt;=50),ISNUMBER(C8)=FALSE),C8,"")</f>
        <v>-3.6279896103654186</v>
      </c>
      <c r="F8" s="474" t="str">
        <f t="shared" si="1"/>
        <v/>
      </c>
      <c r="G8" s="474" t="str">
        <f>IF(ISNUMBER(C8)=FALSE,"",IF(C8&lt;-50,"&lt; -50",IF(C8&gt;50,"&gt; 50","")))</f>
        <v/>
      </c>
      <c r="H8" s="480" t="str">
        <f t="shared" si="2"/>
        <v/>
      </c>
      <c r="I8" s="480" t="str">
        <f>IF(C8&lt;-50,0.75,IF(C8&gt;50,-0.75,""))</f>
        <v/>
      </c>
      <c r="J8" s="474" t="e">
        <f>IF(OR(B8&lt;-50,B8&gt;50),N8,#N/A)</f>
        <v>#N/A</v>
      </c>
      <c r="K8" s="474" t="e">
        <f>IF(B8&lt;-50,-45,IF(B8&gt;50,45,#N/A))</f>
        <v>#N/A</v>
      </c>
      <c r="L8" s="474" t="e">
        <f>IF(OR(C8&lt;-50,C8&gt;50),N8,#N/A)</f>
        <v>#N/A</v>
      </c>
      <c r="M8" s="474" t="e">
        <f>IF(C8&lt;-50,-45,IF(C8&gt;50,45,#N/A))</f>
        <v>#N/A</v>
      </c>
      <c r="N8" s="474">
        <v>25</v>
      </c>
    </row>
    <row r="9" spans="1:14" s="473" customFormat="1" ht="15" customHeight="1" x14ac:dyDescent="0.2">
      <c r="A9" s="476" t="s">
        <v>451</v>
      </c>
      <c r="B9" s="477">
        <f>'Tabelle 2.1'!J51</f>
        <v>1.0875687030768</v>
      </c>
      <c r="C9" s="478">
        <f>'Tabelle 3.1'!J45</f>
        <v>-2.8655893304673015</v>
      </c>
      <c r="D9" s="479">
        <f t="shared" si="0"/>
        <v>1.0875687030768</v>
      </c>
      <c r="E9" s="479">
        <f t="shared" si="0"/>
        <v>-2.8655893304673015</v>
      </c>
      <c r="F9" s="474" t="str">
        <f t="shared" si="1"/>
        <v/>
      </c>
      <c r="G9" s="474" t="str">
        <f t="shared" si="1"/>
        <v/>
      </c>
      <c r="H9" s="480" t="str">
        <f t="shared" si="2"/>
        <v/>
      </c>
      <c r="I9" s="480" t="str">
        <f t="shared" si="2"/>
        <v/>
      </c>
      <c r="J9" s="474" t="e">
        <f>IF(OR(B9&lt;-50,B9&gt;50),N9,#N/A)</f>
        <v>#N/A</v>
      </c>
      <c r="K9" s="474" t="e">
        <f>IF(B9&lt;-50,-45,IF(B9&gt;50,45,#N/A))</f>
        <v>#N/A</v>
      </c>
      <c r="L9" s="474" t="e">
        <f>IF(OR(C9&lt;-50,C9&gt;50),N9,#N/A)</f>
        <v>#N/A</v>
      </c>
      <c r="M9" s="474" t="e">
        <f>IF(C9&lt;-50,-45,IF(C9&gt;50,45,#N/A))</f>
        <v>#N/A</v>
      </c>
      <c r="N9" s="474">
        <v>35</v>
      </c>
    </row>
    <row r="10" spans="1:14" s="473" customFormat="1" ht="15" customHeight="1" x14ac:dyDescent="0.2">
      <c r="E10" s="474"/>
      <c r="F10" s="474"/>
      <c r="G10" s="474"/>
      <c r="H10" s="474"/>
      <c r="I10" s="474"/>
      <c r="J10" s="474"/>
      <c r="K10" s="474"/>
      <c r="L10" s="474"/>
      <c r="M10" s="474"/>
      <c r="N10" s="474"/>
    </row>
    <row r="11" spans="1:14" s="473" customFormat="1" ht="15" customHeight="1" x14ac:dyDescent="0.2">
      <c r="E11" s="474"/>
      <c r="F11" s="474"/>
      <c r="G11" s="474"/>
      <c r="H11" s="474"/>
      <c r="I11" s="474"/>
      <c r="J11" s="474"/>
      <c r="K11" s="474"/>
      <c r="L11" s="474"/>
      <c r="M11" s="474"/>
      <c r="N11" s="474"/>
    </row>
    <row r="12" spans="1:14" s="473" customFormat="1" ht="15" customHeight="1" x14ac:dyDescent="0.2">
      <c r="A12" s="680" t="s">
        <v>452</v>
      </c>
      <c r="B12" s="681" t="s">
        <v>436</v>
      </c>
      <c r="C12" s="681"/>
      <c r="D12" s="681" t="s">
        <v>437</v>
      </c>
      <c r="E12" s="681"/>
      <c r="F12" s="674" t="s">
        <v>438</v>
      </c>
      <c r="G12" s="674"/>
      <c r="H12" s="674" t="s">
        <v>439</v>
      </c>
      <c r="I12" s="674"/>
      <c r="J12" s="674" t="s">
        <v>440</v>
      </c>
      <c r="K12" s="674"/>
      <c r="L12" s="674"/>
      <c r="M12" s="674"/>
      <c r="N12" s="674"/>
    </row>
    <row r="13" spans="1:14" s="473" customFormat="1" ht="15" customHeight="1" x14ac:dyDescent="0.2">
      <c r="A13" s="680"/>
      <c r="B13" s="473" t="s">
        <v>441</v>
      </c>
      <c r="C13" s="473" t="s">
        <v>442</v>
      </c>
      <c r="D13" s="473" t="s">
        <v>441</v>
      </c>
      <c r="E13" s="473" t="s">
        <v>442</v>
      </c>
      <c r="F13" s="473" t="s">
        <v>441</v>
      </c>
      <c r="G13" s="473" t="s">
        <v>442</v>
      </c>
      <c r="H13" s="473" t="s">
        <v>441</v>
      </c>
      <c r="I13" s="473" t="s">
        <v>442</v>
      </c>
      <c r="J13" s="474" t="s">
        <v>443</v>
      </c>
      <c r="K13" s="474" t="s">
        <v>444</v>
      </c>
      <c r="L13" s="474" t="s">
        <v>445</v>
      </c>
      <c r="M13" s="474" t="s">
        <v>446</v>
      </c>
      <c r="N13" s="474" t="s">
        <v>447</v>
      </c>
    </row>
    <row r="14" spans="1:14" s="473" customFormat="1" ht="15" customHeight="1" x14ac:dyDescent="0.2">
      <c r="A14" s="473">
        <v>1</v>
      </c>
      <c r="B14" s="477" t="str">
        <f>'Tabelle 2.3'!J11</f>
        <v>X</v>
      </c>
      <c r="C14" s="478" t="str">
        <f>'Tabelle 3.3'!J11</f>
        <v>X</v>
      </c>
      <c r="D14" s="479" t="str">
        <f>IF(OR(AND(B14&gt;=-50,B14&lt;=50),ISNUMBER(B14)=FALSE),B14,"")</f>
        <v>X</v>
      </c>
      <c r="E14" s="479" t="str">
        <f>IF(OR(AND(C14&gt;=-50,C14&lt;=50),ISNUMBER(C14)=FALSE),C14,"")</f>
        <v>X</v>
      </c>
      <c r="F14" s="474" t="str">
        <f>IF(ISNUMBER(B14)=FALSE,"",IF(B14&lt;-50,"&lt; -50",IF(B14&gt;50,"&gt; 50","")))</f>
        <v/>
      </c>
      <c r="G14" s="474" t="str">
        <f>IF(ISNUMBER(C14)=FALSE,"",IF(C14&lt;-50,"&lt; -50",IF(C14&gt;50,"&gt; 50","")))</f>
        <v/>
      </c>
      <c r="H14" s="480">
        <f>IF(B14&lt;-50,0.75,IF(B14&gt;50,-0.75,""))</f>
        <v>-0.75</v>
      </c>
      <c r="I14" s="480">
        <f>IF(C14&lt;-50,0.75,IF(C14&gt;50,-0.75,""))</f>
        <v>-0.75</v>
      </c>
      <c r="J14" s="474">
        <f>IF(OR(B14&lt;-50,B14&gt;50),N14,#N/A)</f>
        <v>5</v>
      </c>
      <c r="K14" s="474">
        <f>IF(B14&lt;-50,-45,IF(B14&gt;50,45,#N/A))</f>
        <v>45</v>
      </c>
      <c r="L14" s="474">
        <f>IF(OR(C14&lt;-50,C14&gt;50),N14,#N/A)</f>
        <v>5</v>
      </c>
      <c r="M14" s="474">
        <f>IF(C14&lt;-50,-45,IF(C14&gt;50,45,#N/A))</f>
        <v>45</v>
      </c>
      <c r="N14" s="474">
        <v>5</v>
      </c>
    </row>
    <row r="15" spans="1:14" s="473" customFormat="1" ht="15" customHeight="1" x14ac:dyDescent="0.2">
      <c r="A15" s="473">
        <v>2</v>
      </c>
      <c r="B15" s="477" t="str">
        <f>'Tabelle 2.3'!J12</f>
        <v>X</v>
      </c>
      <c r="C15" s="478" t="str">
        <f>'Tabelle 3.3'!J12</f>
        <v>X</v>
      </c>
      <c r="D15" s="479" t="str">
        <f t="shared" ref="D15:E45" si="3">IF(OR(AND(B15&gt;=-50,B15&lt;=50),ISNUMBER(B15)=FALSE),B15,"")</f>
        <v>X</v>
      </c>
      <c r="E15" s="479" t="str">
        <f t="shared" si="3"/>
        <v>X</v>
      </c>
      <c r="F15" s="474" t="str">
        <f t="shared" ref="F15:G45" si="4">IF(ISNUMBER(B15)=FALSE,"",IF(B15&lt;-50,"&lt; -50",IF(B15&gt;50,"&gt; 50","")))</f>
        <v/>
      </c>
      <c r="G15" s="474" t="str">
        <f t="shared" si="4"/>
        <v/>
      </c>
      <c r="H15" s="480">
        <f t="shared" ref="H15:I45" si="5">IF(B15&lt;-50,0.75,IF(B15&gt;50,-0.75,""))</f>
        <v>-0.75</v>
      </c>
      <c r="I15" s="480">
        <f t="shared" si="5"/>
        <v>-0.75</v>
      </c>
      <c r="J15" s="474">
        <f t="shared" ref="J15:J45" si="6">IF(OR(B15&lt;-50,B15&gt;50),N15,#N/A)</f>
        <v>15</v>
      </c>
      <c r="K15" s="474">
        <f t="shared" ref="K15:K45" si="7">IF(B15&lt;-50,-45,IF(B15&gt;50,45,#N/A))</f>
        <v>45</v>
      </c>
      <c r="L15" s="474">
        <f t="shared" ref="L15:L45" si="8">IF(OR(C15&lt;-50,C15&gt;50),N15,#N/A)</f>
        <v>15</v>
      </c>
      <c r="M15" s="474">
        <f t="shared" ref="M15:M45" si="9">IF(C15&lt;-50,-45,IF(C15&gt;50,45,#N/A))</f>
        <v>45</v>
      </c>
      <c r="N15" s="474">
        <v>15</v>
      </c>
    </row>
    <row r="16" spans="1:14" s="473" customFormat="1" ht="15" customHeight="1" x14ac:dyDescent="0.2">
      <c r="A16" s="473">
        <v>3</v>
      </c>
      <c r="B16" s="477" t="str">
        <f>'Tabelle 2.3'!J13</f>
        <v>X</v>
      </c>
      <c r="C16" s="478" t="str">
        <f>'Tabelle 3.3'!J13</f>
        <v>X</v>
      </c>
      <c r="D16" s="479" t="str">
        <f t="shared" si="3"/>
        <v>X</v>
      </c>
      <c r="E16" s="479" t="str">
        <f t="shared" si="3"/>
        <v>X</v>
      </c>
      <c r="F16" s="474" t="str">
        <f t="shared" si="4"/>
        <v/>
      </c>
      <c r="G16" s="474" t="str">
        <f t="shared" si="4"/>
        <v/>
      </c>
      <c r="H16" s="480">
        <f t="shared" si="5"/>
        <v>-0.75</v>
      </c>
      <c r="I16" s="480">
        <f t="shared" si="5"/>
        <v>-0.75</v>
      </c>
      <c r="J16" s="474">
        <f t="shared" si="6"/>
        <v>25</v>
      </c>
      <c r="K16" s="474">
        <f t="shared" si="7"/>
        <v>45</v>
      </c>
      <c r="L16" s="474">
        <f t="shared" si="8"/>
        <v>25</v>
      </c>
      <c r="M16" s="474">
        <f t="shared" si="9"/>
        <v>45</v>
      </c>
      <c r="N16" s="474">
        <v>25</v>
      </c>
    </row>
    <row r="17" spans="1:14" s="473" customFormat="1" ht="15" customHeight="1" x14ac:dyDescent="0.2">
      <c r="A17" s="473">
        <v>4</v>
      </c>
      <c r="B17" s="477" t="str">
        <f>'Tabelle 2.3'!J14</f>
        <v>X</v>
      </c>
      <c r="C17" s="478" t="str">
        <f>'Tabelle 3.3'!J14</f>
        <v>X</v>
      </c>
      <c r="D17" s="479" t="str">
        <f t="shared" si="3"/>
        <v>X</v>
      </c>
      <c r="E17" s="479" t="str">
        <f t="shared" si="3"/>
        <v>X</v>
      </c>
      <c r="F17" s="474" t="str">
        <f t="shared" si="4"/>
        <v/>
      </c>
      <c r="G17" s="474" t="str">
        <f t="shared" si="4"/>
        <v/>
      </c>
      <c r="H17" s="480">
        <f t="shared" si="5"/>
        <v>-0.75</v>
      </c>
      <c r="I17" s="480">
        <f t="shared" si="5"/>
        <v>-0.75</v>
      </c>
      <c r="J17" s="474">
        <f t="shared" si="6"/>
        <v>36</v>
      </c>
      <c r="K17" s="474">
        <f t="shared" si="7"/>
        <v>45</v>
      </c>
      <c r="L17" s="474">
        <f t="shared" si="8"/>
        <v>36</v>
      </c>
      <c r="M17" s="474">
        <f t="shared" si="9"/>
        <v>45</v>
      </c>
      <c r="N17" s="474">
        <v>36</v>
      </c>
    </row>
    <row r="18" spans="1:14" s="473" customFormat="1" ht="15" customHeight="1" x14ac:dyDescent="0.2">
      <c r="A18" s="473">
        <v>5</v>
      </c>
      <c r="B18" s="477" t="str">
        <f>'Tabelle 2.3'!J15</f>
        <v>X</v>
      </c>
      <c r="C18" s="478" t="str">
        <f>'Tabelle 3.3'!J15</f>
        <v>X</v>
      </c>
      <c r="D18" s="479" t="str">
        <f t="shared" si="3"/>
        <v>X</v>
      </c>
      <c r="E18" s="479" t="str">
        <f t="shared" si="3"/>
        <v>X</v>
      </c>
      <c r="F18" s="474" t="str">
        <f t="shared" si="4"/>
        <v/>
      </c>
      <c r="G18" s="474" t="str">
        <f t="shared" si="4"/>
        <v/>
      </c>
      <c r="H18" s="480">
        <f t="shared" si="5"/>
        <v>-0.75</v>
      </c>
      <c r="I18" s="480">
        <f t="shared" si="5"/>
        <v>-0.75</v>
      </c>
      <c r="J18" s="474">
        <f t="shared" si="6"/>
        <v>46</v>
      </c>
      <c r="K18" s="474">
        <f t="shared" si="7"/>
        <v>45</v>
      </c>
      <c r="L18" s="474">
        <f t="shared" si="8"/>
        <v>46</v>
      </c>
      <c r="M18" s="474">
        <f t="shared" si="9"/>
        <v>45</v>
      </c>
      <c r="N18" s="474">
        <v>46</v>
      </c>
    </row>
    <row r="19" spans="1:14" s="473" customFormat="1" ht="15" customHeight="1" x14ac:dyDescent="0.2">
      <c r="A19" s="473">
        <v>6</v>
      </c>
      <c r="B19" s="477" t="str">
        <f>'Tabelle 2.3'!J16</f>
        <v>X</v>
      </c>
      <c r="C19" s="478" t="str">
        <f>'Tabelle 3.3'!J16</f>
        <v>X</v>
      </c>
      <c r="D19" s="479" t="str">
        <f t="shared" si="3"/>
        <v>X</v>
      </c>
      <c r="E19" s="479" t="str">
        <f t="shared" si="3"/>
        <v>X</v>
      </c>
      <c r="F19" s="474" t="str">
        <f t="shared" si="4"/>
        <v/>
      </c>
      <c r="G19" s="474" t="str">
        <f t="shared" si="4"/>
        <v/>
      </c>
      <c r="H19" s="480">
        <f t="shared" si="5"/>
        <v>-0.75</v>
      </c>
      <c r="I19" s="480">
        <f t="shared" si="5"/>
        <v>-0.75</v>
      </c>
      <c r="J19" s="474">
        <f t="shared" si="6"/>
        <v>56</v>
      </c>
      <c r="K19" s="474">
        <f t="shared" si="7"/>
        <v>45</v>
      </c>
      <c r="L19" s="474">
        <f t="shared" si="8"/>
        <v>56</v>
      </c>
      <c r="M19" s="474">
        <f t="shared" si="9"/>
        <v>45</v>
      </c>
      <c r="N19" s="474">
        <v>56</v>
      </c>
    </row>
    <row r="20" spans="1:14" s="473" customFormat="1" ht="15" customHeight="1" x14ac:dyDescent="0.2">
      <c r="A20" s="473">
        <v>7</v>
      </c>
      <c r="B20" s="477" t="str">
        <f>'Tabelle 2.3'!J17</f>
        <v>X</v>
      </c>
      <c r="C20" s="478" t="str">
        <f>'Tabelle 3.3'!J17</f>
        <v>X</v>
      </c>
      <c r="D20" s="479" t="str">
        <f t="shared" si="3"/>
        <v>X</v>
      </c>
      <c r="E20" s="479" t="str">
        <f t="shared" si="3"/>
        <v>X</v>
      </c>
      <c r="F20" s="474" t="str">
        <f t="shared" si="4"/>
        <v/>
      </c>
      <c r="G20" s="474" t="str">
        <f t="shared" si="4"/>
        <v/>
      </c>
      <c r="H20" s="480">
        <f t="shared" si="5"/>
        <v>-0.75</v>
      </c>
      <c r="I20" s="480">
        <f t="shared" si="5"/>
        <v>-0.75</v>
      </c>
      <c r="J20" s="474">
        <f t="shared" si="6"/>
        <v>67</v>
      </c>
      <c r="K20" s="474">
        <f t="shared" si="7"/>
        <v>45</v>
      </c>
      <c r="L20" s="474">
        <f t="shared" si="8"/>
        <v>67</v>
      </c>
      <c r="M20" s="474">
        <f t="shared" si="9"/>
        <v>45</v>
      </c>
      <c r="N20" s="474">
        <v>67</v>
      </c>
    </row>
    <row r="21" spans="1:14" s="473" customFormat="1" ht="15" customHeight="1" x14ac:dyDescent="0.2">
      <c r="A21" s="473">
        <v>8</v>
      </c>
      <c r="B21" s="477" t="str">
        <f>'Tabelle 2.3'!J18</f>
        <v>X</v>
      </c>
      <c r="C21" s="478" t="str">
        <f>'Tabelle 3.3'!J18</f>
        <v>X</v>
      </c>
      <c r="D21" s="479" t="str">
        <f t="shared" si="3"/>
        <v>X</v>
      </c>
      <c r="E21" s="479" t="str">
        <f t="shared" si="3"/>
        <v>X</v>
      </c>
      <c r="F21" s="474" t="str">
        <f t="shared" si="4"/>
        <v/>
      </c>
      <c r="G21" s="474" t="str">
        <f t="shared" si="4"/>
        <v/>
      </c>
      <c r="H21" s="480">
        <f t="shared" si="5"/>
        <v>-0.75</v>
      </c>
      <c r="I21" s="480">
        <f t="shared" si="5"/>
        <v>-0.75</v>
      </c>
      <c r="J21" s="474">
        <f t="shared" si="6"/>
        <v>77</v>
      </c>
      <c r="K21" s="474">
        <f t="shared" si="7"/>
        <v>45</v>
      </c>
      <c r="L21" s="474">
        <f t="shared" si="8"/>
        <v>77</v>
      </c>
      <c r="M21" s="474">
        <f t="shared" si="9"/>
        <v>45</v>
      </c>
      <c r="N21" s="474">
        <v>77</v>
      </c>
    </row>
    <row r="22" spans="1:14" s="473" customFormat="1" ht="15" customHeight="1" x14ac:dyDescent="0.2">
      <c r="A22" s="473">
        <v>9</v>
      </c>
      <c r="B22" s="477" t="str">
        <f>'Tabelle 2.3'!J19</f>
        <v>X</v>
      </c>
      <c r="C22" s="478" t="str">
        <f>'Tabelle 3.3'!J19</f>
        <v>X</v>
      </c>
      <c r="D22" s="479" t="str">
        <f t="shared" si="3"/>
        <v>X</v>
      </c>
      <c r="E22" s="479" t="str">
        <f t="shared" si="3"/>
        <v>X</v>
      </c>
      <c r="F22" s="474" t="str">
        <f t="shared" si="4"/>
        <v/>
      </c>
      <c r="G22" s="474" t="str">
        <f t="shared" si="4"/>
        <v/>
      </c>
      <c r="H22" s="480">
        <f t="shared" si="5"/>
        <v>-0.75</v>
      </c>
      <c r="I22" s="480">
        <f t="shared" si="5"/>
        <v>-0.75</v>
      </c>
      <c r="J22" s="474">
        <f t="shared" si="6"/>
        <v>87</v>
      </c>
      <c r="K22" s="474">
        <f t="shared" si="7"/>
        <v>45</v>
      </c>
      <c r="L22" s="474">
        <f t="shared" si="8"/>
        <v>87</v>
      </c>
      <c r="M22" s="474">
        <f t="shared" si="9"/>
        <v>45</v>
      </c>
      <c r="N22" s="474">
        <v>87</v>
      </c>
    </row>
    <row r="23" spans="1:14" s="473" customFormat="1" ht="15" customHeight="1" x14ac:dyDescent="0.2">
      <c r="A23" s="473">
        <v>10</v>
      </c>
      <c r="B23" s="477" t="str">
        <f>'Tabelle 2.3'!J20</f>
        <v>X</v>
      </c>
      <c r="C23" s="478" t="str">
        <f>'Tabelle 3.3'!J20</f>
        <v>X</v>
      </c>
      <c r="D23" s="479" t="str">
        <f t="shared" si="3"/>
        <v>X</v>
      </c>
      <c r="E23" s="479" t="str">
        <f t="shared" si="3"/>
        <v>X</v>
      </c>
      <c r="F23" s="474" t="str">
        <f t="shared" si="4"/>
        <v/>
      </c>
      <c r="G23" s="474" t="str">
        <f t="shared" si="4"/>
        <v/>
      </c>
      <c r="H23" s="480">
        <f t="shared" si="5"/>
        <v>-0.75</v>
      </c>
      <c r="I23" s="480">
        <f t="shared" si="5"/>
        <v>-0.75</v>
      </c>
      <c r="J23" s="474">
        <f t="shared" si="6"/>
        <v>98</v>
      </c>
      <c r="K23" s="474">
        <f t="shared" si="7"/>
        <v>45</v>
      </c>
      <c r="L23" s="474">
        <f t="shared" si="8"/>
        <v>98</v>
      </c>
      <c r="M23" s="474">
        <f t="shared" si="9"/>
        <v>45</v>
      </c>
      <c r="N23" s="474">
        <v>98</v>
      </c>
    </row>
    <row r="24" spans="1:14" s="473" customFormat="1" ht="15" customHeight="1" x14ac:dyDescent="0.2">
      <c r="A24" s="473">
        <v>11</v>
      </c>
      <c r="B24" s="477" t="str">
        <f>'Tabelle 2.3'!J21</f>
        <v>X</v>
      </c>
      <c r="C24" s="478" t="str">
        <f>'Tabelle 3.3'!J21</f>
        <v>X</v>
      </c>
      <c r="D24" s="479" t="str">
        <f t="shared" si="3"/>
        <v>X</v>
      </c>
      <c r="E24" s="479" t="str">
        <f t="shared" si="3"/>
        <v>X</v>
      </c>
      <c r="F24" s="474" t="str">
        <f t="shared" si="4"/>
        <v/>
      </c>
      <c r="G24" s="474" t="str">
        <f t="shared" si="4"/>
        <v/>
      </c>
      <c r="H24" s="480">
        <f t="shared" si="5"/>
        <v>-0.75</v>
      </c>
      <c r="I24" s="480">
        <f t="shared" si="5"/>
        <v>-0.75</v>
      </c>
      <c r="J24" s="474">
        <f t="shared" si="6"/>
        <v>108</v>
      </c>
      <c r="K24" s="474">
        <f t="shared" si="7"/>
        <v>45</v>
      </c>
      <c r="L24" s="474">
        <f t="shared" si="8"/>
        <v>108</v>
      </c>
      <c r="M24" s="474">
        <f t="shared" si="9"/>
        <v>45</v>
      </c>
      <c r="N24" s="474">
        <v>108</v>
      </c>
    </row>
    <row r="25" spans="1:14" s="473" customFormat="1" ht="15" customHeight="1" x14ac:dyDescent="0.2">
      <c r="A25" s="473">
        <v>12</v>
      </c>
      <c r="B25" s="477" t="str">
        <f>'Tabelle 2.3'!J22</f>
        <v>X</v>
      </c>
      <c r="C25" s="478" t="str">
        <f>'Tabelle 3.3'!J22</f>
        <v>X</v>
      </c>
      <c r="D25" s="479" t="str">
        <f t="shared" si="3"/>
        <v>X</v>
      </c>
      <c r="E25" s="479" t="str">
        <f t="shared" si="3"/>
        <v>X</v>
      </c>
      <c r="F25" s="474" t="str">
        <f t="shared" si="4"/>
        <v/>
      </c>
      <c r="G25" s="474" t="str">
        <f t="shared" si="4"/>
        <v/>
      </c>
      <c r="H25" s="480">
        <f t="shared" si="5"/>
        <v>-0.75</v>
      </c>
      <c r="I25" s="480">
        <f t="shared" si="5"/>
        <v>-0.75</v>
      </c>
      <c r="J25" s="474">
        <f t="shared" si="6"/>
        <v>118</v>
      </c>
      <c r="K25" s="474">
        <f t="shared" si="7"/>
        <v>45</v>
      </c>
      <c r="L25" s="474">
        <f t="shared" si="8"/>
        <v>118</v>
      </c>
      <c r="M25" s="474">
        <f t="shared" si="9"/>
        <v>45</v>
      </c>
      <c r="N25" s="474">
        <v>118</v>
      </c>
    </row>
    <row r="26" spans="1:14" s="473" customFormat="1" ht="15" customHeight="1" x14ac:dyDescent="0.2">
      <c r="A26" s="473">
        <v>13</v>
      </c>
      <c r="B26" s="477" t="str">
        <f>'Tabelle 2.3'!J23</f>
        <v>X</v>
      </c>
      <c r="C26" s="478" t="str">
        <f>'Tabelle 3.3'!J23</f>
        <v>X</v>
      </c>
      <c r="D26" s="479" t="str">
        <f t="shared" si="3"/>
        <v>X</v>
      </c>
      <c r="E26" s="479" t="str">
        <f t="shared" si="3"/>
        <v>X</v>
      </c>
      <c r="F26" s="474" t="str">
        <f t="shared" si="4"/>
        <v/>
      </c>
      <c r="G26" s="474" t="str">
        <f t="shared" si="4"/>
        <v/>
      </c>
      <c r="H26" s="480">
        <f t="shared" si="5"/>
        <v>-0.75</v>
      </c>
      <c r="I26" s="480">
        <f t="shared" si="5"/>
        <v>-0.75</v>
      </c>
      <c r="J26" s="474">
        <f t="shared" si="6"/>
        <v>129</v>
      </c>
      <c r="K26" s="474">
        <f t="shared" si="7"/>
        <v>45</v>
      </c>
      <c r="L26" s="474">
        <f t="shared" si="8"/>
        <v>129</v>
      </c>
      <c r="M26" s="474">
        <f t="shared" si="9"/>
        <v>45</v>
      </c>
      <c r="N26" s="474">
        <v>129</v>
      </c>
    </row>
    <row r="27" spans="1:14" s="473" customFormat="1" ht="15" customHeight="1" x14ac:dyDescent="0.2">
      <c r="A27" s="473">
        <v>14</v>
      </c>
      <c r="B27" s="477" t="str">
        <f>'Tabelle 2.3'!J24</f>
        <v>X</v>
      </c>
      <c r="C27" s="478" t="str">
        <f>'Tabelle 3.3'!J24</f>
        <v>X</v>
      </c>
      <c r="D27" s="479" t="str">
        <f t="shared" si="3"/>
        <v>X</v>
      </c>
      <c r="E27" s="479" t="str">
        <f t="shared" si="3"/>
        <v>X</v>
      </c>
      <c r="F27" s="474" t="str">
        <f t="shared" si="4"/>
        <v/>
      </c>
      <c r="G27" s="474" t="str">
        <f t="shared" si="4"/>
        <v/>
      </c>
      <c r="H27" s="480">
        <f t="shared" si="5"/>
        <v>-0.75</v>
      </c>
      <c r="I27" s="480">
        <f t="shared" si="5"/>
        <v>-0.75</v>
      </c>
      <c r="J27" s="474">
        <f t="shared" si="6"/>
        <v>139</v>
      </c>
      <c r="K27" s="474">
        <f t="shared" si="7"/>
        <v>45</v>
      </c>
      <c r="L27" s="474">
        <f t="shared" si="8"/>
        <v>139</v>
      </c>
      <c r="M27" s="474">
        <f t="shared" si="9"/>
        <v>45</v>
      </c>
      <c r="N27" s="474">
        <v>139</v>
      </c>
    </row>
    <row r="28" spans="1:14" s="473" customFormat="1" ht="15" customHeight="1" x14ac:dyDescent="0.2">
      <c r="A28" s="473">
        <v>15</v>
      </c>
      <c r="B28" s="477" t="str">
        <f>'Tabelle 2.3'!J25</f>
        <v>X</v>
      </c>
      <c r="C28" s="478" t="str">
        <f>'Tabelle 3.3'!J25</f>
        <v>X</v>
      </c>
      <c r="D28" s="479" t="str">
        <f t="shared" si="3"/>
        <v>X</v>
      </c>
      <c r="E28" s="479" t="str">
        <f t="shared" si="3"/>
        <v>X</v>
      </c>
      <c r="F28" s="474" t="str">
        <f t="shared" si="4"/>
        <v/>
      </c>
      <c r="G28" s="474" t="str">
        <f t="shared" si="4"/>
        <v/>
      </c>
      <c r="H28" s="480">
        <f t="shared" si="5"/>
        <v>-0.75</v>
      </c>
      <c r="I28" s="480">
        <f t="shared" si="5"/>
        <v>-0.75</v>
      </c>
      <c r="J28" s="474">
        <f t="shared" si="6"/>
        <v>149</v>
      </c>
      <c r="K28" s="474">
        <f t="shared" si="7"/>
        <v>45</v>
      </c>
      <c r="L28" s="474">
        <f t="shared" si="8"/>
        <v>149</v>
      </c>
      <c r="M28" s="474">
        <f t="shared" si="9"/>
        <v>45</v>
      </c>
      <c r="N28" s="474">
        <v>149</v>
      </c>
    </row>
    <row r="29" spans="1:14" s="473" customFormat="1" ht="15" customHeight="1" x14ac:dyDescent="0.2">
      <c r="A29" s="473">
        <v>16</v>
      </c>
      <c r="B29" s="477" t="str">
        <f>'Tabelle 2.3'!J26</f>
        <v>X</v>
      </c>
      <c r="C29" s="478" t="str">
        <f>'Tabelle 3.3'!J26</f>
        <v>X</v>
      </c>
      <c r="D29" s="479" t="str">
        <f t="shared" si="3"/>
        <v>X</v>
      </c>
      <c r="E29" s="479" t="str">
        <f t="shared" si="3"/>
        <v>X</v>
      </c>
      <c r="F29" s="474" t="str">
        <f t="shared" si="4"/>
        <v/>
      </c>
      <c r="G29" s="474" t="str">
        <f t="shared" si="4"/>
        <v/>
      </c>
      <c r="H29" s="480">
        <f t="shared" si="5"/>
        <v>-0.75</v>
      </c>
      <c r="I29" s="480">
        <f t="shared" si="5"/>
        <v>-0.75</v>
      </c>
      <c r="J29" s="474">
        <f t="shared" si="6"/>
        <v>160</v>
      </c>
      <c r="K29" s="474">
        <f t="shared" si="7"/>
        <v>45</v>
      </c>
      <c r="L29" s="474">
        <f t="shared" si="8"/>
        <v>160</v>
      </c>
      <c r="M29" s="474">
        <f t="shared" si="9"/>
        <v>45</v>
      </c>
      <c r="N29" s="474">
        <v>160</v>
      </c>
    </row>
    <row r="30" spans="1:14" s="473" customFormat="1" ht="15" customHeight="1" x14ac:dyDescent="0.2">
      <c r="A30" s="473">
        <v>17</v>
      </c>
      <c r="B30" s="477" t="str">
        <f>'Tabelle 2.3'!J27</f>
        <v>X</v>
      </c>
      <c r="C30" s="478" t="str">
        <f>'Tabelle 3.3'!J27</f>
        <v>X</v>
      </c>
      <c r="D30" s="479" t="str">
        <f t="shared" si="3"/>
        <v>X</v>
      </c>
      <c r="E30" s="479" t="str">
        <f t="shared" si="3"/>
        <v>X</v>
      </c>
      <c r="F30" s="474" t="str">
        <f t="shared" si="4"/>
        <v/>
      </c>
      <c r="G30" s="474" t="str">
        <f t="shared" si="4"/>
        <v/>
      </c>
      <c r="H30" s="480">
        <f t="shared" si="5"/>
        <v>-0.75</v>
      </c>
      <c r="I30" s="480">
        <f t="shared" si="5"/>
        <v>-0.75</v>
      </c>
      <c r="J30" s="474">
        <f t="shared" si="6"/>
        <v>170</v>
      </c>
      <c r="K30" s="474">
        <f t="shared" si="7"/>
        <v>45</v>
      </c>
      <c r="L30" s="474">
        <f t="shared" si="8"/>
        <v>170</v>
      </c>
      <c r="M30" s="474">
        <f t="shared" si="9"/>
        <v>45</v>
      </c>
      <c r="N30" s="474">
        <v>170</v>
      </c>
    </row>
    <row r="31" spans="1:14" s="473" customFormat="1" ht="15" customHeight="1" x14ac:dyDescent="0.2">
      <c r="A31" s="473">
        <v>18</v>
      </c>
      <c r="B31" s="477" t="str">
        <f>'Tabelle 2.3'!J28</f>
        <v>X</v>
      </c>
      <c r="C31" s="478" t="str">
        <f>'Tabelle 3.3'!J28</f>
        <v>X</v>
      </c>
      <c r="D31" s="479" t="str">
        <f t="shared" si="3"/>
        <v>X</v>
      </c>
      <c r="E31" s="479" t="str">
        <f t="shared" si="3"/>
        <v>X</v>
      </c>
      <c r="F31" s="474" t="str">
        <f t="shared" si="4"/>
        <v/>
      </c>
      <c r="G31" s="474" t="str">
        <f t="shared" si="4"/>
        <v/>
      </c>
      <c r="H31" s="480">
        <f t="shared" si="5"/>
        <v>-0.75</v>
      </c>
      <c r="I31" s="480">
        <f t="shared" si="5"/>
        <v>-0.75</v>
      </c>
      <c r="J31" s="474">
        <f t="shared" si="6"/>
        <v>180</v>
      </c>
      <c r="K31" s="474">
        <f t="shared" si="7"/>
        <v>45</v>
      </c>
      <c r="L31" s="474">
        <f t="shared" si="8"/>
        <v>180</v>
      </c>
      <c r="M31" s="474">
        <f t="shared" si="9"/>
        <v>45</v>
      </c>
      <c r="N31" s="474">
        <v>180</v>
      </c>
    </row>
    <row r="32" spans="1:14" s="473" customFormat="1" ht="15" customHeight="1" x14ac:dyDescent="0.2">
      <c r="A32" s="473">
        <v>19</v>
      </c>
      <c r="B32" s="477" t="str">
        <f>'Tabelle 2.3'!J29</f>
        <v>X</v>
      </c>
      <c r="C32" s="478" t="str">
        <f>'Tabelle 3.3'!J29</f>
        <v>X</v>
      </c>
      <c r="D32" s="479" t="str">
        <f t="shared" si="3"/>
        <v>X</v>
      </c>
      <c r="E32" s="479" t="str">
        <f t="shared" si="3"/>
        <v>X</v>
      </c>
      <c r="F32" s="474" t="str">
        <f t="shared" si="4"/>
        <v/>
      </c>
      <c r="G32" s="474" t="str">
        <f t="shared" si="4"/>
        <v/>
      </c>
      <c r="H32" s="480">
        <f t="shared" si="5"/>
        <v>-0.75</v>
      </c>
      <c r="I32" s="480">
        <f t="shared" si="5"/>
        <v>-0.75</v>
      </c>
      <c r="J32" s="474">
        <f t="shared" si="6"/>
        <v>191</v>
      </c>
      <c r="K32" s="474">
        <f t="shared" si="7"/>
        <v>45</v>
      </c>
      <c r="L32" s="474">
        <f t="shared" si="8"/>
        <v>191</v>
      </c>
      <c r="M32" s="474">
        <f t="shared" si="9"/>
        <v>45</v>
      </c>
      <c r="N32" s="474">
        <v>191</v>
      </c>
    </row>
    <row r="33" spans="1:14" s="473" customFormat="1" ht="15" customHeight="1" x14ac:dyDescent="0.2">
      <c r="A33" s="473">
        <v>20</v>
      </c>
      <c r="B33" s="477" t="str">
        <f>'Tabelle 2.3'!J30</f>
        <v>X</v>
      </c>
      <c r="C33" s="478" t="str">
        <f>'Tabelle 3.3'!J30</f>
        <v>X</v>
      </c>
      <c r="D33" s="479" t="str">
        <f t="shared" si="3"/>
        <v>X</v>
      </c>
      <c r="E33" s="479" t="str">
        <f t="shared" si="3"/>
        <v>X</v>
      </c>
      <c r="F33" s="474" t="str">
        <f t="shared" si="4"/>
        <v/>
      </c>
      <c r="G33" s="474" t="str">
        <f t="shared" si="4"/>
        <v/>
      </c>
      <c r="H33" s="480">
        <f t="shared" si="5"/>
        <v>-0.75</v>
      </c>
      <c r="I33" s="480">
        <f t="shared" si="5"/>
        <v>-0.75</v>
      </c>
      <c r="J33" s="474">
        <f t="shared" si="6"/>
        <v>201</v>
      </c>
      <c r="K33" s="474">
        <f t="shared" si="7"/>
        <v>45</v>
      </c>
      <c r="L33" s="474">
        <f t="shared" si="8"/>
        <v>201</v>
      </c>
      <c r="M33" s="474">
        <f t="shared" si="9"/>
        <v>45</v>
      </c>
      <c r="N33" s="474">
        <v>201</v>
      </c>
    </row>
    <row r="34" spans="1:14" s="473" customFormat="1" ht="15" customHeight="1" x14ac:dyDescent="0.2">
      <c r="A34" s="473">
        <v>21</v>
      </c>
      <c r="B34" s="477" t="str">
        <f>'Tabelle 2.3'!J31</f>
        <v>X</v>
      </c>
      <c r="C34" s="478" t="str">
        <f>'Tabelle 3.3'!J31</f>
        <v>X</v>
      </c>
      <c r="D34" s="479" t="str">
        <f t="shared" si="3"/>
        <v>X</v>
      </c>
      <c r="E34" s="479" t="str">
        <f t="shared" si="3"/>
        <v>X</v>
      </c>
      <c r="F34" s="474" t="str">
        <f t="shared" si="4"/>
        <v/>
      </c>
      <c r="G34" s="474" t="str">
        <f t="shared" si="4"/>
        <v/>
      </c>
      <c r="H34" s="480">
        <f t="shared" si="5"/>
        <v>-0.75</v>
      </c>
      <c r="I34" s="480">
        <f t="shared" si="5"/>
        <v>-0.75</v>
      </c>
      <c r="J34" s="474">
        <f t="shared" si="6"/>
        <v>211</v>
      </c>
      <c r="K34" s="474">
        <f t="shared" si="7"/>
        <v>45</v>
      </c>
      <c r="L34" s="474">
        <f t="shared" si="8"/>
        <v>211</v>
      </c>
      <c r="M34" s="474">
        <f t="shared" si="9"/>
        <v>45</v>
      </c>
      <c r="N34" s="474">
        <v>211</v>
      </c>
    </row>
    <row r="35" spans="1:14" s="473" customFormat="1" ht="15" customHeight="1" x14ac:dyDescent="0.2">
      <c r="A35" s="473">
        <v>22</v>
      </c>
      <c r="B35" s="477" t="str">
        <f>'Tabelle 2.3'!J32</f>
        <v>X</v>
      </c>
      <c r="C35" s="478" t="str">
        <f>'Tabelle 3.3'!J32</f>
        <v>X</v>
      </c>
      <c r="D35" s="479" t="str">
        <f t="shared" si="3"/>
        <v>X</v>
      </c>
      <c r="E35" s="479" t="str">
        <f t="shared" si="3"/>
        <v>X</v>
      </c>
      <c r="F35" s="474" t="str">
        <f t="shared" si="4"/>
        <v/>
      </c>
      <c r="G35" s="474" t="str">
        <f t="shared" si="4"/>
        <v/>
      </c>
      <c r="H35" s="480">
        <f t="shared" si="5"/>
        <v>-0.75</v>
      </c>
      <c r="I35" s="480">
        <f t="shared" si="5"/>
        <v>-0.75</v>
      </c>
      <c r="J35" s="474">
        <f t="shared" si="6"/>
        <v>222</v>
      </c>
      <c r="K35" s="474">
        <f t="shared" si="7"/>
        <v>45</v>
      </c>
      <c r="L35" s="474">
        <f t="shared" si="8"/>
        <v>222</v>
      </c>
      <c r="M35" s="474">
        <f t="shared" si="9"/>
        <v>45</v>
      </c>
      <c r="N35" s="474">
        <v>222</v>
      </c>
    </row>
    <row r="36" spans="1:14" s="473" customFormat="1" ht="15" customHeight="1" x14ac:dyDescent="0.2">
      <c r="A36" s="473">
        <v>23</v>
      </c>
      <c r="B36" s="477"/>
      <c r="C36" s="478"/>
      <c r="D36" s="479">
        <f t="shared" si="3"/>
        <v>0</v>
      </c>
      <c r="E36" s="479">
        <f t="shared" si="3"/>
        <v>0</v>
      </c>
      <c r="F36" s="474" t="str">
        <f t="shared" si="4"/>
        <v/>
      </c>
      <c r="G36" s="474" t="str">
        <f t="shared" si="4"/>
        <v/>
      </c>
      <c r="H36" s="480" t="str">
        <f t="shared" si="5"/>
        <v/>
      </c>
      <c r="I36" s="480" t="str">
        <f t="shared" si="5"/>
        <v/>
      </c>
      <c r="J36" s="474" t="e">
        <f t="shared" si="6"/>
        <v>#N/A</v>
      </c>
      <c r="K36" s="474" t="e">
        <f t="shared" si="7"/>
        <v>#N/A</v>
      </c>
      <c r="L36" s="474" t="e">
        <f t="shared" si="8"/>
        <v>#N/A</v>
      </c>
      <c r="M36" s="474" t="e">
        <f t="shared" si="9"/>
        <v>#N/A</v>
      </c>
      <c r="N36" s="474">
        <v>232</v>
      </c>
    </row>
    <row r="37" spans="1:14" s="473" customFormat="1" ht="15" customHeight="1" x14ac:dyDescent="0.2">
      <c r="A37" s="473">
        <v>24</v>
      </c>
      <c r="B37" s="477" t="str">
        <f>'Tabelle 2.3'!J34</f>
        <v>X</v>
      </c>
      <c r="C37" s="478" t="str">
        <f>'Tabelle 3.3'!J34</f>
        <v>X</v>
      </c>
      <c r="D37" s="479" t="str">
        <f t="shared" si="3"/>
        <v>X</v>
      </c>
      <c r="E37" s="479" t="str">
        <f t="shared" si="3"/>
        <v>X</v>
      </c>
      <c r="F37" s="474" t="str">
        <f t="shared" si="4"/>
        <v/>
      </c>
      <c r="G37" s="474" t="str">
        <f t="shared" si="4"/>
        <v/>
      </c>
      <c r="H37" s="480">
        <f t="shared" si="5"/>
        <v>-0.75</v>
      </c>
      <c r="I37" s="480">
        <f t="shared" si="5"/>
        <v>-0.75</v>
      </c>
      <c r="J37" s="474">
        <f t="shared" si="6"/>
        <v>242</v>
      </c>
      <c r="K37" s="474">
        <f t="shared" si="7"/>
        <v>45</v>
      </c>
      <c r="L37" s="474">
        <f t="shared" si="8"/>
        <v>242</v>
      </c>
      <c r="M37" s="474">
        <f t="shared" si="9"/>
        <v>45</v>
      </c>
      <c r="N37" s="474">
        <v>242</v>
      </c>
    </row>
    <row r="38" spans="1:14" s="473" customFormat="1" ht="15" customHeight="1" x14ac:dyDescent="0.2">
      <c r="A38" s="473">
        <v>25</v>
      </c>
      <c r="B38" s="477" t="str">
        <f>'Tabelle 2.3'!J35</f>
        <v>X</v>
      </c>
      <c r="C38" s="478" t="str">
        <f>'Tabelle 3.3'!J35</f>
        <v>X</v>
      </c>
      <c r="D38" s="479" t="str">
        <f t="shared" si="3"/>
        <v>X</v>
      </c>
      <c r="E38" s="479" t="str">
        <f t="shared" si="3"/>
        <v>X</v>
      </c>
      <c r="F38" s="474" t="str">
        <f t="shared" si="4"/>
        <v/>
      </c>
      <c r="G38" s="474" t="str">
        <f t="shared" si="4"/>
        <v/>
      </c>
      <c r="H38" s="480">
        <f t="shared" si="5"/>
        <v>-0.75</v>
      </c>
      <c r="I38" s="480">
        <f t="shared" si="5"/>
        <v>-0.75</v>
      </c>
      <c r="J38" s="474">
        <f t="shared" si="6"/>
        <v>253</v>
      </c>
      <c r="K38" s="474">
        <f t="shared" si="7"/>
        <v>45</v>
      </c>
      <c r="L38" s="474">
        <f t="shared" si="8"/>
        <v>253</v>
      </c>
      <c r="M38" s="474">
        <f t="shared" si="9"/>
        <v>45</v>
      </c>
      <c r="N38" s="474">
        <v>253</v>
      </c>
    </row>
    <row r="39" spans="1:14" s="473" customFormat="1" ht="15" customHeight="1" x14ac:dyDescent="0.2">
      <c r="A39" s="473">
        <v>26</v>
      </c>
      <c r="B39" s="477" t="str">
        <f>'Tabelle 2.3'!J36</f>
        <v>X</v>
      </c>
      <c r="C39" s="478" t="str">
        <f>'Tabelle 3.3'!J36</f>
        <v>X</v>
      </c>
      <c r="D39" s="479" t="str">
        <f t="shared" si="3"/>
        <v>X</v>
      </c>
      <c r="E39" s="479" t="str">
        <f t="shared" si="3"/>
        <v>X</v>
      </c>
      <c r="F39" s="474" t="str">
        <f t="shared" si="4"/>
        <v/>
      </c>
      <c r="G39" s="474" t="str">
        <f t="shared" si="4"/>
        <v/>
      </c>
      <c r="H39" s="480">
        <f t="shared" si="5"/>
        <v>-0.75</v>
      </c>
      <c r="I39" s="480">
        <f t="shared" si="5"/>
        <v>-0.75</v>
      </c>
      <c r="J39" s="474">
        <f t="shared" si="6"/>
        <v>263</v>
      </c>
      <c r="K39" s="474">
        <f t="shared" si="7"/>
        <v>45</v>
      </c>
      <c r="L39" s="474">
        <f t="shared" si="8"/>
        <v>263</v>
      </c>
      <c r="M39" s="474">
        <f t="shared" si="9"/>
        <v>45</v>
      </c>
      <c r="N39" s="474">
        <v>263</v>
      </c>
    </row>
    <row r="40" spans="1:14" s="473" customFormat="1" ht="15" customHeight="1" x14ac:dyDescent="0.2">
      <c r="A40" s="473">
        <v>27</v>
      </c>
      <c r="B40" s="477" t="e">
        <f>'Tabelle 2.3'!#REF!</f>
        <v>#REF!</v>
      </c>
      <c r="C40" s="478" t="e">
        <f>'Tabelle 3.3'!#REF!</f>
        <v>#REF!</v>
      </c>
      <c r="D40" s="479" t="e">
        <f t="shared" si="3"/>
        <v>#REF!</v>
      </c>
      <c r="E40" s="479" t="e">
        <f t="shared" si="3"/>
        <v>#REF!</v>
      </c>
      <c r="F40" s="474" t="str">
        <f t="shared" si="4"/>
        <v/>
      </c>
      <c r="G40" s="474" t="str">
        <f t="shared" si="4"/>
        <v/>
      </c>
      <c r="H40" s="480" t="e">
        <f t="shared" si="5"/>
        <v>#REF!</v>
      </c>
      <c r="I40" s="480" t="e">
        <f t="shared" si="5"/>
        <v>#REF!</v>
      </c>
      <c r="J40" s="474" t="e">
        <f t="shared" si="6"/>
        <v>#REF!</v>
      </c>
      <c r="K40" s="474" t="e">
        <f t="shared" si="7"/>
        <v>#REF!</v>
      </c>
      <c r="L40" s="474" t="e">
        <f t="shared" si="8"/>
        <v>#REF!</v>
      </c>
      <c r="M40" s="474" t="e">
        <f t="shared" si="9"/>
        <v>#REF!</v>
      </c>
      <c r="N40" s="474">
        <v>273</v>
      </c>
    </row>
    <row r="41" spans="1:14" s="473" customFormat="1" ht="15" customHeight="1" x14ac:dyDescent="0.2">
      <c r="A41" s="473">
        <v>28</v>
      </c>
      <c r="B41" s="477" t="e">
        <f>'Tabelle 2.3'!#REF!</f>
        <v>#REF!</v>
      </c>
      <c r="C41" s="478" t="e">
        <f>'Tabelle 3.3'!#REF!</f>
        <v>#REF!</v>
      </c>
      <c r="D41" s="479" t="e">
        <f t="shared" si="3"/>
        <v>#REF!</v>
      </c>
      <c r="E41" s="479" t="e">
        <f t="shared" si="3"/>
        <v>#REF!</v>
      </c>
      <c r="F41" s="474" t="str">
        <f t="shared" si="4"/>
        <v/>
      </c>
      <c r="G41" s="474" t="str">
        <f t="shared" si="4"/>
        <v/>
      </c>
      <c r="H41" s="480" t="e">
        <f t="shared" si="5"/>
        <v>#REF!</v>
      </c>
      <c r="I41" s="480" t="e">
        <f t="shared" si="5"/>
        <v>#REF!</v>
      </c>
      <c r="J41" s="474" t="e">
        <f t="shared" si="6"/>
        <v>#REF!</v>
      </c>
      <c r="K41" s="474" t="e">
        <f t="shared" si="7"/>
        <v>#REF!</v>
      </c>
      <c r="L41" s="474" t="e">
        <f t="shared" si="8"/>
        <v>#REF!</v>
      </c>
      <c r="M41" s="474" t="e">
        <f t="shared" si="9"/>
        <v>#REF!</v>
      </c>
      <c r="N41" s="474">
        <v>284</v>
      </c>
    </row>
    <row r="42" spans="1:14" s="473" customFormat="1" ht="15" customHeight="1" x14ac:dyDescent="0.2">
      <c r="A42" s="473">
        <v>29</v>
      </c>
      <c r="B42" s="477" t="e">
        <f>'Tabelle 2.3'!#REF!</f>
        <v>#REF!</v>
      </c>
      <c r="C42" s="478" t="e">
        <f>'Tabelle 3.3'!#REF!</f>
        <v>#REF!</v>
      </c>
      <c r="D42" s="479" t="e">
        <f t="shared" si="3"/>
        <v>#REF!</v>
      </c>
      <c r="E42" s="479" t="e">
        <f t="shared" si="3"/>
        <v>#REF!</v>
      </c>
      <c r="F42" s="474" t="str">
        <f t="shared" si="4"/>
        <v/>
      </c>
      <c r="G42" s="474" t="str">
        <f t="shared" si="4"/>
        <v/>
      </c>
      <c r="H42" s="480" t="e">
        <f t="shared" si="5"/>
        <v>#REF!</v>
      </c>
      <c r="I42" s="480" t="e">
        <f t="shared" si="5"/>
        <v>#REF!</v>
      </c>
      <c r="J42" s="474" t="e">
        <f t="shared" si="6"/>
        <v>#REF!</v>
      </c>
      <c r="K42" s="474" t="e">
        <f t="shared" si="7"/>
        <v>#REF!</v>
      </c>
      <c r="L42" s="474" t="e">
        <f t="shared" si="8"/>
        <v>#REF!</v>
      </c>
      <c r="M42" s="474" t="e">
        <f t="shared" si="9"/>
        <v>#REF!</v>
      </c>
      <c r="N42" s="474">
        <v>294</v>
      </c>
    </row>
    <row r="43" spans="1:14" s="473" customFormat="1" ht="15" customHeight="1" x14ac:dyDescent="0.2">
      <c r="A43" s="473">
        <v>30</v>
      </c>
      <c r="B43" s="477" t="e">
        <f>'Tabelle 2.3'!#REF!</f>
        <v>#REF!</v>
      </c>
      <c r="C43" s="478" t="e">
        <f>'Tabelle 3.3'!#REF!</f>
        <v>#REF!</v>
      </c>
      <c r="D43" s="479" t="e">
        <f t="shared" si="3"/>
        <v>#REF!</v>
      </c>
      <c r="E43" s="479" t="e">
        <f t="shared" si="3"/>
        <v>#REF!</v>
      </c>
      <c r="F43" s="474" t="str">
        <f t="shared" si="4"/>
        <v/>
      </c>
      <c r="G43" s="474" t="str">
        <f t="shared" si="4"/>
        <v/>
      </c>
      <c r="H43" s="480" t="e">
        <f t="shared" si="5"/>
        <v>#REF!</v>
      </c>
      <c r="I43" s="480" t="e">
        <f t="shared" si="5"/>
        <v>#REF!</v>
      </c>
      <c r="J43" s="474" t="e">
        <f t="shared" si="6"/>
        <v>#REF!</v>
      </c>
      <c r="K43" s="474" t="e">
        <f t="shared" si="7"/>
        <v>#REF!</v>
      </c>
      <c r="L43" s="474" t="e">
        <f t="shared" si="8"/>
        <v>#REF!</v>
      </c>
      <c r="M43" s="474" t="e">
        <f t="shared" si="9"/>
        <v>#REF!</v>
      </c>
      <c r="N43" s="474">
        <v>304</v>
      </c>
    </row>
    <row r="44" spans="1:14" s="473" customFormat="1" ht="15" customHeight="1" x14ac:dyDescent="0.2">
      <c r="A44" s="473">
        <v>31</v>
      </c>
      <c r="B44" s="477" t="e">
        <f>'Tabelle 2.3'!#REF!</f>
        <v>#REF!</v>
      </c>
      <c r="C44" s="478" t="e">
        <f>'Tabelle 3.3'!#REF!</f>
        <v>#REF!</v>
      </c>
      <c r="D44" s="479" t="e">
        <f t="shared" si="3"/>
        <v>#REF!</v>
      </c>
      <c r="E44" s="479" t="e">
        <f t="shared" si="3"/>
        <v>#REF!</v>
      </c>
      <c r="F44" s="474" t="str">
        <f t="shared" si="4"/>
        <v/>
      </c>
      <c r="G44" s="474" t="str">
        <f t="shared" si="4"/>
        <v/>
      </c>
      <c r="H44" s="480" t="e">
        <f t="shared" si="5"/>
        <v>#REF!</v>
      </c>
      <c r="I44" s="480" t="e">
        <f t="shared" si="5"/>
        <v>#REF!</v>
      </c>
      <c r="J44" s="474" t="e">
        <f t="shared" si="6"/>
        <v>#REF!</v>
      </c>
      <c r="K44" s="474" t="e">
        <f t="shared" si="7"/>
        <v>#REF!</v>
      </c>
      <c r="L44" s="474" t="e">
        <f t="shared" si="8"/>
        <v>#REF!</v>
      </c>
      <c r="M44" s="474" t="e">
        <f t="shared" si="9"/>
        <v>#REF!</v>
      </c>
      <c r="N44" s="474">
        <v>315</v>
      </c>
    </row>
    <row r="45" spans="1:14" s="473" customFormat="1" ht="15" customHeight="1" x14ac:dyDescent="0.2">
      <c r="A45" s="473">
        <v>32</v>
      </c>
      <c r="B45" s="477" t="str">
        <f>'Tabelle 2.3'!J36</f>
        <v>X</v>
      </c>
      <c r="C45" s="478" t="str">
        <f>'Tabelle 3.3'!J36</f>
        <v>X</v>
      </c>
      <c r="D45" s="479" t="str">
        <f t="shared" si="3"/>
        <v>X</v>
      </c>
      <c r="E45" s="479" t="str">
        <f t="shared" si="3"/>
        <v>X</v>
      </c>
      <c r="F45" s="474" t="str">
        <f t="shared" si="4"/>
        <v/>
      </c>
      <c r="G45" s="474" t="str">
        <f t="shared" si="4"/>
        <v/>
      </c>
      <c r="H45" s="480">
        <f t="shared" si="5"/>
        <v>-0.75</v>
      </c>
      <c r="I45" s="480">
        <f t="shared" si="5"/>
        <v>-0.75</v>
      </c>
      <c r="J45" s="474">
        <f t="shared" si="6"/>
        <v>325</v>
      </c>
      <c r="K45" s="474">
        <f t="shared" si="7"/>
        <v>45</v>
      </c>
      <c r="L45" s="474">
        <f t="shared" si="8"/>
        <v>325</v>
      </c>
      <c r="M45" s="474">
        <f t="shared" si="9"/>
        <v>45</v>
      </c>
      <c r="N45" s="474">
        <v>325</v>
      </c>
    </row>
    <row r="46" spans="1:14" s="473" customFormat="1" ht="15" customHeight="1" x14ac:dyDescent="0.2">
      <c r="E46" s="474"/>
      <c r="F46" s="474"/>
      <c r="G46" s="474"/>
      <c r="H46" s="474"/>
      <c r="I46" s="474"/>
      <c r="J46" s="474"/>
      <c r="K46" s="474"/>
      <c r="L46" s="474"/>
      <c r="M46" s="474"/>
      <c r="N46" s="474"/>
    </row>
    <row r="47" spans="1:14" s="473" customFormat="1" ht="15" customHeight="1" x14ac:dyDescent="0.2">
      <c r="D47" s="481"/>
      <c r="E47" s="474"/>
      <c r="F47" s="474"/>
      <c r="G47" s="474"/>
      <c r="H47" s="474"/>
      <c r="I47" s="474"/>
      <c r="J47" s="474"/>
      <c r="K47" s="474"/>
      <c r="L47" s="474"/>
      <c r="M47" s="474"/>
      <c r="N47" s="474"/>
    </row>
    <row r="48" spans="1:14" s="473" customFormat="1" ht="15" customHeight="1" x14ac:dyDescent="0.2">
      <c r="A48" s="475" t="s">
        <v>453</v>
      </c>
      <c r="E48" s="474"/>
      <c r="F48" s="474"/>
      <c r="G48" s="474"/>
      <c r="H48" s="474"/>
      <c r="I48" s="474"/>
      <c r="J48" s="474"/>
      <c r="K48" s="474"/>
      <c r="L48" s="474"/>
      <c r="M48" s="474"/>
      <c r="N48" s="474"/>
    </row>
    <row r="49" spans="1:14" ht="15" customHeight="1" x14ac:dyDescent="0.2">
      <c r="A49" s="675" t="s">
        <v>454</v>
      </c>
      <c r="B49" s="676" t="s">
        <v>102</v>
      </c>
      <c r="C49" s="676"/>
      <c r="D49" s="676"/>
      <c r="E49" s="677" t="s">
        <v>455</v>
      </c>
      <c r="F49" s="677"/>
      <c r="G49" s="677"/>
      <c r="H49" s="678" t="s">
        <v>456</v>
      </c>
      <c r="I49" s="679" t="s">
        <v>457</v>
      </c>
      <c r="J49" s="679"/>
      <c r="K49" s="679"/>
      <c r="L49" s="482" t="s">
        <v>458</v>
      </c>
      <c r="M49" s="459"/>
      <c r="N49" s="451"/>
    </row>
    <row r="50" spans="1:14" ht="39.950000000000003" customHeight="1" x14ac:dyDescent="0.2">
      <c r="A50" s="675"/>
      <c r="B50" s="483" t="s">
        <v>441</v>
      </c>
      <c r="C50" s="483" t="s">
        <v>120</v>
      </c>
      <c r="D50" s="483" t="s">
        <v>121</v>
      </c>
      <c r="E50" s="483" t="s">
        <v>441</v>
      </c>
      <c r="F50" s="483" t="s">
        <v>120</v>
      </c>
      <c r="G50" s="483" t="s">
        <v>121</v>
      </c>
      <c r="H50" s="678"/>
      <c r="I50" s="483" t="s">
        <v>441</v>
      </c>
      <c r="J50" s="483" t="s">
        <v>120</v>
      </c>
      <c r="K50" s="483" t="s">
        <v>121</v>
      </c>
      <c r="L50" s="483" t="s">
        <v>459</v>
      </c>
      <c r="M50" s="483"/>
      <c r="N50" s="483"/>
    </row>
    <row r="51" spans="1:14" ht="15" customHeight="1" x14ac:dyDescent="0.2">
      <c r="A51" s="484" t="s">
        <v>460</v>
      </c>
      <c r="B51" s="485">
        <v>208753</v>
      </c>
      <c r="C51" s="485">
        <v>24506</v>
      </c>
      <c r="D51" s="485">
        <v>8149</v>
      </c>
      <c r="E51" s="486">
        <f>IF($A$51=37802,IF(COUNTBLANK(B$51:B$70)&gt;0,#N/A,B51/B$51*100),IF(COUNTBLANK(B$51:B$75)&gt;0,#N/A,B51/B$51*100))</f>
        <v>100</v>
      </c>
      <c r="F51" s="486">
        <f>IF($A$51=37802,IF(COUNTBLANK(C$51:C$70)&gt;0,#N/A,C51/C$51*100),IF(COUNTBLANK(C$51:C$75)&gt;0,#N/A,C51/C$51*100))</f>
        <v>100</v>
      </c>
      <c r="G51" s="486">
        <f>IF($A$51=37802,IF(COUNTBLANK(D$51:D$70)&gt;0,#N/A,D51/D$51*100),IF(COUNTBLANK(D$51:D$75)&gt;0,#N/A,D51/D$51*100))</f>
        <v>100</v>
      </c>
      <c r="H51" s="487" t="str">
        <f>IF(ISERROR(L51)=TRUE,IF(MONTH(A51)=MONTH(MAX(A$51:A$75)),A51,""),"")</f>
        <v/>
      </c>
      <c r="I51" s="486" t="str">
        <f>IF($H51&lt;&gt;"",E51,"")</f>
        <v/>
      </c>
      <c r="J51" s="486" t="str">
        <f>IF($H51&lt;&gt;"",F51,"")</f>
        <v/>
      </c>
      <c r="K51" s="486" t="str">
        <f t="shared" ref="J51:K66" si="10">IF($H51&lt;&gt;"",G51,"")</f>
        <v/>
      </c>
      <c r="L51" s="486" t="e">
        <f>IF(A$51=37802,IF(AND(COUNTBLANK(B$51:B$70)&lt;&gt;0,COUNTBLANK(C$51:C$70)&lt;&gt;0,COUNTBLANK(D$51:D$70)&lt;&gt;0),135,#N/A),IF(AND(COUNTBLANK(B$51:B$75)&lt;&gt;0,COUNTBLANK(C$51:C$75)&lt;&gt;0,COUNTBLANK(D$51:D$75)&lt;&gt;0),135,#N/A))</f>
        <v>#N/A</v>
      </c>
    </row>
    <row r="52" spans="1:14" ht="15" customHeight="1" x14ac:dyDescent="0.2">
      <c r="A52" s="484" t="s">
        <v>461</v>
      </c>
      <c r="B52" s="485">
        <v>210937</v>
      </c>
      <c r="C52" s="485">
        <v>24820</v>
      </c>
      <c r="D52" s="485">
        <v>8517</v>
      </c>
      <c r="E52" s="486">
        <f t="shared" ref="E52:G70" si="11">IF($A$51=37802,IF(COUNTBLANK(B$51:B$70)&gt;0,#N/A,B52/B$51*100),IF(COUNTBLANK(B$51:B$75)&gt;0,#N/A,B52/B$51*100))</f>
        <v>101.04621250952081</v>
      </c>
      <c r="F52" s="486">
        <f t="shared" si="11"/>
        <v>101.28131886068718</v>
      </c>
      <c r="G52" s="486">
        <f t="shared" si="11"/>
        <v>104.51589152043195</v>
      </c>
      <c r="H52" s="487" t="str">
        <f>IF(ISERROR(L52)=TRUE,IF(MONTH(A52)=MONTH(MAX(A$51:A$75)),A52,""),"")</f>
        <v/>
      </c>
      <c r="I52" s="486" t="str">
        <f t="shared" ref="I52:K75" si="12">IF($H52&lt;&gt;"",E52,"")</f>
        <v/>
      </c>
      <c r="J52" s="486" t="str">
        <f t="shared" si="10"/>
        <v/>
      </c>
      <c r="K52" s="486" t="str">
        <f t="shared" si="10"/>
        <v/>
      </c>
      <c r="L52" s="486" t="e">
        <f t="shared" ref="L52:L75" si="13">IF(A$51=37802,IF(AND(COUNTBLANK(B$51:B$70)&lt;&gt;0,COUNTBLANK(C$51:C$70)&lt;&gt;0,COUNTBLANK(D$51:D$70)&lt;&gt;0),135,#N/A),IF(AND(COUNTBLANK(B$51:B$75)&lt;&gt;0,COUNTBLANK(C$51:C$75)&lt;&gt;0,COUNTBLANK(D$51:D$75)&lt;&gt;0),135,#N/A))</f>
        <v>#N/A</v>
      </c>
    </row>
    <row r="53" spans="1:14" ht="15" customHeight="1" x14ac:dyDescent="0.2">
      <c r="A53" s="488">
        <v>41883</v>
      </c>
      <c r="B53" s="485">
        <v>213623</v>
      </c>
      <c r="C53" s="485">
        <v>24447</v>
      </c>
      <c r="D53" s="485">
        <v>8794</v>
      </c>
      <c r="E53" s="486">
        <f t="shared" si="11"/>
        <v>102.33290060502125</v>
      </c>
      <c r="F53" s="486">
        <f t="shared" si="11"/>
        <v>99.759242634456868</v>
      </c>
      <c r="G53" s="486">
        <f t="shared" si="11"/>
        <v>107.91508160510492</v>
      </c>
      <c r="H53" s="487">
        <f>IF(ISERROR(L53)=TRUE,IF(MONTH(A53)=MONTH(MAX(A$51:A$75)),A53,""),"")</f>
        <v>41883</v>
      </c>
      <c r="I53" s="486">
        <f t="shared" si="12"/>
        <v>102.33290060502125</v>
      </c>
      <c r="J53" s="486">
        <f t="shared" si="10"/>
        <v>99.759242634456868</v>
      </c>
      <c r="K53" s="486">
        <f t="shared" si="10"/>
        <v>107.91508160510492</v>
      </c>
      <c r="L53" s="486" t="e">
        <f t="shared" si="13"/>
        <v>#N/A</v>
      </c>
    </row>
    <row r="54" spans="1:14" ht="15" customHeight="1" x14ac:dyDescent="0.2">
      <c r="A54" s="488" t="s">
        <v>462</v>
      </c>
      <c r="B54" s="485">
        <v>211115</v>
      </c>
      <c r="C54" s="485">
        <v>25022</v>
      </c>
      <c r="D54" s="485">
        <v>8756</v>
      </c>
      <c r="E54" s="486">
        <f t="shared" si="11"/>
        <v>101.13148074518689</v>
      </c>
      <c r="F54" s="486">
        <f t="shared" si="11"/>
        <v>102.10560679017384</v>
      </c>
      <c r="G54" s="486">
        <f t="shared" si="11"/>
        <v>107.44876671984294</v>
      </c>
      <c r="H54" s="487" t="str">
        <f>IF(ISERROR(L54)=TRUE,IF(MONTH(A54)=MONTH(MAX(A$51:A$75)),A54,""),"")</f>
        <v/>
      </c>
      <c r="I54" s="486" t="str">
        <f t="shared" si="12"/>
        <v/>
      </c>
      <c r="J54" s="486" t="str">
        <f t="shared" si="10"/>
        <v/>
      </c>
      <c r="K54" s="486" t="str">
        <f t="shared" si="10"/>
        <v/>
      </c>
      <c r="L54" s="486" t="e">
        <f t="shared" si="13"/>
        <v>#N/A</v>
      </c>
    </row>
    <row r="55" spans="1:14" ht="15" customHeight="1" x14ac:dyDescent="0.2">
      <c r="A55" s="488" t="s">
        <v>463</v>
      </c>
      <c r="B55" s="485">
        <v>211478</v>
      </c>
      <c r="C55" s="485">
        <v>23754</v>
      </c>
      <c r="D55" s="485">
        <v>8759</v>
      </c>
      <c r="E55" s="486">
        <f t="shared" si="11"/>
        <v>101.30537046174186</v>
      </c>
      <c r="F55" s="486">
        <f t="shared" si="11"/>
        <v>96.931363747653634</v>
      </c>
      <c r="G55" s="486">
        <f t="shared" si="11"/>
        <v>107.48558105288993</v>
      </c>
      <c r="H55" s="487" t="str">
        <f t="shared" ref="H55:H70" si="14">IF(ISERROR(L55)=TRUE,IF(MONTH(A55)=MONTH(MAX(A$51:A$75)),A55,""),"")</f>
        <v/>
      </c>
      <c r="I55" s="486" t="str">
        <f t="shared" si="12"/>
        <v/>
      </c>
      <c r="J55" s="486" t="str">
        <f t="shared" si="10"/>
        <v/>
      </c>
      <c r="K55" s="486" t="str">
        <f t="shared" si="10"/>
        <v/>
      </c>
      <c r="L55" s="486" t="e">
        <f t="shared" si="13"/>
        <v>#N/A</v>
      </c>
    </row>
    <row r="56" spans="1:14" ht="15" customHeight="1" x14ac:dyDescent="0.2">
      <c r="A56" s="488" t="s">
        <v>464</v>
      </c>
      <c r="B56" s="485">
        <v>213151</v>
      </c>
      <c r="C56" s="485">
        <v>23700</v>
      </c>
      <c r="D56" s="485">
        <v>8889</v>
      </c>
      <c r="E56" s="486">
        <f t="shared" si="11"/>
        <v>102.10679606999659</v>
      </c>
      <c r="F56" s="486">
        <f t="shared" si="11"/>
        <v>96.711009548681957</v>
      </c>
      <c r="G56" s="486">
        <f t="shared" si="11"/>
        <v>109.08086881825992</v>
      </c>
      <c r="H56" s="487" t="str">
        <f t="shared" si="14"/>
        <v/>
      </c>
      <c r="I56" s="486" t="str">
        <f t="shared" si="12"/>
        <v/>
      </c>
      <c r="J56" s="486" t="str">
        <f t="shared" si="10"/>
        <v/>
      </c>
      <c r="K56" s="486" t="str">
        <f t="shared" si="10"/>
        <v/>
      </c>
      <c r="L56" s="486" t="e">
        <f t="shared" si="13"/>
        <v>#N/A</v>
      </c>
    </row>
    <row r="57" spans="1:14" ht="15" customHeight="1" x14ac:dyDescent="0.2">
      <c r="A57" s="488">
        <v>42248</v>
      </c>
      <c r="B57" s="485">
        <v>216871</v>
      </c>
      <c r="C57" s="485">
        <v>23109</v>
      </c>
      <c r="D57" s="485">
        <v>9318</v>
      </c>
      <c r="E57" s="486">
        <f t="shared" si="11"/>
        <v>103.88880638841118</v>
      </c>
      <c r="F57" s="486">
        <f t="shared" si="11"/>
        <v>94.299355259936348</v>
      </c>
      <c r="G57" s="486">
        <f t="shared" si="11"/>
        <v>114.34531844398086</v>
      </c>
      <c r="H57" s="487">
        <f t="shared" si="14"/>
        <v>42248</v>
      </c>
      <c r="I57" s="486">
        <f t="shared" si="12"/>
        <v>103.88880638841118</v>
      </c>
      <c r="J57" s="486">
        <f t="shared" si="10"/>
        <v>94.299355259936348</v>
      </c>
      <c r="K57" s="486">
        <f t="shared" si="10"/>
        <v>114.34531844398086</v>
      </c>
      <c r="L57" s="486" t="e">
        <f t="shared" si="13"/>
        <v>#N/A</v>
      </c>
    </row>
    <row r="58" spans="1:14" ht="15" customHeight="1" x14ac:dyDescent="0.2">
      <c r="A58" s="488" t="s">
        <v>465</v>
      </c>
      <c r="B58" s="485">
        <v>214876</v>
      </c>
      <c r="C58" s="485">
        <v>23382</v>
      </c>
      <c r="D58" s="485">
        <v>9350</v>
      </c>
      <c r="E58" s="486">
        <f t="shared" si="11"/>
        <v>102.93313149990659</v>
      </c>
      <c r="F58" s="486">
        <f t="shared" si="11"/>
        <v>95.413368154737611</v>
      </c>
      <c r="G58" s="486">
        <f t="shared" si="11"/>
        <v>114.73800466314886</v>
      </c>
      <c r="H58" s="487" t="str">
        <f t="shared" si="14"/>
        <v/>
      </c>
      <c r="I58" s="486" t="str">
        <f t="shared" si="12"/>
        <v/>
      </c>
      <c r="J58" s="486" t="str">
        <f t="shared" si="10"/>
        <v/>
      </c>
      <c r="K58" s="486" t="str">
        <f t="shared" si="10"/>
        <v/>
      </c>
      <c r="L58" s="486" t="e">
        <f t="shared" si="13"/>
        <v>#N/A</v>
      </c>
    </row>
    <row r="59" spans="1:14" ht="15" customHeight="1" x14ac:dyDescent="0.2">
      <c r="A59" s="488" t="s">
        <v>466</v>
      </c>
      <c r="B59" s="485">
        <v>215072</v>
      </c>
      <c r="C59" s="485">
        <v>22676</v>
      </c>
      <c r="D59" s="485">
        <v>9041</v>
      </c>
      <c r="E59" s="486">
        <f t="shared" si="11"/>
        <v>103.02702236614563</v>
      </c>
      <c r="F59" s="486">
        <f t="shared" si="11"/>
        <v>92.532441034848617</v>
      </c>
      <c r="G59" s="486">
        <f t="shared" si="11"/>
        <v>110.94612835930788</v>
      </c>
      <c r="H59" s="487" t="str">
        <f t="shared" si="14"/>
        <v/>
      </c>
      <c r="I59" s="486" t="str">
        <f t="shared" si="12"/>
        <v/>
      </c>
      <c r="J59" s="486" t="str">
        <f t="shared" si="10"/>
        <v/>
      </c>
      <c r="K59" s="486" t="str">
        <f t="shared" si="10"/>
        <v/>
      </c>
      <c r="L59" s="486" t="e">
        <f t="shared" si="13"/>
        <v>#N/A</v>
      </c>
    </row>
    <row r="60" spans="1:14" ht="15" customHeight="1" x14ac:dyDescent="0.2">
      <c r="A60" s="488" t="s">
        <v>467</v>
      </c>
      <c r="B60" s="485">
        <v>217063</v>
      </c>
      <c r="C60" s="485">
        <v>23058</v>
      </c>
      <c r="D60" s="485">
        <v>9352</v>
      </c>
      <c r="E60" s="486">
        <f t="shared" si="11"/>
        <v>103.98078111452291</v>
      </c>
      <c r="F60" s="486">
        <f t="shared" si="11"/>
        <v>94.091242960907522</v>
      </c>
      <c r="G60" s="486">
        <f t="shared" si="11"/>
        <v>114.76254755184685</v>
      </c>
      <c r="H60" s="487" t="str">
        <f t="shared" si="14"/>
        <v/>
      </c>
      <c r="I60" s="486" t="str">
        <f t="shared" si="12"/>
        <v/>
      </c>
      <c r="J60" s="486" t="str">
        <f t="shared" si="10"/>
        <v/>
      </c>
      <c r="K60" s="486" t="str">
        <f t="shared" si="10"/>
        <v/>
      </c>
      <c r="L60" s="486" t="e">
        <f t="shared" si="13"/>
        <v>#N/A</v>
      </c>
    </row>
    <row r="61" spans="1:14" ht="15" customHeight="1" x14ac:dyDescent="0.2">
      <c r="A61" s="488">
        <v>42614</v>
      </c>
      <c r="B61" s="485">
        <v>221191</v>
      </c>
      <c r="C61" s="485">
        <v>22528</v>
      </c>
      <c r="D61" s="485">
        <v>9722</v>
      </c>
      <c r="E61" s="486">
        <f t="shared" si="11"/>
        <v>105.9582377259249</v>
      </c>
      <c r="F61" s="486">
        <f t="shared" si="11"/>
        <v>91.928507304333635</v>
      </c>
      <c r="G61" s="486">
        <f t="shared" si="11"/>
        <v>119.30298196097682</v>
      </c>
      <c r="H61" s="487">
        <f t="shared" si="14"/>
        <v>42614</v>
      </c>
      <c r="I61" s="486">
        <f t="shared" si="12"/>
        <v>105.9582377259249</v>
      </c>
      <c r="J61" s="486">
        <f t="shared" si="10"/>
        <v>91.928507304333635</v>
      </c>
      <c r="K61" s="486">
        <f t="shared" si="10"/>
        <v>119.30298196097682</v>
      </c>
      <c r="L61" s="486" t="e">
        <f t="shared" si="13"/>
        <v>#N/A</v>
      </c>
    </row>
    <row r="62" spans="1:14" ht="15" customHeight="1" x14ac:dyDescent="0.2">
      <c r="A62" s="488" t="s">
        <v>468</v>
      </c>
      <c r="B62" s="485">
        <v>219805</v>
      </c>
      <c r="C62" s="485">
        <v>22887</v>
      </c>
      <c r="D62" s="485">
        <v>9642</v>
      </c>
      <c r="E62" s="486">
        <f t="shared" si="11"/>
        <v>105.29429517180591</v>
      </c>
      <c r="F62" s="486">
        <f t="shared" si="11"/>
        <v>93.393454664163883</v>
      </c>
      <c r="G62" s="486">
        <f t="shared" si="11"/>
        <v>118.32126641305682</v>
      </c>
      <c r="H62" s="487" t="str">
        <f t="shared" si="14"/>
        <v/>
      </c>
      <c r="I62" s="486" t="str">
        <f t="shared" si="12"/>
        <v/>
      </c>
      <c r="J62" s="486" t="str">
        <f t="shared" si="10"/>
        <v/>
      </c>
      <c r="K62" s="486" t="str">
        <f t="shared" si="10"/>
        <v/>
      </c>
      <c r="L62" s="486" t="e">
        <f t="shared" si="13"/>
        <v>#N/A</v>
      </c>
    </row>
    <row r="63" spans="1:14" ht="15" customHeight="1" x14ac:dyDescent="0.2">
      <c r="A63" s="488" t="s">
        <v>469</v>
      </c>
      <c r="B63" s="485">
        <v>219302</v>
      </c>
      <c r="C63" s="485">
        <v>21855</v>
      </c>
      <c r="D63" s="485">
        <v>9490</v>
      </c>
      <c r="E63" s="486">
        <f t="shared" si="11"/>
        <v>105.05334055079447</v>
      </c>
      <c r="F63" s="486">
        <f t="shared" si="11"/>
        <v>89.182241083816209</v>
      </c>
      <c r="G63" s="486">
        <f t="shared" si="11"/>
        <v>116.45600687200883</v>
      </c>
      <c r="H63" s="487" t="str">
        <f t="shared" si="14"/>
        <v/>
      </c>
      <c r="I63" s="486" t="str">
        <f t="shared" si="12"/>
        <v/>
      </c>
      <c r="J63" s="486" t="str">
        <f t="shared" si="10"/>
        <v/>
      </c>
      <c r="K63" s="486" t="str">
        <f t="shared" si="10"/>
        <v/>
      </c>
      <c r="L63" s="486" t="e">
        <f t="shared" si="13"/>
        <v>#N/A</v>
      </c>
    </row>
    <row r="64" spans="1:14" ht="15" customHeight="1" x14ac:dyDescent="0.2">
      <c r="A64" s="488" t="s">
        <v>470</v>
      </c>
      <c r="B64" s="485">
        <v>221192</v>
      </c>
      <c r="C64" s="485">
        <v>22233</v>
      </c>
      <c r="D64" s="485">
        <v>9647</v>
      </c>
      <c r="E64" s="486">
        <f t="shared" si="11"/>
        <v>105.95871676095673</v>
      </c>
      <c r="F64" s="486">
        <f t="shared" si="11"/>
        <v>90.724720476617975</v>
      </c>
      <c r="G64" s="486">
        <f t="shared" si="11"/>
        <v>118.3826236348018</v>
      </c>
      <c r="H64" s="487" t="str">
        <f t="shared" si="14"/>
        <v/>
      </c>
      <c r="I64" s="486" t="str">
        <f t="shared" si="12"/>
        <v/>
      </c>
      <c r="J64" s="486" t="str">
        <f t="shared" si="10"/>
        <v/>
      </c>
      <c r="K64" s="486" t="str">
        <f t="shared" si="10"/>
        <v/>
      </c>
      <c r="L64" s="486" t="e">
        <f t="shared" si="13"/>
        <v>#N/A</v>
      </c>
    </row>
    <row r="65" spans="1:12" ht="15" customHeight="1" x14ac:dyDescent="0.2">
      <c r="A65" s="488">
        <v>42979</v>
      </c>
      <c r="B65" s="485">
        <v>223608</v>
      </c>
      <c r="C65" s="485">
        <v>21703</v>
      </c>
      <c r="D65" s="485">
        <v>9845</v>
      </c>
      <c r="E65" s="486">
        <f t="shared" si="11"/>
        <v>107.11606539786254</v>
      </c>
      <c r="F65" s="486">
        <f t="shared" si="11"/>
        <v>88.561984820044074</v>
      </c>
      <c r="G65" s="486">
        <f t="shared" si="11"/>
        <v>120.8123696159038</v>
      </c>
      <c r="H65" s="487">
        <f t="shared" si="14"/>
        <v>42979</v>
      </c>
      <c r="I65" s="486">
        <f t="shared" si="12"/>
        <v>107.11606539786254</v>
      </c>
      <c r="J65" s="486">
        <f t="shared" si="10"/>
        <v>88.561984820044074</v>
      </c>
      <c r="K65" s="486">
        <f t="shared" si="10"/>
        <v>120.8123696159038</v>
      </c>
      <c r="L65" s="486" t="e">
        <f t="shared" si="13"/>
        <v>#N/A</v>
      </c>
    </row>
    <row r="66" spans="1:12" ht="15" customHeight="1" x14ac:dyDescent="0.2">
      <c r="A66" s="488" t="s">
        <v>471</v>
      </c>
      <c r="B66" s="485">
        <v>220272</v>
      </c>
      <c r="C66" s="485">
        <v>21918</v>
      </c>
      <c r="D66" s="485">
        <v>9821</v>
      </c>
      <c r="E66" s="486">
        <f t="shared" si="11"/>
        <v>105.51800453167139</v>
      </c>
      <c r="F66" s="486">
        <f t="shared" si="11"/>
        <v>89.439320982616493</v>
      </c>
      <c r="G66" s="486">
        <f t="shared" si="11"/>
        <v>120.51785495152781</v>
      </c>
      <c r="H66" s="487" t="str">
        <f t="shared" si="14"/>
        <v/>
      </c>
      <c r="I66" s="486" t="str">
        <f t="shared" si="12"/>
        <v/>
      </c>
      <c r="J66" s="486" t="str">
        <f t="shared" si="10"/>
        <v/>
      </c>
      <c r="K66" s="486" t="str">
        <f t="shared" si="10"/>
        <v/>
      </c>
      <c r="L66" s="486" t="e">
        <f t="shared" si="13"/>
        <v>#N/A</v>
      </c>
    </row>
    <row r="67" spans="1:12" ht="15" customHeight="1" x14ac:dyDescent="0.2">
      <c r="A67" s="488" t="s">
        <v>472</v>
      </c>
      <c r="B67" s="485">
        <v>219550</v>
      </c>
      <c r="C67" s="485">
        <v>21250</v>
      </c>
      <c r="D67" s="485">
        <v>9618</v>
      </c>
      <c r="E67" s="486">
        <f t="shared" si="11"/>
        <v>105.17214123868879</v>
      </c>
      <c r="F67" s="486">
        <f t="shared" si="11"/>
        <v>86.713457928670536</v>
      </c>
      <c r="G67" s="486">
        <f t="shared" si="11"/>
        <v>118.02675174868082</v>
      </c>
      <c r="H67" s="487" t="str">
        <f t="shared" si="14"/>
        <v/>
      </c>
      <c r="I67" s="486" t="str">
        <f t="shared" si="12"/>
        <v/>
      </c>
      <c r="J67" s="486" t="str">
        <f t="shared" si="12"/>
        <v/>
      </c>
      <c r="K67" s="486" t="str">
        <f t="shared" si="12"/>
        <v/>
      </c>
      <c r="L67" s="486" t="e">
        <f t="shared" si="13"/>
        <v>#N/A</v>
      </c>
    </row>
    <row r="68" spans="1:12" ht="15" customHeight="1" x14ac:dyDescent="0.2">
      <c r="A68" s="488" t="s">
        <v>473</v>
      </c>
      <c r="B68" s="485">
        <v>221076</v>
      </c>
      <c r="C68" s="485">
        <v>21682</v>
      </c>
      <c r="D68" s="485">
        <v>9834</v>
      </c>
      <c r="E68" s="486">
        <f t="shared" si="11"/>
        <v>105.90314869726423</v>
      </c>
      <c r="F68" s="486">
        <f t="shared" si="11"/>
        <v>88.476291520443979</v>
      </c>
      <c r="G68" s="486">
        <f t="shared" si="11"/>
        <v>120.6773837280648</v>
      </c>
      <c r="H68" s="487" t="str">
        <f t="shared" si="14"/>
        <v/>
      </c>
      <c r="I68" s="486" t="str">
        <f t="shared" si="12"/>
        <v/>
      </c>
      <c r="J68" s="486" t="str">
        <f t="shared" si="12"/>
        <v/>
      </c>
      <c r="K68" s="486" t="str">
        <f t="shared" si="12"/>
        <v/>
      </c>
      <c r="L68" s="486" t="e">
        <f t="shared" si="13"/>
        <v>#N/A</v>
      </c>
    </row>
    <row r="69" spans="1:12" ht="15" customHeight="1" x14ac:dyDescent="0.2">
      <c r="A69" s="488">
        <v>43344</v>
      </c>
      <c r="B69" s="485">
        <v>223594</v>
      </c>
      <c r="C69" s="485">
        <v>21149</v>
      </c>
      <c r="D69" s="485">
        <v>10116</v>
      </c>
      <c r="E69" s="486">
        <f t="shared" si="11"/>
        <v>107.1093589074169</v>
      </c>
      <c r="F69" s="486">
        <f t="shared" si="11"/>
        <v>86.3013139639272</v>
      </c>
      <c r="G69" s="486">
        <f t="shared" si="11"/>
        <v>124.13793103448276</v>
      </c>
      <c r="H69" s="487">
        <f t="shared" si="14"/>
        <v>43344</v>
      </c>
      <c r="I69" s="486">
        <f t="shared" si="12"/>
        <v>107.1093589074169</v>
      </c>
      <c r="J69" s="486">
        <f t="shared" si="12"/>
        <v>86.3013139639272</v>
      </c>
      <c r="K69" s="486">
        <f t="shared" si="12"/>
        <v>124.13793103448276</v>
      </c>
      <c r="L69" s="486" t="e">
        <f t="shared" si="13"/>
        <v>#N/A</v>
      </c>
    </row>
    <row r="70" spans="1:12" ht="15" customHeight="1" x14ac:dyDescent="0.2">
      <c r="A70" s="488" t="s">
        <v>474</v>
      </c>
      <c r="B70" s="485">
        <v>221796</v>
      </c>
      <c r="C70" s="485">
        <v>21678</v>
      </c>
      <c r="D70" s="485">
        <v>10168</v>
      </c>
      <c r="E70" s="486">
        <f t="shared" si="11"/>
        <v>106.24805392018317</v>
      </c>
      <c r="F70" s="486">
        <f t="shared" si="11"/>
        <v>88.459968987186812</v>
      </c>
      <c r="G70" s="486">
        <f t="shared" si="11"/>
        <v>124.77604614063075</v>
      </c>
      <c r="H70" s="487" t="str">
        <f t="shared" si="14"/>
        <v/>
      </c>
      <c r="I70" s="486" t="str">
        <f t="shared" si="12"/>
        <v/>
      </c>
      <c r="J70" s="486" t="str">
        <f t="shared" si="12"/>
        <v/>
      </c>
      <c r="K70" s="486" t="str">
        <f t="shared" si="12"/>
        <v/>
      </c>
      <c r="L70" s="486" t="e">
        <f t="shared" si="13"/>
        <v>#N/A</v>
      </c>
    </row>
    <row r="71" spans="1:12" ht="15" customHeight="1" x14ac:dyDescent="0.2">
      <c r="A71" s="488" t="s">
        <v>475</v>
      </c>
      <c r="B71" s="485">
        <v>221508</v>
      </c>
      <c r="C71" s="485">
        <v>21151</v>
      </c>
      <c r="D71" s="485">
        <v>10101</v>
      </c>
      <c r="E71" s="489">
        <f t="shared" ref="E71:G75" si="15">IF($A$51=37802,IF(COUNTBLANK(B$51:B$70)&gt;0,#N/A,IF(ISBLANK(B71)=FALSE,B71/B$51*100,#N/A)),IF(COUNTBLANK(B$51:B$75)&gt;0,#N/A,B71/B$51*100))</f>
        <v>106.11009183101561</v>
      </c>
      <c r="F71" s="489">
        <f t="shared" si="15"/>
        <v>86.30947523055579</v>
      </c>
      <c r="G71" s="489">
        <f t="shared" si="15"/>
        <v>123.95385936924777</v>
      </c>
      <c r="H71" s="490" t="str">
        <f>IF(A$51=37802,IF(ISERROR(L71)=TRUE,IF(ISBLANK(A71)=FALSE,IF(MONTH(A71)=MONTH(MAX(A$51:A$75)),A71,""),""),""),IF(ISERROR(L71)=TRUE,IF(MONTH(A71)=MONTH(MAX(A$51:A$75)),A71,""),""))</f>
        <v/>
      </c>
      <c r="I71" s="486" t="str">
        <f t="shared" si="12"/>
        <v/>
      </c>
      <c r="J71" s="486" t="str">
        <f t="shared" si="12"/>
        <v/>
      </c>
      <c r="K71" s="486" t="str">
        <f t="shared" si="12"/>
        <v/>
      </c>
      <c r="L71" s="486" t="e">
        <f t="shared" si="13"/>
        <v>#N/A</v>
      </c>
    </row>
    <row r="72" spans="1:12" ht="15" customHeight="1" x14ac:dyDescent="0.2">
      <c r="A72" s="488" t="s">
        <v>476</v>
      </c>
      <c r="B72" s="485">
        <v>221834</v>
      </c>
      <c r="C72" s="485">
        <v>21646</v>
      </c>
      <c r="D72" s="485">
        <v>10280</v>
      </c>
      <c r="E72" s="489">
        <f t="shared" si="15"/>
        <v>106.2662572513928</v>
      </c>
      <c r="F72" s="489">
        <f t="shared" si="15"/>
        <v>88.329388721129519</v>
      </c>
      <c r="G72" s="489">
        <f t="shared" si="15"/>
        <v>126.15044790771874</v>
      </c>
      <c r="H72" s="490" t="str">
        <f>IF(A$51=37802,IF(ISERROR(L72)=TRUE,IF(ISBLANK(A72)=FALSE,IF(MONTH(A72)=MONTH(MAX(A$51:A$75)),A72,""),""),""),IF(ISERROR(L72)=TRUE,IF(MONTH(A72)=MONTH(MAX(A$51:A$75)),A72,""),""))</f>
        <v/>
      </c>
      <c r="I72" s="486" t="str">
        <f t="shared" si="12"/>
        <v/>
      </c>
      <c r="J72" s="486" t="str">
        <f t="shared" si="12"/>
        <v/>
      </c>
      <c r="K72" s="486" t="str">
        <f t="shared" si="12"/>
        <v/>
      </c>
      <c r="L72" s="486" t="e">
        <f t="shared" si="13"/>
        <v>#N/A</v>
      </c>
    </row>
    <row r="73" spans="1:12" ht="15" customHeight="1" x14ac:dyDescent="0.2">
      <c r="A73" s="488">
        <v>43709</v>
      </c>
      <c r="B73" s="485">
        <v>225312</v>
      </c>
      <c r="C73" s="485">
        <v>20954</v>
      </c>
      <c r="D73" s="485">
        <v>10623</v>
      </c>
      <c r="E73" s="489">
        <f t="shared" si="15"/>
        <v>107.93234109210405</v>
      </c>
      <c r="F73" s="489">
        <f t="shared" si="15"/>
        <v>85.505590467640573</v>
      </c>
      <c r="G73" s="489">
        <f t="shared" si="15"/>
        <v>130.35955331942571</v>
      </c>
      <c r="H73" s="490">
        <f>IF(A$51=37802,IF(ISERROR(L73)=TRUE,IF(ISBLANK(A73)=FALSE,IF(MONTH(A73)=MONTH(MAX(A$51:A$75)),A73,""),""),""),IF(ISERROR(L73)=TRUE,IF(MONTH(A73)=MONTH(MAX(A$51:A$75)),A73,""),""))</f>
        <v>43709</v>
      </c>
      <c r="I73" s="486">
        <f t="shared" si="12"/>
        <v>107.93234109210405</v>
      </c>
      <c r="J73" s="486">
        <f t="shared" si="12"/>
        <v>85.505590467640573</v>
      </c>
      <c r="K73" s="486">
        <f t="shared" si="12"/>
        <v>130.35955331942571</v>
      </c>
      <c r="L73" s="486" t="e">
        <f t="shared" si="13"/>
        <v>#N/A</v>
      </c>
    </row>
    <row r="74" spans="1:12" ht="15" customHeight="1" x14ac:dyDescent="0.2">
      <c r="A74" s="488" t="s">
        <v>477</v>
      </c>
      <c r="B74" s="485">
        <v>223525</v>
      </c>
      <c r="C74" s="485">
        <v>21229</v>
      </c>
      <c r="D74" s="485">
        <v>10835</v>
      </c>
      <c r="E74" s="489">
        <f t="shared" si="15"/>
        <v>107.07630549022049</v>
      </c>
      <c r="F74" s="489">
        <f t="shared" si="15"/>
        <v>86.627764629070441</v>
      </c>
      <c r="G74" s="489">
        <f t="shared" si="15"/>
        <v>132.96109952141367</v>
      </c>
      <c r="H74" s="490" t="str">
        <f>IF(A$51=37802,IF(ISERROR(L74)=TRUE,IF(ISBLANK(A74)=FALSE,IF(MONTH(A74)=MONTH(MAX(A$51:A$75)),A74,""),""),""),IF(ISERROR(L74)=TRUE,IF(MONTH(A74)=MONTH(MAX(A$51:A$75)),A74,""),""))</f>
        <v/>
      </c>
      <c r="I74" s="486" t="str">
        <f t="shared" si="12"/>
        <v/>
      </c>
      <c r="J74" s="486" t="str">
        <f t="shared" si="12"/>
        <v/>
      </c>
      <c r="K74" s="486" t="str">
        <f t="shared" si="12"/>
        <v/>
      </c>
      <c r="L74" s="486" t="e">
        <f t="shared" si="13"/>
        <v>#N/A</v>
      </c>
    </row>
    <row r="75" spans="1:12" ht="15" customHeight="1" x14ac:dyDescent="0.2">
      <c r="A75" s="488" t="s">
        <v>478</v>
      </c>
      <c r="B75" s="485">
        <v>222741</v>
      </c>
      <c r="C75" s="491">
        <v>20105</v>
      </c>
      <c r="D75" s="491">
        <v>10439</v>
      </c>
      <c r="E75" s="489">
        <f t="shared" si="15"/>
        <v>106.70074202526432</v>
      </c>
      <c r="F75" s="489">
        <f t="shared" si="15"/>
        <v>82.041132783808052</v>
      </c>
      <c r="G75" s="489">
        <f t="shared" si="15"/>
        <v>128.10160755920973</v>
      </c>
      <c r="H75" s="490" t="str">
        <f>IF(A$51=37802,IF(ISERROR(L75)=TRUE,IF(ISBLANK(A75)=FALSE,IF(MONTH(A75)=MONTH(MAX(A$51:A$75)),A75,""),""),""),IF(ISERROR(L75)=TRUE,IF(MONTH(A75)=MONTH(MAX(A$51:A$75)),A75,""),""))</f>
        <v/>
      </c>
      <c r="I75" s="486" t="str">
        <f t="shared" si="12"/>
        <v/>
      </c>
      <c r="J75" s="486" t="str">
        <f t="shared" si="12"/>
        <v/>
      </c>
      <c r="K75" s="486" t="str">
        <f t="shared" si="12"/>
        <v/>
      </c>
      <c r="L75" s="486" t="e">
        <f t="shared" si="13"/>
        <v>#N/A</v>
      </c>
    </row>
    <row r="77" spans="1:12" ht="15" customHeight="1" x14ac:dyDescent="0.2">
      <c r="I77" s="486">
        <f>IF(I75&lt;&gt;"",I75,IF(I74&lt;&gt;"",I74,IF(I73&lt;&gt;"",I73,IF(I72&lt;&gt;"",I72,IF(I71&lt;&gt;"",I71,IF(I70&lt;&gt;"",I70,""))))))</f>
        <v>107.93234109210405</v>
      </c>
      <c r="J77" s="486">
        <f>IF(J75&lt;&gt;"",J75,IF(J74&lt;&gt;"",J74,IF(J73&lt;&gt;"",J73,IF(J72&lt;&gt;"",J72,IF(J71&lt;&gt;"",J71,IF(J70&lt;&gt;"",J70,""))))))</f>
        <v>85.505590467640573</v>
      </c>
      <c r="K77" s="486">
        <f>IF(K75&lt;&gt;"",K75,IF(K74&lt;&gt;"",K74,IF(K73&lt;&gt;"",K73,IF(K72&lt;&gt;"",K72,IF(K71&lt;&gt;"",K71,IF(K70&lt;&gt;"",K70,""))))))</f>
        <v>130.35955331942571</v>
      </c>
    </row>
    <row r="78" spans="1:12" ht="15" customHeight="1" x14ac:dyDescent="0.2">
      <c r="I78" s="493">
        <f>RANK(I77,$I77:$K77)</f>
        <v>2</v>
      </c>
      <c r="J78" s="493">
        <f>RANK(J77,$I77:$K77)</f>
        <v>3</v>
      </c>
      <c r="K78" s="493">
        <f>RANK(K77,$I77:$K77)</f>
        <v>1</v>
      </c>
    </row>
    <row r="79" spans="1:12" ht="15" customHeight="1" x14ac:dyDescent="0.2">
      <c r="I79" s="486" t="str">
        <f>"SvB: "&amp;IF(I77&gt;100,"+","")&amp;TEXT(I77-100,"0,0")&amp;"%"</f>
        <v>SvB: +7,9%</v>
      </c>
      <c r="J79" s="486" t="str">
        <f>"GeB - ausschließlich: "&amp;IF(J77&gt;100,"+","")&amp;TEXT(J77-100,"0,0")&amp;"%"</f>
        <v>GeB - ausschließlich: -14,5%</v>
      </c>
      <c r="K79" s="486" t="str">
        <f>"GeB - im Nebenjob: "&amp;IF(K77&gt;100,"+","")&amp;TEXT(K77-100,"0,0")&amp;"%"</f>
        <v>GeB - im Nebenjob: +30,4%</v>
      </c>
    </row>
    <row r="81" spans="9:9" ht="15" customHeight="1" x14ac:dyDescent="0.2">
      <c r="I81" s="486" t="str">
        <f>IF(ISERROR(HLOOKUP(1,I$78:K$79,2,FALSE)),"",HLOOKUP(1,I$78:K$79,2,FALSE))</f>
        <v>GeB - im Nebenjob: +30,4%</v>
      </c>
    </row>
    <row r="82" spans="9:9" ht="15" customHeight="1" x14ac:dyDescent="0.2">
      <c r="I82" s="486" t="str">
        <f>IF(ISERROR(HLOOKUP(2,I$78:K$79,2,FALSE)),"",HLOOKUP(2,I$78:K$79,2,FALSE))</f>
        <v>SvB: +7,9%</v>
      </c>
    </row>
    <row r="83" spans="9:9" ht="15" customHeight="1" x14ac:dyDescent="0.2">
      <c r="I83" s="486" t="str">
        <f>IF(ISERROR(HLOOKUP(3,I$78:K$79,2,FALSE)),"",HLOOKUP(3,I$78:K$79,2,FALSE))</f>
        <v>GeB - ausschließlich: -14,5%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1" customWidth="1"/>
    <col min="2" max="2" width="15.125" style="521" customWidth="1"/>
    <col min="3" max="3" width="20.375" style="521" customWidth="1"/>
    <col min="4" max="5" width="10" style="521" customWidth="1"/>
    <col min="6" max="8" width="11" style="521"/>
    <col min="9" max="9" width="13.75" style="521" customWidth="1"/>
    <col min="10" max="256" width="11" style="521"/>
    <col min="257" max="257" width="2.375" style="521" customWidth="1"/>
    <col min="258" max="258" width="15.125" style="521" customWidth="1"/>
    <col min="259" max="259" width="20.375" style="521" customWidth="1"/>
    <col min="260" max="261" width="10" style="521" customWidth="1"/>
    <col min="262" max="264" width="11" style="521"/>
    <col min="265" max="265" width="13.75" style="521" customWidth="1"/>
    <col min="266" max="512" width="11" style="521"/>
    <col min="513" max="513" width="2.375" style="521" customWidth="1"/>
    <col min="514" max="514" width="15.125" style="521" customWidth="1"/>
    <col min="515" max="515" width="20.375" style="521" customWidth="1"/>
    <col min="516" max="517" width="10" style="521" customWidth="1"/>
    <col min="518" max="520" width="11" style="521"/>
    <col min="521" max="521" width="13.75" style="521" customWidth="1"/>
    <col min="522" max="768" width="11" style="521"/>
    <col min="769" max="769" width="2.375" style="521" customWidth="1"/>
    <col min="770" max="770" width="15.125" style="521" customWidth="1"/>
    <col min="771" max="771" width="20.375" style="521" customWidth="1"/>
    <col min="772" max="773" width="10" style="521" customWidth="1"/>
    <col min="774" max="776" width="11" style="521"/>
    <col min="777" max="777" width="13.75" style="521" customWidth="1"/>
    <col min="778" max="1024" width="11" style="521"/>
    <col min="1025" max="1025" width="2.375" style="521" customWidth="1"/>
    <col min="1026" max="1026" width="15.125" style="521" customWidth="1"/>
    <col min="1027" max="1027" width="20.375" style="521" customWidth="1"/>
    <col min="1028" max="1029" width="10" style="521" customWidth="1"/>
    <col min="1030" max="1032" width="11" style="521"/>
    <col min="1033" max="1033" width="13.75" style="521" customWidth="1"/>
    <col min="1034" max="1280" width="11" style="521"/>
    <col min="1281" max="1281" width="2.375" style="521" customWidth="1"/>
    <col min="1282" max="1282" width="15.125" style="521" customWidth="1"/>
    <col min="1283" max="1283" width="20.375" style="521" customWidth="1"/>
    <col min="1284" max="1285" width="10" style="521" customWidth="1"/>
    <col min="1286" max="1288" width="11" style="521"/>
    <col min="1289" max="1289" width="13.75" style="521" customWidth="1"/>
    <col min="1290" max="1536" width="11" style="521"/>
    <col min="1537" max="1537" width="2.375" style="521" customWidth="1"/>
    <col min="1538" max="1538" width="15.125" style="521" customWidth="1"/>
    <col min="1539" max="1539" width="20.375" style="521" customWidth="1"/>
    <col min="1540" max="1541" width="10" style="521" customWidth="1"/>
    <col min="1542" max="1544" width="11" style="521"/>
    <col min="1545" max="1545" width="13.75" style="521" customWidth="1"/>
    <col min="1546" max="1792" width="11" style="521"/>
    <col min="1793" max="1793" width="2.375" style="521" customWidth="1"/>
    <col min="1794" max="1794" width="15.125" style="521" customWidth="1"/>
    <col min="1795" max="1795" width="20.375" style="521" customWidth="1"/>
    <col min="1796" max="1797" width="10" style="521" customWidth="1"/>
    <col min="1798" max="1800" width="11" style="521"/>
    <col min="1801" max="1801" width="13.75" style="521" customWidth="1"/>
    <col min="1802" max="2048" width="11" style="521"/>
    <col min="2049" max="2049" width="2.375" style="521" customWidth="1"/>
    <col min="2050" max="2050" width="15.125" style="521" customWidth="1"/>
    <col min="2051" max="2051" width="20.375" style="521" customWidth="1"/>
    <col min="2052" max="2053" width="10" style="521" customWidth="1"/>
    <col min="2054" max="2056" width="11" style="521"/>
    <col min="2057" max="2057" width="13.75" style="521" customWidth="1"/>
    <col min="2058" max="2304" width="11" style="521"/>
    <col min="2305" max="2305" width="2.375" style="521" customWidth="1"/>
    <col min="2306" max="2306" width="15.125" style="521" customWidth="1"/>
    <col min="2307" max="2307" width="20.375" style="521" customWidth="1"/>
    <col min="2308" max="2309" width="10" style="521" customWidth="1"/>
    <col min="2310" max="2312" width="11" style="521"/>
    <col min="2313" max="2313" width="13.75" style="521" customWidth="1"/>
    <col min="2314" max="2560" width="11" style="521"/>
    <col min="2561" max="2561" width="2.375" style="521" customWidth="1"/>
    <col min="2562" max="2562" width="15.125" style="521" customWidth="1"/>
    <col min="2563" max="2563" width="20.375" style="521" customWidth="1"/>
    <col min="2564" max="2565" width="10" style="521" customWidth="1"/>
    <col min="2566" max="2568" width="11" style="521"/>
    <col min="2569" max="2569" width="13.75" style="521" customWidth="1"/>
    <col min="2570" max="2816" width="11" style="521"/>
    <col min="2817" max="2817" width="2.375" style="521" customWidth="1"/>
    <col min="2818" max="2818" width="15.125" style="521" customWidth="1"/>
    <col min="2819" max="2819" width="20.375" style="521" customWidth="1"/>
    <col min="2820" max="2821" width="10" style="521" customWidth="1"/>
    <col min="2822" max="2824" width="11" style="521"/>
    <col min="2825" max="2825" width="13.75" style="521" customWidth="1"/>
    <col min="2826" max="3072" width="11" style="521"/>
    <col min="3073" max="3073" width="2.375" style="521" customWidth="1"/>
    <col min="3074" max="3074" width="15.125" style="521" customWidth="1"/>
    <col min="3075" max="3075" width="20.375" style="521" customWidth="1"/>
    <col min="3076" max="3077" width="10" style="521" customWidth="1"/>
    <col min="3078" max="3080" width="11" style="521"/>
    <col min="3081" max="3081" width="13.75" style="521" customWidth="1"/>
    <col min="3082" max="3328" width="11" style="521"/>
    <col min="3329" max="3329" width="2.375" style="521" customWidth="1"/>
    <col min="3330" max="3330" width="15.125" style="521" customWidth="1"/>
    <col min="3331" max="3331" width="20.375" style="521" customWidth="1"/>
    <col min="3332" max="3333" width="10" style="521" customWidth="1"/>
    <col min="3334" max="3336" width="11" style="521"/>
    <col min="3337" max="3337" width="13.75" style="521" customWidth="1"/>
    <col min="3338" max="3584" width="11" style="521"/>
    <col min="3585" max="3585" width="2.375" style="521" customWidth="1"/>
    <col min="3586" max="3586" width="15.125" style="521" customWidth="1"/>
    <col min="3587" max="3587" width="20.375" style="521" customWidth="1"/>
    <col min="3588" max="3589" width="10" style="521" customWidth="1"/>
    <col min="3590" max="3592" width="11" style="521"/>
    <col min="3593" max="3593" width="13.75" style="521" customWidth="1"/>
    <col min="3594" max="3840" width="11" style="521"/>
    <col min="3841" max="3841" width="2.375" style="521" customWidth="1"/>
    <col min="3842" max="3842" width="15.125" style="521" customWidth="1"/>
    <col min="3843" max="3843" width="20.375" style="521" customWidth="1"/>
    <col min="3844" max="3845" width="10" style="521" customWidth="1"/>
    <col min="3846" max="3848" width="11" style="521"/>
    <col min="3849" max="3849" width="13.75" style="521" customWidth="1"/>
    <col min="3850" max="4096" width="11" style="521"/>
    <col min="4097" max="4097" width="2.375" style="521" customWidth="1"/>
    <col min="4098" max="4098" width="15.125" style="521" customWidth="1"/>
    <col min="4099" max="4099" width="20.375" style="521" customWidth="1"/>
    <col min="4100" max="4101" width="10" style="521" customWidth="1"/>
    <col min="4102" max="4104" width="11" style="521"/>
    <col min="4105" max="4105" width="13.75" style="521" customWidth="1"/>
    <col min="4106" max="4352" width="11" style="521"/>
    <col min="4353" max="4353" width="2.375" style="521" customWidth="1"/>
    <col min="4354" max="4354" width="15.125" style="521" customWidth="1"/>
    <col min="4355" max="4355" width="20.375" style="521" customWidth="1"/>
    <col min="4356" max="4357" width="10" style="521" customWidth="1"/>
    <col min="4358" max="4360" width="11" style="521"/>
    <col min="4361" max="4361" width="13.75" style="521" customWidth="1"/>
    <col min="4362" max="4608" width="11" style="521"/>
    <col min="4609" max="4609" width="2.375" style="521" customWidth="1"/>
    <col min="4610" max="4610" width="15.125" style="521" customWidth="1"/>
    <col min="4611" max="4611" width="20.375" style="521" customWidth="1"/>
    <col min="4612" max="4613" width="10" style="521" customWidth="1"/>
    <col min="4614" max="4616" width="11" style="521"/>
    <col min="4617" max="4617" width="13.75" style="521" customWidth="1"/>
    <col min="4618" max="4864" width="11" style="521"/>
    <col min="4865" max="4865" width="2.375" style="521" customWidth="1"/>
    <col min="4866" max="4866" width="15.125" style="521" customWidth="1"/>
    <col min="4867" max="4867" width="20.375" style="521" customWidth="1"/>
    <col min="4868" max="4869" width="10" style="521" customWidth="1"/>
    <col min="4870" max="4872" width="11" style="521"/>
    <col min="4873" max="4873" width="13.75" style="521" customWidth="1"/>
    <col min="4874" max="5120" width="11" style="521"/>
    <col min="5121" max="5121" width="2.375" style="521" customWidth="1"/>
    <col min="5122" max="5122" width="15.125" style="521" customWidth="1"/>
    <col min="5123" max="5123" width="20.375" style="521" customWidth="1"/>
    <col min="5124" max="5125" width="10" style="521" customWidth="1"/>
    <col min="5126" max="5128" width="11" style="521"/>
    <col min="5129" max="5129" width="13.75" style="521" customWidth="1"/>
    <col min="5130" max="5376" width="11" style="521"/>
    <col min="5377" max="5377" width="2.375" style="521" customWidth="1"/>
    <col min="5378" max="5378" width="15.125" style="521" customWidth="1"/>
    <col min="5379" max="5379" width="20.375" style="521" customWidth="1"/>
    <col min="5380" max="5381" width="10" style="521" customWidth="1"/>
    <col min="5382" max="5384" width="11" style="521"/>
    <col min="5385" max="5385" width="13.75" style="521" customWidth="1"/>
    <col min="5386" max="5632" width="11" style="521"/>
    <col min="5633" max="5633" width="2.375" style="521" customWidth="1"/>
    <col min="5634" max="5634" width="15.125" style="521" customWidth="1"/>
    <col min="5635" max="5635" width="20.375" style="521" customWidth="1"/>
    <col min="5636" max="5637" width="10" style="521" customWidth="1"/>
    <col min="5638" max="5640" width="11" style="521"/>
    <col min="5641" max="5641" width="13.75" style="521" customWidth="1"/>
    <col min="5642" max="5888" width="11" style="521"/>
    <col min="5889" max="5889" width="2.375" style="521" customWidth="1"/>
    <col min="5890" max="5890" width="15.125" style="521" customWidth="1"/>
    <col min="5891" max="5891" width="20.375" style="521" customWidth="1"/>
    <col min="5892" max="5893" width="10" style="521" customWidth="1"/>
    <col min="5894" max="5896" width="11" style="521"/>
    <col min="5897" max="5897" width="13.75" style="521" customWidth="1"/>
    <col min="5898" max="6144" width="11" style="521"/>
    <col min="6145" max="6145" width="2.375" style="521" customWidth="1"/>
    <col min="6146" max="6146" width="15.125" style="521" customWidth="1"/>
    <col min="6147" max="6147" width="20.375" style="521" customWidth="1"/>
    <col min="6148" max="6149" width="10" style="521" customWidth="1"/>
    <col min="6150" max="6152" width="11" style="521"/>
    <col min="6153" max="6153" width="13.75" style="521" customWidth="1"/>
    <col min="6154" max="6400" width="11" style="521"/>
    <col min="6401" max="6401" width="2.375" style="521" customWidth="1"/>
    <col min="6402" max="6402" width="15.125" style="521" customWidth="1"/>
    <col min="6403" max="6403" width="20.375" style="521" customWidth="1"/>
    <col min="6404" max="6405" width="10" style="521" customWidth="1"/>
    <col min="6406" max="6408" width="11" style="521"/>
    <col min="6409" max="6409" width="13.75" style="521" customWidth="1"/>
    <col min="6410" max="6656" width="11" style="521"/>
    <col min="6657" max="6657" width="2.375" style="521" customWidth="1"/>
    <col min="6658" max="6658" width="15.125" style="521" customWidth="1"/>
    <col min="6659" max="6659" width="20.375" style="521" customWidth="1"/>
    <col min="6660" max="6661" width="10" style="521" customWidth="1"/>
    <col min="6662" max="6664" width="11" style="521"/>
    <col min="6665" max="6665" width="13.75" style="521" customWidth="1"/>
    <col min="6666" max="6912" width="11" style="521"/>
    <col min="6913" max="6913" width="2.375" style="521" customWidth="1"/>
    <col min="6914" max="6914" width="15.125" style="521" customWidth="1"/>
    <col min="6915" max="6915" width="20.375" style="521" customWidth="1"/>
    <col min="6916" max="6917" width="10" style="521" customWidth="1"/>
    <col min="6918" max="6920" width="11" style="521"/>
    <col min="6921" max="6921" width="13.75" style="521" customWidth="1"/>
    <col min="6922" max="7168" width="11" style="521"/>
    <col min="7169" max="7169" width="2.375" style="521" customWidth="1"/>
    <col min="7170" max="7170" width="15.125" style="521" customWidth="1"/>
    <col min="7171" max="7171" width="20.375" style="521" customWidth="1"/>
    <col min="7172" max="7173" width="10" style="521" customWidth="1"/>
    <col min="7174" max="7176" width="11" style="521"/>
    <col min="7177" max="7177" width="13.75" style="521" customWidth="1"/>
    <col min="7178" max="7424" width="11" style="521"/>
    <col min="7425" max="7425" width="2.375" style="521" customWidth="1"/>
    <col min="7426" max="7426" width="15.125" style="521" customWidth="1"/>
    <col min="7427" max="7427" width="20.375" style="521" customWidth="1"/>
    <col min="7428" max="7429" width="10" style="521" customWidth="1"/>
    <col min="7430" max="7432" width="11" style="521"/>
    <col min="7433" max="7433" width="13.75" style="521" customWidth="1"/>
    <col min="7434" max="7680" width="11" style="521"/>
    <col min="7681" max="7681" width="2.375" style="521" customWidth="1"/>
    <col min="7682" max="7682" width="15.125" style="521" customWidth="1"/>
    <col min="7683" max="7683" width="20.375" style="521" customWidth="1"/>
    <col min="7684" max="7685" width="10" style="521" customWidth="1"/>
    <col min="7686" max="7688" width="11" style="521"/>
    <col min="7689" max="7689" width="13.75" style="521" customWidth="1"/>
    <col min="7690" max="7936" width="11" style="521"/>
    <col min="7937" max="7937" width="2.375" style="521" customWidth="1"/>
    <col min="7938" max="7938" width="15.125" style="521" customWidth="1"/>
    <col min="7939" max="7939" width="20.375" style="521" customWidth="1"/>
    <col min="7940" max="7941" width="10" style="521" customWidth="1"/>
    <col min="7942" max="7944" width="11" style="521"/>
    <col min="7945" max="7945" width="13.75" style="521" customWidth="1"/>
    <col min="7946" max="8192" width="11" style="521"/>
    <col min="8193" max="8193" width="2.375" style="521" customWidth="1"/>
    <col min="8194" max="8194" width="15.125" style="521" customWidth="1"/>
    <col min="8195" max="8195" width="20.375" style="521" customWidth="1"/>
    <col min="8196" max="8197" width="10" style="521" customWidth="1"/>
    <col min="8198" max="8200" width="11" style="521"/>
    <col min="8201" max="8201" width="13.75" style="521" customWidth="1"/>
    <col min="8202" max="8448" width="11" style="521"/>
    <col min="8449" max="8449" width="2.375" style="521" customWidth="1"/>
    <col min="8450" max="8450" width="15.125" style="521" customWidth="1"/>
    <col min="8451" max="8451" width="20.375" style="521" customWidth="1"/>
    <col min="8452" max="8453" width="10" style="521" customWidth="1"/>
    <col min="8454" max="8456" width="11" style="521"/>
    <col min="8457" max="8457" width="13.75" style="521" customWidth="1"/>
    <col min="8458" max="8704" width="11" style="521"/>
    <col min="8705" max="8705" width="2.375" style="521" customWidth="1"/>
    <col min="8706" max="8706" width="15.125" style="521" customWidth="1"/>
    <col min="8707" max="8707" width="20.375" style="521" customWidth="1"/>
    <col min="8708" max="8709" width="10" style="521" customWidth="1"/>
    <col min="8710" max="8712" width="11" style="521"/>
    <col min="8713" max="8713" width="13.75" style="521" customWidth="1"/>
    <col min="8714" max="8960" width="11" style="521"/>
    <col min="8961" max="8961" width="2.375" style="521" customWidth="1"/>
    <col min="8962" max="8962" width="15.125" style="521" customWidth="1"/>
    <col min="8963" max="8963" width="20.375" style="521" customWidth="1"/>
    <col min="8964" max="8965" width="10" style="521" customWidth="1"/>
    <col min="8966" max="8968" width="11" style="521"/>
    <col min="8969" max="8969" width="13.75" style="521" customWidth="1"/>
    <col min="8970" max="9216" width="11" style="521"/>
    <col min="9217" max="9217" width="2.375" style="521" customWidth="1"/>
    <col min="9218" max="9218" width="15.125" style="521" customWidth="1"/>
    <col min="9219" max="9219" width="20.375" style="521" customWidth="1"/>
    <col min="9220" max="9221" width="10" style="521" customWidth="1"/>
    <col min="9222" max="9224" width="11" style="521"/>
    <col min="9225" max="9225" width="13.75" style="521" customWidth="1"/>
    <col min="9226" max="9472" width="11" style="521"/>
    <col min="9473" max="9473" width="2.375" style="521" customWidth="1"/>
    <col min="9474" max="9474" width="15.125" style="521" customWidth="1"/>
    <col min="9475" max="9475" width="20.375" style="521" customWidth="1"/>
    <col min="9476" max="9477" width="10" style="521" customWidth="1"/>
    <col min="9478" max="9480" width="11" style="521"/>
    <col min="9481" max="9481" width="13.75" style="521" customWidth="1"/>
    <col min="9482" max="9728" width="11" style="521"/>
    <col min="9729" max="9729" width="2.375" style="521" customWidth="1"/>
    <col min="9730" max="9730" width="15.125" style="521" customWidth="1"/>
    <col min="9731" max="9731" width="20.375" style="521" customWidth="1"/>
    <col min="9732" max="9733" width="10" style="521" customWidth="1"/>
    <col min="9734" max="9736" width="11" style="521"/>
    <col min="9737" max="9737" width="13.75" style="521" customWidth="1"/>
    <col min="9738" max="9984" width="11" style="521"/>
    <col min="9985" max="9985" width="2.375" style="521" customWidth="1"/>
    <col min="9986" max="9986" width="15.125" style="521" customWidth="1"/>
    <col min="9987" max="9987" width="20.375" style="521" customWidth="1"/>
    <col min="9988" max="9989" width="10" style="521" customWidth="1"/>
    <col min="9990" max="9992" width="11" style="521"/>
    <col min="9993" max="9993" width="13.75" style="521" customWidth="1"/>
    <col min="9994" max="10240" width="11" style="521"/>
    <col min="10241" max="10241" width="2.375" style="521" customWidth="1"/>
    <col min="10242" max="10242" width="15.125" style="521" customWidth="1"/>
    <col min="10243" max="10243" width="20.375" style="521" customWidth="1"/>
    <col min="10244" max="10245" width="10" style="521" customWidth="1"/>
    <col min="10246" max="10248" width="11" style="521"/>
    <col min="10249" max="10249" width="13.75" style="521" customWidth="1"/>
    <col min="10250" max="10496" width="11" style="521"/>
    <col min="10497" max="10497" width="2.375" style="521" customWidth="1"/>
    <col min="10498" max="10498" width="15.125" style="521" customWidth="1"/>
    <col min="10499" max="10499" width="20.375" style="521" customWidth="1"/>
    <col min="10500" max="10501" width="10" style="521" customWidth="1"/>
    <col min="10502" max="10504" width="11" style="521"/>
    <col min="10505" max="10505" width="13.75" style="521" customWidth="1"/>
    <col min="10506" max="10752" width="11" style="521"/>
    <col min="10753" max="10753" width="2.375" style="521" customWidth="1"/>
    <col min="10754" max="10754" width="15.125" style="521" customWidth="1"/>
    <col min="10755" max="10755" width="20.375" style="521" customWidth="1"/>
    <col min="10756" max="10757" width="10" style="521" customWidth="1"/>
    <col min="10758" max="10760" width="11" style="521"/>
    <col min="10761" max="10761" width="13.75" style="521" customWidth="1"/>
    <col min="10762" max="11008" width="11" style="521"/>
    <col min="11009" max="11009" width="2.375" style="521" customWidth="1"/>
    <col min="11010" max="11010" width="15.125" style="521" customWidth="1"/>
    <col min="11011" max="11011" width="20.375" style="521" customWidth="1"/>
    <col min="11012" max="11013" width="10" style="521" customWidth="1"/>
    <col min="11014" max="11016" width="11" style="521"/>
    <col min="11017" max="11017" width="13.75" style="521" customWidth="1"/>
    <col min="11018" max="11264" width="11" style="521"/>
    <col min="11265" max="11265" width="2.375" style="521" customWidth="1"/>
    <col min="11266" max="11266" width="15.125" style="521" customWidth="1"/>
    <col min="11267" max="11267" width="20.375" style="521" customWidth="1"/>
    <col min="11268" max="11269" width="10" style="521" customWidth="1"/>
    <col min="11270" max="11272" width="11" style="521"/>
    <col min="11273" max="11273" width="13.75" style="521" customWidth="1"/>
    <col min="11274" max="11520" width="11" style="521"/>
    <col min="11521" max="11521" width="2.375" style="521" customWidth="1"/>
    <col min="11522" max="11522" width="15.125" style="521" customWidth="1"/>
    <col min="11523" max="11523" width="20.375" style="521" customWidth="1"/>
    <col min="11524" max="11525" width="10" style="521" customWidth="1"/>
    <col min="11526" max="11528" width="11" style="521"/>
    <col min="11529" max="11529" width="13.75" style="521" customWidth="1"/>
    <col min="11530" max="11776" width="11" style="521"/>
    <col min="11777" max="11777" width="2.375" style="521" customWidth="1"/>
    <col min="11778" max="11778" width="15.125" style="521" customWidth="1"/>
    <col min="11779" max="11779" width="20.375" style="521" customWidth="1"/>
    <col min="11780" max="11781" width="10" style="521" customWidth="1"/>
    <col min="11782" max="11784" width="11" style="521"/>
    <col min="11785" max="11785" width="13.75" style="521" customWidth="1"/>
    <col min="11786" max="12032" width="11" style="521"/>
    <col min="12033" max="12033" width="2.375" style="521" customWidth="1"/>
    <col min="12034" max="12034" width="15.125" style="521" customWidth="1"/>
    <col min="12035" max="12035" width="20.375" style="521" customWidth="1"/>
    <col min="12036" max="12037" width="10" style="521" customWidth="1"/>
    <col min="12038" max="12040" width="11" style="521"/>
    <col min="12041" max="12041" width="13.75" style="521" customWidth="1"/>
    <col min="12042" max="12288" width="11" style="521"/>
    <col min="12289" max="12289" width="2.375" style="521" customWidth="1"/>
    <col min="12290" max="12290" width="15.125" style="521" customWidth="1"/>
    <col min="12291" max="12291" width="20.375" style="521" customWidth="1"/>
    <col min="12292" max="12293" width="10" style="521" customWidth="1"/>
    <col min="12294" max="12296" width="11" style="521"/>
    <col min="12297" max="12297" width="13.75" style="521" customWidth="1"/>
    <col min="12298" max="12544" width="11" style="521"/>
    <col min="12545" max="12545" width="2.375" style="521" customWidth="1"/>
    <col min="12546" max="12546" width="15.125" style="521" customWidth="1"/>
    <col min="12547" max="12547" width="20.375" style="521" customWidth="1"/>
    <col min="12548" max="12549" width="10" style="521" customWidth="1"/>
    <col min="12550" max="12552" width="11" style="521"/>
    <col min="12553" max="12553" width="13.75" style="521" customWidth="1"/>
    <col min="12554" max="12800" width="11" style="521"/>
    <col min="12801" max="12801" width="2.375" style="521" customWidth="1"/>
    <col min="12802" max="12802" width="15.125" style="521" customWidth="1"/>
    <col min="12803" max="12803" width="20.375" style="521" customWidth="1"/>
    <col min="12804" max="12805" width="10" style="521" customWidth="1"/>
    <col min="12806" max="12808" width="11" style="521"/>
    <col min="12809" max="12809" width="13.75" style="521" customWidth="1"/>
    <col min="12810" max="13056" width="11" style="521"/>
    <col min="13057" max="13057" width="2.375" style="521" customWidth="1"/>
    <col min="13058" max="13058" width="15.125" style="521" customWidth="1"/>
    <col min="13059" max="13059" width="20.375" style="521" customWidth="1"/>
    <col min="13060" max="13061" width="10" style="521" customWidth="1"/>
    <col min="13062" max="13064" width="11" style="521"/>
    <col min="13065" max="13065" width="13.75" style="521" customWidth="1"/>
    <col min="13066" max="13312" width="11" style="521"/>
    <col min="13313" max="13313" width="2.375" style="521" customWidth="1"/>
    <col min="13314" max="13314" width="15.125" style="521" customWidth="1"/>
    <col min="13315" max="13315" width="20.375" style="521" customWidth="1"/>
    <col min="13316" max="13317" width="10" style="521" customWidth="1"/>
    <col min="13318" max="13320" width="11" style="521"/>
    <col min="13321" max="13321" width="13.75" style="521" customWidth="1"/>
    <col min="13322" max="13568" width="11" style="521"/>
    <col min="13569" max="13569" width="2.375" style="521" customWidth="1"/>
    <col min="13570" max="13570" width="15.125" style="521" customWidth="1"/>
    <col min="13571" max="13571" width="20.375" style="521" customWidth="1"/>
    <col min="13572" max="13573" width="10" style="521" customWidth="1"/>
    <col min="13574" max="13576" width="11" style="521"/>
    <col min="13577" max="13577" width="13.75" style="521" customWidth="1"/>
    <col min="13578" max="13824" width="11" style="521"/>
    <col min="13825" max="13825" width="2.375" style="521" customWidth="1"/>
    <col min="13826" max="13826" width="15.125" style="521" customWidth="1"/>
    <col min="13827" max="13827" width="20.375" style="521" customWidth="1"/>
    <col min="13828" max="13829" width="10" style="521" customWidth="1"/>
    <col min="13830" max="13832" width="11" style="521"/>
    <col min="13833" max="13833" width="13.75" style="521" customWidth="1"/>
    <col min="13834" max="14080" width="11" style="521"/>
    <col min="14081" max="14081" width="2.375" style="521" customWidth="1"/>
    <col min="14082" max="14082" width="15.125" style="521" customWidth="1"/>
    <col min="14083" max="14083" width="20.375" style="521" customWidth="1"/>
    <col min="14084" max="14085" width="10" style="521" customWidth="1"/>
    <col min="14086" max="14088" width="11" style="521"/>
    <col min="14089" max="14089" width="13.75" style="521" customWidth="1"/>
    <col min="14090" max="14336" width="11" style="521"/>
    <col min="14337" max="14337" width="2.375" style="521" customWidth="1"/>
    <col min="14338" max="14338" width="15.125" style="521" customWidth="1"/>
    <col min="14339" max="14339" width="20.375" style="521" customWidth="1"/>
    <col min="14340" max="14341" width="10" style="521" customWidth="1"/>
    <col min="14342" max="14344" width="11" style="521"/>
    <col min="14345" max="14345" width="13.75" style="521" customWidth="1"/>
    <col min="14346" max="14592" width="11" style="521"/>
    <col min="14593" max="14593" width="2.375" style="521" customWidth="1"/>
    <col min="14594" max="14594" width="15.125" style="521" customWidth="1"/>
    <col min="14595" max="14595" width="20.375" style="521" customWidth="1"/>
    <col min="14596" max="14597" width="10" style="521" customWidth="1"/>
    <col min="14598" max="14600" width="11" style="521"/>
    <col min="14601" max="14601" width="13.75" style="521" customWidth="1"/>
    <col min="14602" max="14848" width="11" style="521"/>
    <col min="14849" max="14849" width="2.375" style="521" customWidth="1"/>
    <col min="14850" max="14850" width="15.125" style="521" customWidth="1"/>
    <col min="14851" max="14851" width="20.375" style="521" customWidth="1"/>
    <col min="14852" max="14853" width="10" style="521" customWidth="1"/>
    <col min="14854" max="14856" width="11" style="521"/>
    <col min="14857" max="14857" width="13.75" style="521" customWidth="1"/>
    <col min="14858" max="15104" width="11" style="521"/>
    <col min="15105" max="15105" width="2.375" style="521" customWidth="1"/>
    <col min="15106" max="15106" width="15.125" style="521" customWidth="1"/>
    <col min="15107" max="15107" width="20.375" style="521" customWidth="1"/>
    <col min="15108" max="15109" width="10" style="521" customWidth="1"/>
    <col min="15110" max="15112" width="11" style="521"/>
    <col min="15113" max="15113" width="13.75" style="521" customWidth="1"/>
    <col min="15114" max="15360" width="11" style="521"/>
    <col min="15361" max="15361" width="2.375" style="521" customWidth="1"/>
    <col min="15362" max="15362" width="15.125" style="521" customWidth="1"/>
    <col min="15363" max="15363" width="20.375" style="521" customWidth="1"/>
    <col min="15364" max="15365" width="10" style="521" customWidth="1"/>
    <col min="15366" max="15368" width="11" style="521"/>
    <col min="15369" max="15369" width="13.75" style="521" customWidth="1"/>
    <col min="15370" max="15616" width="11" style="521"/>
    <col min="15617" max="15617" width="2.375" style="521" customWidth="1"/>
    <col min="15618" max="15618" width="15.125" style="521" customWidth="1"/>
    <col min="15619" max="15619" width="20.375" style="521" customWidth="1"/>
    <col min="15620" max="15621" width="10" style="521" customWidth="1"/>
    <col min="15622" max="15624" width="11" style="521"/>
    <col min="15625" max="15625" width="13.75" style="521" customWidth="1"/>
    <col min="15626" max="15872" width="11" style="521"/>
    <col min="15873" max="15873" width="2.375" style="521" customWidth="1"/>
    <col min="15874" max="15874" width="15.125" style="521" customWidth="1"/>
    <col min="15875" max="15875" width="20.375" style="521" customWidth="1"/>
    <col min="15876" max="15877" width="10" style="521" customWidth="1"/>
    <col min="15878" max="15880" width="11" style="521"/>
    <col min="15881" max="15881" width="13.75" style="521" customWidth="1"/>
    <col min="15882" max="16128" width="11" style="521"/>
    <col min="16129" max="16129" width="2.375" style="521" customWidth="1"/>
    <col min="16130" max="16130" width="15.125" style="521" customWidth="1"/>
    <col min="16131" max="16131" width="20.375" style="521" customWidth="1"/>
    <col min="16132" max="16133" width="10" style="521" customWidth="1"/>
    <col min="16134" max="16136" width="11" style="521"/>
    <col min="16137" max="16137" width="13.75" style="521" customWidth="1"/>
    <col min="16138" max="16384" width="11" style="521"/>
  </cols>
  <sheetData>
    <row r="1" spans="1:11" s="495" customFormat="1" ht="33.6" customHeight="1" x14ac:dyDescent="0.2">
      <c r="A1" s="494"/>
      <c r="B1" s="494"/>
      <c r="C1" s="494"/>
      <c r="D1" s="494"/>
      <c r="E1" s="15"/>
      <c r="F1" s="15"/>
      <c r="G1" s="15"/>
      <c r="I1" s="496"/>
    </row>
    <row r="2" spans="1:11" s="71" customFormat="1" ht="13.15" customHeight="1" x14ac:dyDescent="0.2">
      <c r="A2" s="497"/>
      <c r="C2" s="498"/>
      <c r="D2" s="498"/>
      <c r="G2" s="499" t="s">
        <v>479</v>
      </c>
      <c r="H2" s="500"/>
      <c r="I2" s="500"/>
      <c r="K2" s="496"/>
    </row>
    <row r="3" spans="1:11" s="495" customFormat="1" ht="19.5" customHeight="1" x14ac:dyDescent="0.25">
      <c r="A3" s="501" t="s">
        <v>480</v>
      </c>
      <c r="D3" s="502"/>
    </row>
    <row r="4" spans="1:11" s="71" customFormat="1" ht="19.5" customHeight="1" x14ac:dyDescent="0.2">
      <c r="A4" s="497"/>
      <c r="C4" s="498"/>
      <c r="D4" s="498"/>
      <c r="E4" s="498"/>
      <c r="G4" s="503"/>
      <c r="H4" s="500"/>
      <c r="I4" s="500"/>
    </row>
    <row r="5" spans="1:11" s="71" customFormat="1" ht="13.15" customHeight="1" x14ac:dyDescent="0.2">
      <c r="A5" s="497"/>
      <c r="C5" s="498"/>
      <c r="D5" s="498"/>
      <c r="E5" s="498"/>
      <c r="G5" s="503"/>
      <c r="H5" s="500"/>
      <c r="I5" s="500"/>
    </row>
    <row r="6" spans="1:11" s="71" customFormat="1" ht="13.15" customHeight="1" x14ac:dyDescent="0.2">
      <c r="A6" s="691" t="s">
        <v>481</v>
      </c>
      <c r="B6" s="673"/>
      <c r="C6" s="673"/>
      <c r="D6" s="673"/>
      <c r="E6" s="673"/>
      <c r="F6" s="692"/>
      <c r="G6" s="692"/>
      <c r="H6" s="500"/>
      <c r="I6" s="500"/>
    </row>
    <row r="7" spans="1:11" s="71" customFormat="1" ht="13.15" customHeight="1" x14ac:dyDescent="0.2">
      <c r="A7" s="497"/>
      <c r="C7" s="498"/>
      <c r="D7" s="498"/>
      <c r="E7" s="498"/>
      <c r="G7" s="503"/>
      <c r="H7" s="500"/>
      <c r="I7" s="500"/>
    </row>
    <row r="8" spans="1:11" s="503" customFormat="1" ht="13.15" customHeight="1" x14ac:dyDescent="0.2">
      <c r="B8" s="504" t="s">
        <v>482</v>
      </c>
      <c r="C8" s="505"/>
      <c r="D8" s="505"/>
      <c r="E8" s="506"/>
      <c r="F8" s="507"/>
      <c r="G8" s="507"/>
      <c r="H8" s="500"/>
      <c r="I8" s="500"/>
    </row>
    <row r="9" spans="1:11" s="503" customFormat="1" ht="13.15" customHeight="1" x14ac:dyDescent="0.2">
      <c r="A9" s="508"/>
      <c r="B9" s="683" t="s">
        <v>483</v>
      </c>
      <c r="C9" s="683"/>
      <c r="D9" s="684"/>
      <c r="E9" s="459"/>
      <c r="F9" s="459"/>
      <c r="H9" s="500"/>
      <c r="I9" s="500"/>
    </row>
    <row r="10" spans="1:11" s="503" customFormat="1" ht="13.15" customHeight="1" x14ac:dyDescent="0.2">
      <c r="A10" s="508"/>
      <c r="B10" s="683" t="s">
        <v>484</v>
      </c>
      <c r="C10" s="683"/>
      <c r="D10" s="684"/>
      <c r="E10" s="509"/>
      <c r="G10" s="510"/>
      <c r="H10" s="511"/>
      <c r="I10" s="511"/>
    </row>
    <row r="11" spans="1:11" s="503" customFormat="1" ht="13.15" customHeight="1" x14ac:dyDescent="0.2">
      <c r="A11" s="508"/>
      <c r="B11" s="683" t="s">
        <v>485</v>
      </c>
      <c r="C11" s="683"/>
      <c r="D11" s="684"/>
      <c r="E11" s="509"/>
      <c r="G11" s="510"/>
      <c r="H11" s="512"/>
      <c r="I11" s="512"/>
    </row>
    <row r="12" spans="1:11" s="503" customFormat="1" ht="13.15" customHeight="1" x14ac:dyDescent="0.2">
      <c r="A12" s="508"/>
      <c r="B12" s="683" t="s">
        <v>486</v>
      </c>
      <c r="C12" s="683"/>
      <c r="D12" s="684"/>
      <c r="E12" s="509"/>
      <c r="G12" s="510"/>
      <c r="H12" s="512"/>
      <c r="I12" s="512"/>
    </row>
    <row r="13" spans="1:11" s="503" customFormat="1" ht="13.15" customHeight="1" x14ac:dyDescent="0.2">
      <c r="A13" s="508"/>
      <c r="B13" s="683" t="s">
        <v>487</v>
      </c>
      <c r="C13" s="683"/>
      <c r="D13" s="684"/>
      <c r="E13" s="509"/>
      <c r="G13" s="510"/>
    </row>
    <row r="14" spans="1:11" s="503" customFormat="1" ht="13.15" customHeight="1" x14ac:dyDescent="0.2">
      <c r="A14" s="508"/>
      <c r="B14" s="683" t="s">
        <v>488</v>
      </c>
      <c r="C14" s="683"/>
      <c r="D14" s="684"/>
      <c r="E14" s="509"/>
      <c r="G14" s="510"/>
    </row>
    <row r="15" spans="1:11" s="503" customFormat="1" ht="13.15" customHeight="1" x14ac:dyDescent="0.2">
      <c r="A15" s="508"/>
      <c r="B15" s="683" t="s">
        <v>489</v>
      </c>
      <c r="C15" s="683"/>
      <c r="D15" s="684"/>
      <c r="E15" s="509"/>
      <c r="G15" s="510"/>
    </row>
    <row r="16" spans="1:11" s="503" customFormat="1" ht="13.15" customHeight="1" x14ac:dyDescent="0.2">
      <c r="A16" s="508"/>
      <c r="B16" s="683" t="s">
        <v>490</v>
      </c>
      <c r="C16" s="683"/>
      <c r="D16" s="684"/>
      <c r="E16" s="509"/>
      <c r="G16" s="510"/>
    </row>
    <row r="17" spans="1:8" s="503" customFormat="1" ht="13.15" customHeight="1" x14ac:dyDescent="0.2">
      <c r="A17" s="508"/>
      <c r="B17" s="690"/>
      <c r="C17" s="690"/>
      <c r="D17" s="513"/>
      <c r="E17" s="509"/>
      <c r="G17" s="510"/>
    </row>
    <row r="18" spans="1:8" s="503" customFormat="1" ht="13.15" customHeight="1" x14ac:dyDescent="0.2">
      <c r="B18" s="504" t="s">
        <v>491</v>
      </c>
      <c r="C18" s="514"/>
      <c r="D18" s="513"/>
      <c r="E18" s="509"/>
      <c r="G18" s="510"/>
    </row>
    <row r="19" spans="1:8" s="503" customFormat="1" ht="13.15" customHeight="1" x14ac:dyDescent="0.2">
      <c r="A19" s="508"/>
      <c r="B19" s="683" t="s">
        <v>492</v>
      </c>
      <c r="C19" s="683"/>
      <c r="D19" s="684"/>
      <c r="E19" s="509"/>
      <c r="G19" s="510"/>
    </row>
    <row r="20" spans="1:8" s="503" customFormat="1" ht="13.15" customHeight="1" x14ac:dyDescent="0.2">
      <c r="A20" s="508"/>
      <c r="B20" s="683" t="s">
        <v>493</v>
      </c>
      <c r="C20" s="683"/>
      <c r="D20" s="684"/>
      <c r="E20" s="509"/>
      <c r="G20" s="510"/>
    </row>
    <row r="21" spans="1:8" s="503" customFormat="1" ht="13.15" customHeight="1" x14ac:dyDescent="0.2">
      <c r="A21" s="508"/>
      <c r="B21" s="683" t="s">
        <v>494</v>
      </c>
      <c r="C21" s="683"/>
      <c r="D21" s="684"/>
      <c r="E21" s="509"/>
      <c r="G21" s="510"/>
    </row>
    <row r="22" spans="1:8" s="503" customFormat="1" ht="13.15" customHeight="1" x14ac:dyDescent="0.2">
      <c r="A22" s="508"/>
      <c r="B22" s="683" t="s">
        <v>495</v>
      </c>
      <c r="C22" s="683"/>
      <c r="D22" s="684"/>
      <c r="E22" s="509"/>
      <c r="G22" s="510"/>
    </row>
    <row r="23" spans="1:8" s="503" customFormat="1" ht="13.15" customHeight="1" x14ac:dyDescent="0.2">
      <c r="A23" s="508"/>
      <c r="B23" s="683" t="s">
        <v>496</v>
      </c>
      <c r="C23" s="683"/>
      <c r="D23" s="684"/>
      <c r="E23" s="509"/>
      <c r="G23" s="510"/>
    </row>
    <row r="24" spans="1:8" s="503" customFormat="1" ht="13.15" customHeight="1" x14ac:dyDescent="0.2">
      <c r="A24" s="508"/>
      <c r="B24" s="683" t="s">
        <v>497</v>
      </c>
      <c r="C24" s="683"/>
      <c r="D24" s="684"/>
      <c r="E24" s="509"/>
      <c r="G24" s="510"/>
    </row>
    <row r="25" spans="1:8" s="503" customFormat="1" ht="13.15" customHeight="1" x14ac:dyDescent="0.2">
      <c r="A25" s="508"/>
      <c r="B25" s="683" t="s">
        <v>498</v>
      </c>
      <c r="C25" s="683"/>
      <c r="D25" s="684"/>
      <c r="E25" s="509"/>
      <c r="G25" s="510"/>
    </row>
    <row r="26" spans="1:8" s="503" customFormat="1" ht="13.15" customHeight="1" x14ac:dyDescent="0.2">
      <c r="A26" s="508"/>
      <c r="B26" s="683" t="s">
        <v>499</v>
      </c>
      <c r="C26" s="683"/>
      <c r="D26" s="684"/>
      <c r="E26" s="509"/>
      <c r="G26" s="71"/>
    </row>
    <row r="27" spans="1:8" s="503" customFormat="1" ht="13.15" customHeight="1" x14ac:dyDescent="0.2">
      <c r="A27" s="508"/>
      <c r="B27" s="683" t="s">
        <v>500</v>
      </c>
      <c r="C27" s="683"/>
      <c r="D27" s="684"/>
      <c r="E27" s="509"/>
      <c r="G27" s="71"/>
    </row>
    <row r="28" spans="1:8" s="71" customFormat="1" ht="13.15" customHeight="1" x14ac:dyDescent="0.2">
      <c r="A28" s="508"/>
      <c r="B28" s="683" t="s">
        <v>501</v>
      </c>
      <c r="C28" s="683"/>
      <c r="D28" s="684"/>
      <c r="E28" s="509"/>
      <c r="F28" s="503"/>
    </row>
    <row r="29" spans="1:8" s="71" customFormat="1" ht="13.15" customHeight="1" x14ac:dyDescent="0.2">
      <c r="A29" s="508"/>
      <c r="B29" s="683" t="s">
        <v>502</v>
      </c>
      <c r="C29" s="683"/>
      <c r="D29" s="684"/>
      <c r="E29" s="509"/>
    </row>
    <row r="30" spans="1:8" s="71" customFormat="1" ht="13.15" customHeight="1" x14ac:dyDescent="0.2">
      <c r="A30" s="508"/>
      <c r="B30" s="683" t="s">
        <v>503</v>
      </c>
      <c r="C30" s="683"/>
      <c r="D30" s="684"/>
      <c r="E30" s="509"/>
    </row>
    <row r="31" spans="1:8" s="71" customFormat="1" ht="13.15" customHeight="1" x14ac:dyDescent="0.2">
      <c r="A31" s="508"/>
      <c r="B31" s="683" t="s">
        <v>504</v>
      </c>
      <c r="C31" s="683"/>
      <c r="D31" s="684"/>
      <c r="E31" s="509"/>
      <c r="H31" s="515"/>
    </row>
    <row r="32" spans="1:8" s="71" customFormat="1" ht="13.15" customHeight="1" x14ac:dyDescent="0.2">
      <c r="A32" s="508"/>
      <c r="B32" s="683" t="s">
        <v>505</v>
      </c>
      <c r="C32" s="683"/>
      <c r="D32" s="684"/>
      <c r="E32" s="509"/>
      <c r="H32" s="515"/>
    </row>
    <row r="33" spans="1:8" s="503" customFormat="1" ht="13.15" customHeight="1" x14ac:dyDescent="0.2">
      <c r="A33" s="508"/>
      <c r="B33" s="683" t="s">
        <v>506</v>
      </c>
      <c r="C33" s="683"/>
      <c r="D33" s="684"/>
      <c r="E33" s="509"/>
      <c r="F33" s="71"/>
      <c r="G33" s="71"/>
      <c r="H33" s="516"/>
    </row>
    <row r="34" spans="1:8" ht="13.15" customHeight="1" x14ac:dyDescent="0.2">
      <c r="A34" s="508"/>
      <c r="B34" s="517"/>
      <c r="C34" s="518"/>
      <c r="D34" s="519"/>
      <c r="E34" s="509"/>
      <c r="F34" s="71"/>
      <c r="G34" s="71"/>
      <c r="H34" s="520"/>
    </row>
    <row r="35" spans="1:8" ht="13.15" customHeight="1" x14ac:dyDescent="0.2">
      <c r="A35" s="685" t="s">
        <v>507</v>
      </c>
      <c r="B35" s="685"/>
      <c r="C35" s="685"/>
      <c r="D35" s="685"/>
      <c r="E35" s="685"/>
      <c r="F35" s="685"/>
      <c r="G35" s="685"/>
      <c r="H35" s="520"/>
    </row>
    <row r="36" spans="1:8" ht="13.15" customHeight="1" x14ac:dyDescent="0.2">
      <c r="A36" s="522"/>
      <c r="B36" s="523"/>
      <c r="C36" s="523"/>
      <c r="D36" s="524"/>
      <c r="E36" s="524"/>
      <c r="F36" s="524"/>
      <c r="G36" s="524"/>
      <c r="H36" s="520"/>
    </row>
    <row r="37" spans="1:8" ht="13.15" customHeight="1" x14ac:dyDescent="0.2">
      <c r="A37" s="682" t="s">
        <v>508</v>
      </c>
      <c r="B37" s="682"/>
      <c r="C37" s="682"/>
      <c r="D37" s="682"/>
      <c r="E37" s="682"/>
      <c r="F37" s="682"/>
      <c r="G37" s="682"/>
      <c r="H37" s="520"/>
    </row>
    <row r="38" spans="1:8" ht="13.15" customHeight="1" x14ac:dyDescent="0.2">
      <c r="A38" s="525"/>
      <c r="B38" s="526"/>
      <c r="C38" s="526"/>
      <c r="D38" s="513"/>
      <c r="E38" s="527"/>
      <c r="F38" s="515"/>
      <c r="G38" s="515"/>
      <c r="H38" s="520"/>
    </row>
    <row r="39" spans="1:8" ht="13.15" customHeight="1" x14ac:dyDescent="0.2">
      <c r="A39" s="686" t="s">
        <v>509</v>
      </c>
      <c r="B39" s="686"/>
      <c r="C39" s="686"/>
      <c r="D39" s="686"/>
      <c r="E39" s="686"/>
      <c r="F39" s="687"/>
      <c r="G39" s="687"/>
    </row>
    <row r="40" spans="1:8" ht="13.15" customHeight="1" x14ac:dyDescent="0.2">
      <c r="A40" s="687"/>
      <c r="B40" s="687"/>
      <c r="C40" s="687"/>
      <c r="D40" s="687"/>
      <c r="E40" s="687"/>
      <c r="F40" s="687"/>
      <c r="G40" s="687"/>
    </row>
    <row r="41" spans="1:8" ht="13.15" customHeight="1" x14ac:dyDescent="0.2">
      <c r="A41" s="528"/>
      <c r="B41" s="528"/>
      <c r="C41" s="528"/>
      <c r="D41" s="529"/>
      <c r="E41" s="529"/>
      <c r="F41" s="520"/>
      <c r="G41" s="520"/>
    </row>
    <row r="42" spans="1:8" ht="13.15" customHeight="1" x14ac:dyDescent="0.2">
      <c r="A42" s="688" t="s">
        <v>510</v>
      </c>
      <c r="B42" s="689"/>
      <c r="C42" s="689"/>
      <c r="D42" s="689"/>
      <c r="E42" s="689"/>
      <c r="F42" s="689"/>
      <c r="G42" s="689"/>
    </row>
    <row r="43" spans="1:8" ht="13.15" customHeight="1" x14ac:dyDescent="0.2">
      <c r="A43" s="682" t="s">
        <v>511</v>
      </c>
      <c r="B43" s="682"/>
      <c r="C43" s="530" t="s">
        <v>512</v>
      </c>
      <c r="D43" s="530"/>
      <c r="E43" s="530"/>
      <c r="F43" s="530"/>
      <c r="G43" s="530"/>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4" t="s">
        <v>7</v>
      </c>
      <c r="B4" s="554"/>
      <c r="C4" s="554"/>
      <c r="D4" s="554"/>
      <c r="E4" s="554"/>
      <c r="F4" s="554"/>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56" t="s">
        <v>13</v>
      </c>
      <c r="D10" s="556"/>
      <c r="E10" s="556"/>
      <c r="F10" s="556"/>
    </row>
    <row r="11" spans="1:6" ht="12.75" customHeight="1" x14ac:dyDescent="0.2">
      <c r="A11" s="22"/>
      <c r="B11" s="21"/>
      <c r="C11" s="28"/>
      <c r="D11" s="27"/>
      <c r="E11" s="29"/>
      <c r="F11" s="27"/>
    </row>
    <row r="12" spans="1:6" ht="12.75" customHeight="1" x14ac:dyDescent="0.2">
      <c r="A12" s="25" t="s">
        <v>14</v>
      </c>
      <c r="B12" s="21"/>
      <c r="C12" s="557" t="s">
        <v>15</v>
      </c>
      <c r="D12" s="557"/>
      <c r="E12" s="557"/>
      <c r="F12" s="557"/>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8" t="s">
        <v>20</v>
      </c>
      <c r="B18" s="558"/>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9" t="s">
        <v>38</v>
      </c>
      <c r="D33" s="553"/>
      <c r="E33" s="553"/>
      <c r="F33" s="553"/>
    </row>
    <row r="34" spans="1:6" ht="12.75" customHeight="1" x14ac:dyDescent="0.2">
      <c r="A34" s="26"/>
      <c r="B34" s="26"/>
      <c r="C34" s="560" t="s">
        <v>39</v>
      </c>
      <c r="D34" s="561"/>
      <c r="E34" s="561"/>
      <c r="F34" s="561"/>
    </row>
    <row r="35" spans="1:6" ht="25.5" customHeight="1" x14ac:dyDescent="0.2">
      <c r="A35" s="26"/>
      <c r="B35" s="26"/>
      <c r="C35" s="562" t="s">
        <v>40</v>
      </c>
      <c r="D35" s="563"/>
      <c r="E35" s="563"/>
      <c r="F35" s="563"/>
    </row>
    <row r="36" spans="1:6" ht="12.75" x14ac:dyDescent="0.2">
      <c r="B36" s="26"/>
    </row>
    <row r="37" spans="1:6" ht="12.75" x14ac:dyDescent="0.2">
      <c r="A37" s="22" t="s">
        <v>41</v>
      </c>
      <c r="C37" s="45" t="s">
        <v>42</v>
      </c>
      <c r="D37" s="36"/>
      <c r="E37" s="36"/>
      <c r="F37" s="36"/>
    </row>
    <row r="38" spans="1:6" ht="28.5" customHeight="1" x14ac:dyDescent="0.2">
      <c r="C38" s="553" t="s">
        <v>43</v>
      </c>
      <c r="D38" s="553"/>
      <c r="E38" s="553"/>
      <c r="F38" s="553"/>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4" t="s">
        <v>89</v>
      </c>
      <c r="C41" s="564"/>
      <c r="D41" s="564"/>
      <c r="E41" s="564"/>
      <c r="F41" s="564"/>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election activeCell="A2" sqref="A2"/>
    </sheetView>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91</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93</v>
      </c>
      <c r="B7" s="574"/>
      <c r="C7" s="579" t="s">
        <v>94</v>
      </c>
      <c r="D7" s="582" t="s">
        <v>95</v>
      </c>
      <c r="E7" s="583"/>
      <c r="F7" s="583"/>
      <c r="G7" s="583"/>
      <c r="H7" s="584"/>
      <c r="I7" s="585" t="s">
        <v>96</v>
      </c>
      <c r="J7" s="586"/>
      <c r="K7" s="96"/>
      <c r="L7" s="96"/>
      <c r="M7" s="96"/>
      <c r="N7" s="96"/>
      <c r="O7" s="96"/>
    </row>
    <row r="8" spans="1:15" ht="34.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222741</v>
      </c>
      <c r="E12" s="114">
        <v>223525</v>
      </c>
      <c r="F12" s="114">
        <v>225312</v>
      </c>
      <c r="G12" s="114">
        <v>221834</v>
      </c>
      <c r="H12" s="114">
        <v>221766</v>
      </c>
      <c r="I12" s="115" t="s">
        <v>520</v>
      </c>
      <c r="J12" s="116" t="s">
        <v>520</v>
      </c>
      <c r="N12" s="117"/>
    </row>
    <row r="13" spans="1:15" s="110" customFormat="1" ht="13.5" customHeight="1" x14ac:dyDescent="0.2">
      <c r="A13" s="118" t="s">
        <v>105</v>
      </c>
      <c r="B13" s="119" t="s">
        <v>106</v>
      </c>
      <c r="C13" s="113">
        <v>51.38838381797693</v>
      </c>
      <c r="D13" s="114">
        <v>114463</v>
      </c>
      <c r="E13" s="114">
        <v>114652</v>
      </c>
      <c r="F13" s="114">
        <v>116029</v>
      </c>
      <c r="G13" s="114">
        <v>114285</v>
      </c>
      <c r="H13" s="114">
        <v>113997</v>
      </c>
      <c r="I13" s="115" t="s">
        <v>520</v>
      </c>
      <c r="J13" s="116" t="s">
        <v>520</v>
      </c>
    </row>
    <row r="14" spans="1:15" s="110" customFormat="1" ht="13.5" customHeight="1" x14ac:dyDescent="0.2">
      <c r="A14" s="120"/>
      <c r="B14" s="119" t="s">
        <v>107</v>
      </c>
      <c r="C14" s="113">
        <v>48.61161618202307</v>
      </c>
      <c r="D14" s="114">
        <v>108278</v>
      </c>
      <c r="E14" s="114">
        <v>108873</v>
      </c>
      <c r="F14" s="114">
        <v>109283</v>
      </c>
      <c r="G14" s="114">
        <v>107549</v>
      </c>
      <c r="H14" s="114">
        <v>107769</v>
      </c>
      <c r="I14" s="115" t="s">
        <v>520</v>
      </c>
      <c r="J14" s="116" t="s">
        <v>520</v>
      </c>
    </row>
    <row r="15" spans="1:15" s="110" customFormat="1" ht="13.5" customHeight="1" x14ac:dyDescent="0.2">
      <c r="A15" s="118" t="s">
        <v>105</v>
      </c>
      <c r="B15" s="121" t="s">
        <v>108</v>
      </c>
      <c r="C15" s="113">
        <v>8.5336781284092282</v>
      </c>
      <c r="D15" s="114">
        <v>19008</v>
      </c>
      <c r="E15" s="114">
        <v>19487</v>
      </c>
      <c r="F15" s="114">
        <v>19781</v>
      </c>
      <c r="G15" s="114">
        <v>17458</v>
      </c>
      <c r="H15" s="114">
        <v>17746</v>
      </c>
      <c r="I15" s="115" t="s">
        <v>520</v>
      </c>
      <c r="J15" s="116" t="s">
        <v>520</v>
      </c>
    </row>
    <row r="16" spans="1:15" s="110" customFormat="1" ht="13.5" customHeight="1" x14ac:dyDescent="0.2">
      <c r="A16" s="118"/>
      <c r="B16" s="121" t="s">
        <v>109</v>
      </c>
      <c r="C16" s="113">
        <v>68.143718489186995</v>
      </c>
      <c r="D16" s="114">
        <v>151784</v>
      </c>
      <c r="E16" s="114">
        <v>152151</v>
      </c>
      <c r="F16" s="114">
        <v>153749</v>
      </c>
      <c r="G16" s="114">
        <v>153150</v>
      </c>
      <c r="H16" s="114">
        <v>153467</v>
      </c>
      <c r="I16" s="115" t="s">
        <v>520</v>
      </c>
      <c r="J16" s="116" t="s">
        <v>520</v>
      </c>
    </row>
    <row r="17" spans="1:10" s="110" customFormat="1" ht="13.5" customHeight="1" x14ac:dyDescent="0.2">
      <c r="A17" s="118"/>
      <c r="B17" s="121" t="s">
        <v>110</v>
      </c>
      <c r="C17" s="113">
        <v>22.343888193013409</v>
      </c>
      <c r="D17" s="114">
        <v>49769</v>
      </c>
      <c r="E17" s="114">
        <v>49685</v>
      </c>
      <c r="F17" s="114">
        <v>49646</v>
      </c>
      <c r="G17" s="114">
        <v>49115</v>
      </c>
      <c r="H17" s="114">
        <v>48541</v>
      </c>
      <c r="I17" s="115" t="s">
        <v>520</v>
      </c>
      <c r="J17" s="116" t="s">
        <v>520</v>
      </c>
    </row>
    <row r="18" spans="1:10" s="110" customFormat="1" ht="13.5" customHeight="1" x14ac:dyDescent="0.2">
      <c r="A18" s="120"/>
      <c r="B18" s="121" t="s">
        <v>111</v>
      </c>
      <c r="C18" s="113">
        <v>0.97871518939036817</v>
      </c>
      <c r="D18" s="114">
        <v>2180</v>
      </c>
      <c r="E18" s="114">
        <v>2202</v>
      </c>
      <c r="F18" s="114">
        <v>2136</v>
      </c>
      <c r="G18" s="114">
        <v>2111</v>
      </c>
      <c r="H18" s="114">
        <v>2012</v>
      </c>
      <c r="I18" s="115" t="s">
        <v>520</v>
      </c>
      <c r="J18" s="116" t="s">
        <v>520</v>
      </c>
    </row>
    <row r="19" spans="1:10" s="110" customFormat="1" ht="13.5" customHeight="1" x14ac:dyDescent="0.2">
      <c r="A19" s="120"/>
      <c r="B19" s="121" t="s">
        <v>112</v>
      </c>
      <c r="C19" s="113">
        <v>0.30798101831274888</v>
      </c>
      <c r="D19" s="114">
        <v>686</v>
      </c>
      <c r="E19" s="114">
        <v>684</v>
      </c>
      <c r="F19" s="114">
        <v>688</v>
      </c>
      <c r="G19" s="114">
        <v>648</v>
      </c>
      <c r="H19" s="114">
        <v>607</v>
      </c>
      <c r="I19" s="115" t="s">
        <v>520</v>
      </c>
      <c r="J19" s="116" t="s">
        <v>520</v>
      </c>
    </row>
    <row r="20" spans="1:10" s="110" customFormat="1" ht="13.5" customHeight="1" x14ac:dyDescent="0.2">
      <c r="A20" s="118" t="s">
        <v>113</v>
      </c>
      <c r="B20" s="122" t="s">
        <v>114</v>
      </c>
      <c r="C20" s="113">
        <v>71.240588845340554</v>
      </c>
      <c r="D20" s="114">
        <v>158682</v>
      </c>
      <c r="E20" s="114">
        <v>159451</v>
      </c>
      <c r="F20" s="114">
        <v>161464</v>
      </c>
      <c r="G20" s="114">
        <v>159755</v>
      </c>
      <c r="H20" s="114">
        <v>160396</v>
      </c>
      <c r="I20" s="115" t="s">
        <v>520</v>
      </c>
      <c r="J20" s="116" t="s">
        <v>520</v>
      </c>
    </row>
    <row r="21" spans="1:10" s="110" customFormat="1" ht="13.5" customHeight="1" x14ac:dyDescent="0.2">
      <c r="A21" s="120"/>
      <c r="B21" s="122" t="s">
        <v>115</v>
      </c>
      <c r="C21" s="113">
        <v>28.759411154659446</v>
      </c>
      <c r="D21" s="114">
        <v>64059</v>
      </c>
      <c r="E21" s="114">
        <v>64074</v>
      </c>
      <c r="F21" s="114">
        <v>63848</v>
      </c>
      <c r="G21" s="114">
        <v>62079</v>
      </c>
      <c r="H21" s="114">
        <v>61370</v>
      </c>
      <c r="I21" s="115" t="s">
        <v>520</v>
      </c>
      <c r="J21" s="116" t="s">
        <v>520</v>
      </c>
    </row>
    <row r="22" spans="1:10" s="110" customFormat="1" ht="13.5" customHeight="1" x14ac:dyDescent="0.2">
      <c r="A22" s="118" t="s">
        <v>113</v>
      </c>
      <c r="B22" s="122" t="s">
        <v>116</v>
      </c>
      <c r="C22" s="113">
        <v>93.315105885310743</v>
      </c>
      <c r="D22" s="114">
        <v>207851</v>
      </c>
      <c r="E22" s="114">
        <v>208924</v>
      </c>
      <c r="F22" s="114">
        <v>210380</v>
      </c>
      <c r="G22" s="114">
        <v>207752</v>
      </c>
      <c r="H22" s="114">
        <v>208175</v>
      </c>
      <c r="I22" s="115" t="s">
        <v>520</v>
      </c>
      <c r="J22" s="116" t="s">
        <v>520</v>
      </c>
    </row>
    <row r="23" spans="1:10" s="110" customFormat="1" ht="13.5" customHeight="1" x14ac:dyDescent="0.2">
      <c r="A23" s="123"/>
      <c r="B23" s="124" t="s">
        <v>117</v>
      </c>
      <c r="C23" s="125">
        <v>6.6633444224458005</v>
      </c>
      <c r="D23" s="114">
        <v>14842</v>
      </c>
      <c r="E23" s="114">
        <v>14542</v>
      </c>
      <c r="F23" s="114">
        <v>14879</v>
      </c>
      <c r="G23" s="114">
        <v>14019</v>
      </c>
      <c r="H23" s="114">
        <v>13532</v>
      </c>
      <c r="I23" s="115" t="s">
        <v>520</v>
      </c>
      <c r="J23" s="116" t="s">
        <v>520</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30544</v>
      </c>
      <c r="E26" s="114">
        <v>32064</v>
      </c>
      <c r="F26" s="114">
        <v>31577</v>
      </c>
      <c r="G26" s="114">
        <v>31926</v>
      </c>
      <c r="H26" s="140">
        <v>31358</v>
      </c>
      <c r="I26" s="115" t="s">
        <v>520</v>
      </c>
      <c r="J26" s="116" t="s">
        <v>520</v>
      </c>
    </row>
    <row r="27" spans="1:10" s="110" customFormat="1" ht="13.5" customHeight="1" x14ac:dyDescent="0.2">
      <c r="A27" s="118" t="s">
        <v>105</v>
      </c>
      <c r="B27" s="119" t="s">
        <v>106</v>
      </c>
      <c r="C27" s="113">
        <v>45.514667365112622</v>
      </c>
      <c r="D27" s="115">
        <v>13902</v>
      </c>
      <c r="E27" s="114">
        <v>14433</v>
      </c>
      <c r="F27" s="114">
        <v>14381</v>
      </c>
      <c r="G27" s="114">
        <v>14469</v>
      </c>
      <c r="H27" s="140">
        <v>14218</v>
      </c>
      <c r="I27" s="115" t="s">
        <v>520</v>
      </c>
      <c r="J27" s="116" t="s">
        <v>520</v>
      </c>
    </row>
    <row r="28" spans="1:10" s="110" customFormat="1" ht="13.5" customHeight="1" x14ac:dyDescent="0.2">
      <c r="A28" s="120"/>
      <c r="B28" s="119" t="s">
        <v>107</v>
      </c>
      <c r="C28" s="113">
        <v>54.485332634887378</v>
      </c>
      <c r="D28" s="115">
        <v>16642</v>
      </c>
      <c r="E28" s="114">
        <v>17631</v>
      </c>
      <c r="F28" s="114">
        <v>17196</v>
      </c>
      <c r="G28" s="114">
        <v>17457</v>
      </c>
      <c r="H28" s="140">
        <v>17140</v>
      </c>
      <c r="I28" s="115" t="s">
        <v>520</v>
      </c>
      <c r="J28" s="116" t="s">
        <v>520</v>
      </c>
    </row>
    <row r="29" spans="1:10" s="110" customFormat="1" ht="13.5" customHeight="1" x14ac:dyDescent="0.2">
      <c r="A29" s="118" t="s">
        <v>105</v>
      </c>
      <c r="B29" s="121" t="s">
        <v>108</v>
      </c>
      <c r="C29" s="113">
        <v>18.062467260345731</v>
      </c>
      <c r="D29" s="115">
        <v>5517</v>
      </c>
      <c r="E29" s="114">
        <v>5947</v>
      </c>
      <c r="F29" s="114">
        <v>5656</v>
      </c>
      <c r="G29" s="114">
        <v>5955</v>
      </c>
      <c r="H29" s="140">
        <v>5497</v>
      </c>
      <c r="I29" s="115" t="s">
        <v>520</v>
      </c>
      <c r="J29" s="116" t="s">
        <v>520</v>
      </c>
    </row>
    <row r="30" spans="1:10" s="110" customFormat="1" ht="13.5" customHeight="1" x14ac:dyDescent="0.2">
      <c r="A30" s="118"/>
      <c r="B30" s="121" t="s">
        <v>109</v>
      </c>
      <c r="C30" s="113">
        <v>41.297799895233105</v>
      </c>
      <c r="D30" s="115">
        <v>12614</v>
      </c>
      <c r="E30" s="114">
        <v>13314</v>
      </c>
      <c r="F30" s="114">
        <v>13167</v>
      </c>
      <c r="G30" s="114">
        <v>13274</v>
      </c>
      <c r="H30" s="140">
        <v>13248</v>
      </c>
      <c r="I30" s="115" t="s">
        <v>520</v>
      </c>
      <c r="J30" s="116" t="s">
        <v>520</v>
      </c>
    </row>
    <row r="31" spans="1:10" s="110" customFormat="1" ht="13.5" customHeight="1" x14ac:dyDescent="0.2">
      <c r="A31" s="118"/>
      <c r="B31" s="121" t="s">
        <v>110</v>
      </c>
      <c r="C31" s="113">
        <v>18.533918281822945</v>
      </c>
      <c r="D31" s="115">
        <v>5661</v>
      </c>
      <c r="E31" s="114">
        <v>5850</v>
      </c>
      <c r="F31" s="114">
        <v>5873</v>
      </c>
      <c r="G31" s="114">
        <v>5976</v>
      </c>
      <c r="H31" s="140">
        <v>6073</v>
      </c>
      <c r="I31" s="115" t="s">
        <v>520</v>
      </c>
      <c r="J31" s="116" t="s">
        <v>520</v>
      </c>
    </row>
    <row r="32" spans="1:10" s="110" customFormat="1" ht="13.5" customHeight="1" x14ac:dyDescent="0.2">
      <c r="A32" s="120"/>
      <c r="B32" s="121" t="s">
        <v>111</v>
      </c>
      <c r="C32" s="113">
        <v>22.105814562598219</v>
      </c>
      <c r="D32" s="115">
        <v>6752</v>
      </c>
      <c r="E32" s="114">
        <v>6953</v>
      </c>
      <c r="F32" s="114">
        <v>6881</v>
      </c>
      <c r="G32" s="114">
        <v>6721</v>
      </c>
      <c r="H32" s="140">
        <v>6540</v>
      </c>
      <c r="I32" s="115" t="s">
        <v>520</v>
      </c>
      <c r="J32" s="116" t="s">
        <v>520</v>
      </c>
    </row>
    <row r="33" spans="1:10" s="110" customFormat="1" ht="13.5" customHeight="1" x14ac:dyDescent="0.2">
      <c r="A33" s="120"/>
      <c r="B33" s="121" t="s">
        <v>112</v>
      </c>
      <c r="C33" s="113">
        <v>2.50785751702462</v>
      </c>
      <c r="D33" s="115">
        <v>766</v>
      </c>
      <c r="E33" s="114">
        <v>800</v>
      </c>
      <c r="F33" s="114">
        <v>835</v>
      </c>
      <c r="G33" s="114">
        <v>757</v>
      </c>
      <c r="H33" s="140">
        <v>748</v>
      </c>
      <c r="I33" s="115" t="s">
        <v>520</v>
      </c>
      <c r="J33" s="116" t="s">
        <v>520</v>
      </c>
    </row>
    <row r="34" spans="1:10" s="110" customFormat="1" ht="13.5" customHeight="1" x14ac:dyDescent="0.2">
      <c r="A34" s="118" t="s">
        <v>113</v>
      </c>
      <c r="B34" s="122" t="s">
        <v>116</v>
      </c>
      <c r="C34" s="113">
        <v>93.173782084861188</v>
      </c>
      <c r="D34" s="115">
        <v>28459</v>
      </c>
      <c r="E34" s="114">
        <v>29813</v>
      </c>
      <c r="F34" s="114">
        <v>29390</v>
      </c>
      <c r="G34" s="114">
        <v>29702</v>
      </c>
      <c r="H34" s="140">
        <v>29230</v>
      </c>
      <c r="I34" s="115" t="s">
        <v>520</v>
      </c>
      <c r="J34" s="116" t="s">
        <v>520</v>
      </c>
    </row>
    <row r="35" spans="1:10" s="110" customFormat="1" ht="13.5" customHeight="1" x14ac:dyDescent="0.2">
      <c r="A35" s="118"/>
      <c r="B35" s="119" t="s">
        <v>117</v>
      </c>
      <c r="C35" s="113">
        <v>6.7345468831849136</v>
      </c>
      <c r="D35" s="115">
        <v>2057</v>
      </c>
      <c r="E35" s="114">
        <v>2220</v>
      </c>
      <c r="F35" s="114">
        <v>2158</v>
      </c>
      <c r="G35" s="114">
        <v>2190</v>
      </c>
      <c r="H35" s="140">
        <v>2104</v>
      </c>
      <c r="I35" s="115" t="s">
        <v>520</v>
      </c>
      <c r="J35" s="116" t="s">
        <v>520</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20105</v>
      </c>
      <c r="E37" s="114">
        <v>21229</v>
      </c>
      <c r="F37" s="114">
        <v>20954</v>
      </c>
      <c r="G37" s="114">
        <v>21646</v>
      </c>
      <c r="H37" s="140">
        <v>21213</v>
      </c>
      <c r="I37" s="115" t="s">
        <v>520</v>
      </c>
      <c r="J37" s="116" t="s">
        <v>520</v>
      </c>
    </row>
    <row r="38" spans="1:10" s="110" customFormat="1" ht="13.5" customHeight="1" x14ac:dyDescent="0.2">
      <c r="A38" s="118" t="s">
        <v>105</v>
      </c>
      <c r="B38" s="119" t="s">
        <v>106</v>
      </c>
      <c r="C38" s="113">
        <v>46.799303655807016</v>
      </c>
      <c r="D38" s="115">
        <v>9409</v>
      </c>
      <c r="E38" s="114">
        <v>9793</v>
      </c>
      <c r="F38" s="114">
        <v>9801</v>
      </c>
      <c r="G38" s="114">
        <v>10069</v>
      </c>
      <c r="H38" s="140">
        <v>9888</v>
      </c>
      <c r="I38" s="115" t="s">
        <v>520</v>
      </c>
      <c r="J38" s="116" t="s">
        <v>520</v>
      </c>
    </row>
    <row r="39" spans="1:10" s="110" customFormat="1" ht="13.5" customHeight="1" x14ac:dyDescent="0.2">
      <c r="A39" s="120"/>
      <c r="B39" s="119" t="s">
        <v>107</v>
      </c>
      <c r="C39" s="113">
        <v>53.200696344192984</v>
      </c>
      <c r="D39" s="115">
        <v>10696</v>
      </c>
      <c r="E39" s="114">
        <v>11436</v>
      </c>
      <c r="F39" s="114">
        <v>11153</v>
      </c>
      <c r="G39" s="114">
        <v>11577</v>
      </c>
      <c r="H39" s="140">
        <v>11325</v>
      </c>
      <c r="I39" s="115" t="s">
        <v>520</v>
      </c>
      <c r="J39" s="116" t="s">
        <v>520</v>
      </c>
    </row>
    <row r="40" spans="1:10" s="110" customFormat="1" ht="13.5" customHeight="1" x14ac:dyDescent="0.2">
      <c r="A40" s="118" t="s">
        <v>105</v>
      </c>
      <c r="B40" s="121" t="s">
        <v>108</v>
      </c>
      <c r="C40" s="113">
        <v>22.412335239990053</v>
      </c>
      <c r="D40" s="115">
        <v>4506</v>
      </c>
      <c r="E40" s="114">
        <v>4876</v>
      </c>
      <c r="F40" s="114">
        <v>4614</v>
      </c>
      <c r="G40" s="114">
        <v>5049</v>
      </c>
      <c r="H40" s="140">
        <v>4545</v>
      </c>
      <c r="I40" s="115" t="s">
        <v>520</v>
      </c>
      <c r="J40" s="116" t="s">
        <v>520</v>
      </c>
    </row>
    <row r="41" spans="1:10" s="110" customFormat="1" ht="13.5" customHeight="1" x14ac:dyDescent="0.2">
      <c r="A41" s="118"/>
      <c r="B41" s="121" t="s">
        <v>109</v>
      </c>
      <c r="C41" s="113">
        <v>25.645361850285997</v>
      </c>
      <c r="D41" s="115">
        <v>5156</v>
      </c>
      <c r="E41" s="114">
        <v>5558</v>
      </c>
      <c r="F41" s="114">
        <v>5529</v>
      </c>
      <c r="G41" s="114">
        <v>5808</v>
      </c>
      <c r="H41" s="140">
        <v>5887</v>
      </c>
      <c r="I41" s="115" t="s">
        <v>520</v>
      </c>
      <c r="J41" s="116" t="s">
        <v>520</v>
      </c>
    </row>
    <row r="42" spans="1:10" s="110" customFormat="1" ht="13.5" customHeight="1" x14ac:dyDescent="0.2">
      <c r="A42" s="118"/>
      <c r="B42" s="121" t="s">
        <v>110</v>
      </c>
      <c r="C42" s="113">
        <v>19.045013678189505</v>
      </c>
      <c r="D42" s="115">
        <v>3829</v>
      </c>
      <c r="E42" s="114">
        <v>3998</v>
      </c>
      <c r="F42" s="114">
        <v>4065</v>
      </c>
      <c r="G42" s="114">
        <v>4191</v>
      </c>
      <c r="H42" s="140">
        <v>4371</v>
      </c>
      <c r="I42" s="115" t="s">
        <v>520</v>
      </c>
      <c r="J42" s="116" t="s">
        <v>520</v>
      </c>
    </row>
    <row r="43" spans="1:10" s="110" customFormat="1" ht="13.5" customHeight="1" x14ac:dyDescent="0.2">
      <c r="A43" s="120"/>
      <c r="B43" s="121" t="s">
        <v>111</v>
      </c>
      <c r="C43" s="113">
        <v>32.897289231534444</v>
      </c>
      <c r="D43" s="115">
        <v>6614</v>
      </c>
      <c r="E43" s="114">
        <v>6797</v>
      </c>
      <c r="F43" s="114">
        <v>6746</v>
      </c>
      <c r="G43" s="114">
        <v>6598</v>
      </c>
      <c r="H43" s="140">
        <v>6410</v>
      </c>
      <c r="I43" s="115" t="s">
        <v>520</v>
      </c>
      <c r="J43" s="116" t="s">
        <v>520</v>
      </c>
    </row>
    <row r="44" spans="1:10" s="110" customFormat="1" ht="13.5" customHeight="1" x14ac:dyDescent="0.2">
      <c r="A44" s="120"/>
      <c r="B44" s="121" t="s">
        <v>112</v>
      </c>
      <c r="C44" s="113">
        <v>3.6607809002735636</v>
      </c>
      <c r="D44" s="115">
        <v>736</v>
      </c>
      <c r="E44" s="114">
        <v>771</v>
      </c>
      <c r="F44" s="114">
        <v>816</v>
      </c>
      <c r="G44" s="114">
        <v>732</v>
      </c>
      <c r="H44" s="140">
        <v>715</v>
      </c>
      <c r="I44" s="115" t="s">
        <v>520</v>
      </c>
      <c r="J44" s="116" t="s">
        <v>520</v>
      </c>
    </row>
    <row r="45" spans="1:10" s="110" customFormat="1" ht="13.5" customHeight="1" x14ac:dyDescent="0.2">
      <c r="A45" s="118" t="s">
        <v>113</v>
      </c>
      <c r="B45" s="122" t="s">
        <v>116</v>
      </c>
      <c r="C45" s="113">
        <v>93.235513553842324</v>
      </c>
      <c r="D45" s="115">
        <v>18745</v>
      </c>
      <c r="E45" s="114">
        <v>19737</v>
      </c>
      <c r="F45" s="114">
        <v>19482</v>
      </c>
      <c r="G45" s="114">
        <v>20052</v>
      </c>
      <c r="H45" s="140">
        <v>19696</v>
      </c>
      <c r="I45" s="115" t="s">
        <v>520</v>
      </c>
      <c r="J45" s="116" t="s">
        <v>520</v>
      </c>
    </row>
    <row r="46" spans="1:10" s="110" customFormat="1" ht="13.5" customHeight="1" x14ac:dyDescent="0.2">
      <c r="A46" s="118"/>
      <c r="B46" s="119" t="s">
        <v>117</v>
      </c>
      <c r="C46" s="113">
        <v>6.625217607560308</v>
      </c>
      <c r="D46" s="115">
        <v>1332</v>
      </c>
      <c r="E46" s="114">
        <v>1461</v>
      </c>
      <c r="F46" s="114">
        <v>1444</v>
      </c>
      <c r="G46" s="114">
        <v>1562</v>
      </c>
      <c r="H46" s="140">
        <v>1494</v>
      </c>
      <c r="I46" s="115" t="s">
        <v>520</v>
      </c>
      <c r="J46" s="116" t="s">
        <v>520</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10439</v>
      </c>
      <c r="E48" s="114">
        <v>10835</v>
      </c>
      <c r="F48" s="114">
        <v>10623</v>
      </c>
      <c r="G48" s="114">
        <v>10280</v>
      </c>
      <c r="H48" s="140">
        <v>10145</v>
      </c>
      <c r="I48" s="115" t="s">
        <v>520</v>
      </c>
      <c r="J48" s="116" t="s">
        <v>520</v>
      </c>
    </row>
    <row r="49" spans="1:12" s="110" customFormat="1" ht="13.5" customHeight="1" x14ac:dyDescent="0.2">
      <c r="A49" s="118" t="s">
        <v>105</v>
      </c>
      <c r="B49" s="119" t="s">
        <v>106</v>
      </c>
      <c r="C49" s="113">
        <v>43.040521122712903</v>
      </c>
      <c r="D49" s="115">
        <v>4493</v>
      </c>
      <c r="E49" s="114">
        <v>4640</v>
      </c>
      <c r="F49" s="114">
        <v>4580</v>
      </c>
      <c r="G49" s="114">
        <v>4400</v>
      </c>
      <c r="H49" s="140">
        <v>4330</v>
      </c>
      <c r="I49" s="115" t="s">
        <v>520</v>
      </c>
      <c r="J49" s="116" t="s">
        <v>520</v>
      </c>
    </row>
    <row r="50" spans="1:12" s="110" customFormat="1" ht="13.5" customHeight="1" x14ac:dyDescent="0.2">
      <c r="A50" s="120"/>
      <c r="B50" s="119" t="s">
        <v>107</v>
      </c>
      <c r="C50" s="113">
        <v>56.959478877287097</v>
      </c>
      <c r="D50" s="115">
        <v>5946</v>
      </c>
      <c r="E50" s="114">
        <v>6195</v>
      </c>
      <c r="F50" s="114">
        <v>6043</v>
      </c>
      <c r="G50" s="114">
        <v>5880</v>
      </c>
      <c r="H50" s="140">
        <v>5815</v>
      </c>
      <c r="I50" s="115" t="s">
        <v>520</v>
      </c>
      <c r="J50" s="116" t="s">
        <v>520</v>
      </c>
    </row>
    <row r="51" spans="1:12" s="110" customFormat="1" ht="13.5" customHeight="1" x14ac:dyDescent="0.2">
      <c r="A51" s="118" t="s">
        <v>105</v>
      </c>
      <c r="B51" s="121" t="s">
        <v>108</v>
      </c>
      <c r="C51" s="113">
        <v>9.6848357122329727</v>
      </c>
      <c r="D51" s="115">
        <v>1011</v>
      </c>
      <c r="E51" s="114">
        <v>1071</v>
      </c>
      <c r="F51" s="114">
        <v>1042</v>
      </c>
      <c r="G51" s="114">
        <v>906</v>
      </c>
      <c r="H51" s="140">
        <v>952</v>
      </c>
      <c r="I51" s="115" t="s">
        <v>520</v>
      </c>
      <c r="J51" s="116" t="s">
        <v>520</v>
      </c>
    </row>
    <row r="52" spans="1:12" s="110" customFormat="1" ht="13.5" customHeight="1" x14ac:dyDescent="0.2">
      <c r="A52" s="118"/>
      <c r="B52" s="121" t="s">
        <v>109</v>
      </c>
      <c r="C52" s="113">
        <v>71.443624868282399</v>
      </c>
      <c r="D52" s="115">
        <v>7458</v>
      </c>
      <c r="E52" s="114">
        <v>7756</v>
      </c>
      <c r="F52" s="114">
        <v>7638</v>
      </c>
      <c r="G52" s="114">
        <v>7466</v>
      </c>
      <c r="H52" s="140">
        <v>7361</v>
      </c>
      <c r="I52" s="115" t="s">
        <v>520</v>
      </c>
      <c r="J52" s="116" t="s">
        <v>520</v>
      </c>
    </row>
    <row r="53" spans="1:12" s="110" customFormat="1" ht="13.5" customHeight="1" x14ac:dyDescent="0.2">
      <c r="A53" s="118"/>
      <c r="B53" s="121" t="s">
        <v>110</v>
      </c>
      <c r="C53" s="113">
        <v>17.549573713957276</v>
      </c>
      <c r="D53" s="115">
        <v>1832</v>
      </c>
      <c r="E53" s="114">
        <v>1852</v>
      </c>
      <c r="F53" s="114">
        <v>1808</v>
      </c>
      <c r="G53" s="114">
        <v>1785</v>
      </c>
      <c r="H53" s="140">
        <v>1702</v>
      </c>
      <c r="I53" s="115" t="s">
        <v>520</v>
      </c>
      <c r="J53" s="116" t="s">
        <v>520</v>
      </c>
    </row>
    <row r="54" spans="1:12" s="110" customFormat="1" ht="13.5" customHeight="1" x14ac:dyDescent="0.2">
      <c r="A54" s="120"/>
      <c r="B54" s="121" t="s">
        <v>111</v>
      </c>
      <c r="C54" s="113">
        <v>1.3219657055273493</v>
      </c>
      <c r="D54" s="115">
        <v>138</v>
      </c>
      <c r="E54" s="114">
        <v>156</v>
      </c>
      <c r="F54" s="114">
        <v>135</v>
      </c>
      <c r="G54" s="114">
        <v>123</v>
      </c>
      <c r="H54" s="140">
        <v>130</v>
      </c>
      <c r="I54" s="115" t="s">
        <v>520</v>
      </c>
      <c r="J54" s="116" t="s">
        <v>520</v>
      </c>
    </row>
    <row r="55" spans="1:12" s="110" customFormat="1" ht="13.5" customHeight="1" x14ac:dyDescent="0.2">
      <c r="A55" s="120"/>
      <c r="B55" s="121" t="s">
        <v>112</v>
      </c>
      <c r="C55" s="113">
        <v>0.28738384902768466</v>
      </c>
      <c r="D55" s="115">
        <v>30</v>
      </c>
      <c r="E55" s="114">
        <v>29</v>
      </c>
      <c r="F55" s="114">
        <v>19</v>
      </c>
      <c r="G55" s="114">
        <v>25</v>
      </c>
      <c r="H55" s="140">
        <v>33</v>
      </c>
      <c r="I55" s="115" t="s">
        <v>520</v>
      </c>
      <c r="J55" s="116" t="s">
        <v>520</v>
      </c>
    </row>
    <row r="56" spans="1:12" s="110" customFormat="1" ht="13.5" customHeight="1" x14ac:dyDescent="0.2">
      <c r="A56" s="118" t="s">
        <v>113</v>
      </c>
      <c r="B56" s="122" t="s">
        <v>116</v>
      </c>
      <c r="C56" s="113">
        <v>93.054890315164286</v>
      </c>
      <c r="D56" s="115">
        <v>9714</v>
      </c>
      <c r="E56" s="114">
        <v>10076</v>
      </c>
      <c r="F56" s="114">
        <v>9908</v>
      </c>
      <c r="G56" s="114">
        <v>9650</v>
      </c>
      <c r="H56" s="140">
        <v>9534</v>
      </c>
      <c r="I56" s="115" t="s">
        <v>520</v>
      </c>
      <c r="J56" s="116" t="s">
        <v>520</v>
      </c>
    </row>
    <row r="57" spans="1:12" s="110" customFormat="1" ht="13.5" customHeight="1" x14ac:dyDescent="0.2">
      <c r="A57" s="142"/>
      <c r="B57" s="124" t="s">
        <v>117</v>
      </c>
      <c r="C57" s="125">
        <v>6.9451096848357121</v>
      </c>
      <c r="D57" s="143">
        <v>725</v>
      </c>
      <c r="E57" s="144">
        <v>759</v>
      </c>
      <c r="F57" s="144">
        <v>714</v>
      </c>
      <c r="G57" s="144">
        <v>628</v>
      </c>
      <c r="H57" s="145">
        <v>610</v>
      </c>
      <c r="I57" s="143" t="s">
        <v>520</v>
      </c>
      <c r="J57" s="146" t="s">
        <v>520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1" t="s">
        <v>514</v>
      </c>
      <c r="B59" s="153"/>
      <c r="C59" s="153"/>
      <c r="D59" s="154"/>
      <c r="E59" s="153"/>
      <c r="F59" s="153"/>
      <c r="G59" s="153"/>
      <c r="H59" s="153"/>
      <c r="I59" s="153"/>
      <c r="J59" s="153"/>
      <c r="K59" s="151"/>
      <c r="L59" s="151"/>
    </row>
    <row r="60" spans="1:12" s="101" customFormat="1" ht="22.5" customHeight="1" x14ac:dyDescent="0.15">
      <c r="A60" s="565" t="s">
        <v>123</v>
      </c>
      <c r="B60" s="566"/>
      <c r="C60" s="566"/>
      <c r="D60" s="566"/>
      <c r="E60" s="566"/>
      <c r="F60" s="566"/>
      <c r="G60" s="566"/>
      <c r="H60" s="566"/>
      <c r="I60" s="566"/>
      <c r="J60" s="566"/>
      <c r="K60" s="151"/>
      <c r="L60" s="151"/>
    </row>
    <row r="61" spans="1:12" ht="18" customHeight="1" x14ac:dyDescent="0.2">
      <c r="A61" s="565"/>
      <c r="B61" s="566"/>
      <c r="C61" s="566"/>
      <c r="D61" s="566"/>
      <c r="E61" s="566"/>
      <c r="F61" s="566"/>
      <c r="G61" s="566"/>
      <c r="H61" s="566"/>
      <c r="I61" s="566"/>
      <c r="J61" s="566"/>
      <c r="K61" s="151"/>
      <c r="L61" s="151"/>
    </row>
    <row r="63" spans="1:12" ht="15.95" customHeight="1" x14ac:dyDescent="0.2">
      <c r="B63" s="565"/>
      <c r="C63" s="566"/>
      <c r="D63" s="566"/>
      <c r="E63" s="566"/>
      <c r="F63" s="566"/>
      <c r="G63" s="566"/>
      <c r="H63" s="566"/>
      <c r="I63" s="566"/>
      <c r="J63" s="566"/>
      <c r="K63" s="566"/>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8" t="s">
        <v>124</v>
      </c>
      <c r="B3" s="568"/>
      <c r="C3" s="568"/>
      <c r="D3" s="568"/>
      <c r="E3" s="568"/>
      <c r="F3" s="568"/>
      <c r="G3" s="568"/>
      <c r="H3" s="568"/>
      <c r="I3" s="568"/>
      <c r="J3" s="160"/>
      <c r="K3" s="161"/>
    </row>
    <row r="4" spans="1:11" s="94" customFormat="1" ht="15" x14ac:dyDescent="0.2">
      <c r="A4" s="568" t="s">
        <v>125</v>
      </c>
      <c r="B4" s="568"/>
      <c r="C4" s="568"/>
      <c r="D4" s="568"/>
      <c r="E4" s="568"/>
      <c r="F4" s="568"/>
      <c r="G4" s="568"/>
      <c r="H4" s="568"/>
      <c r="I4" s="568"/>
      <c r="J4" s="160"/>
      <c r="K4" s="161"/>
    </row>
    <row r="5" spans="1:11" s="166" customFormat="1" ht="12" customHeight="1" x14ac:dyDescent="0.2">
      <c r="A5" s="570" t="s">
        <v>126</v>
      </c>
      <c r="B5" s="570"/>
      <c r="C5" s="570"/>
      <c r="D5" s="570"/>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598" t="s">
        <v>66</v>
      </c>
      <c r="E7" s="598"/>
      <c r="F7" s="598"/>
      <c r="G7" s="598" t="s">
        <v>128</v>
      </c>
      <c r="H7" s="598"/>
      <c r="I7" s="598"/>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4" t="s">
        <v>13</v>
      </c>
      <c r="B15" s="569"/>
      <c r="C15" s="569"/>
      <c r="D15" s="569"/>
      <c r="E15" s="569"/>
      <c r="F15" s="569"/>
      <c r="G15" s="569"/>
      <c r="H15" s="569"/>
      <c r="I15" s="595"/>
      <c r="J15" s="188"/>
      <c r="K15" s="161"/>
    </row>
    <row r="16" spans="1:11" s="192" customFormat="1" ht="24.95" customHeight="1" x14ac:dyDescent="0.2">
      <c r="A16" s="596" t="s">
        <v>104</v>
      </c>
      <c r="B16" s="597"/>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2" t="s">
        <v>139</v>
      </c>
      <c r="C20" s="592"/>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2" t="s">
        <v>143</v>
      </c>
      <c r="C22" s="592"/>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2" t="s">
        <v>155</v>
      </c>
      <c r="C28" s="592"/>
      <c r="D28" s="196"/>
      <c r="E28" s="196"/>
      <c r="F28" s="196"/>
      <c r="G28" s="196"/>
      <c r="H28" s="196"/>
      <c r="I28" s="197"/>
    </row>
    <row r="29" spans="1:9" s="198" customFormat="1" ht="24.95" customHeight="1" x14ac:dyDescent="0.2">
      <c r="A29" s="193" t="s">
        <v>156</v>
      </c>
      <c r="B29" s="592" t="s">
        <v>157</v>
      </c>
      <c r="C29" s="592"/>
      <c r="D29" s="196"/>
      <c r="E29" s="196"/>
      <c r="F29" s="196"/>
      <c r="G29" s="196"/>
      <c r="H29" s="196"/>
      <c r="I29" s="197"/>
    </row>
    <row r="30" spans="1:9" s="198" customFormat="1" ht="24.95" customHeight="1" x14ac:dyDescent="0.2">
      <c r="A30" s="201" t="s">
        <v>158</v>
      </c>
      <c r="B30" s="591" t="s">
        <v>159</v>
      </c>
      <c r="C30" s="591"/>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2" t="s">
        <v>162</v>
      </c>
      <c r="C32" s="592"/>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2" t="s">
        <v>168</v>
      </c>
      <c r="C36" s="592"/>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3" t="s">
        <v>175</v>
      </c>
      <c r="B44" s="593"/>
      <c r="C44" s="593"/>
      <c r="D44" s="593"/>
      <c r="E44" s="593"/>
      <c r="F44" s="593"/>
      <c r="G44" s="593"/>
      <c r="H44" s="593"/>
      <c r="I44" s="593"/>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election activeCell="A2" sqref="A2"/>
    </sheetView>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7" t="s">
        <v>176</v>
      </c>
      <c r="B3" s="568"/>
      <c r="C3" s="568"/>
      <c r="D3" s="568"/>
      <c r="E3" s="568"/>
      <c r="F3" s="568"/>
      <c r="G3" s="568"/>
      <c r="H3" s="568"/>
      <c r="I3" s="568"/>
      <c r="J3" s="568"/>
    </row>
    <row r="4" spans="1:15" s="94" customFormat="1" ht="12" customHeight="1" x14ac:dyDescent="0.2">
      <c r="A4" s="570" t="s">
        <v>126</v>
      </c>
      <c r="B4" s="570"/>
      <c r="C4" s="570"/>
      <c r="D4" s="570"/>
      <c r="E4" s="570"/>
      <c r="F4" s="570"/>
      <c r="G4" s="570"/>
      <c r="H4" s="570"/>
      <c r="I4" s="570"/>
      <c r="J4" s="570"/>
    </row>
    <row r="5" spans="1:15" s="94" customFormat="1" ht="11.25" customHeight="1" x14ac:dyDescent="0.2">
      <c r="A5" s="570" t="s">
        <v>57</v>
      </c>
      <c r="B5" s="570"/>
      <c r="C5" s="570"/>
      <c r="D5" s="570"/>
      <c r="E5" s="95"/>
      <c r="F5" s="95"/>
      <c r="G5" s="95"/>
      <c r="H5" s="95"/>
      <c r="I5" s="95"/>
      <c r="J5" s="95"/>
    </row>
    <row r="6" spans="1:15" s="94" customFormat="1" ht="35.1" customHeight="1" x14ac:dyDescent="0.2">
      <c r="A6" s="571" t="s">
        <v>519</v>
      </c>
      <c r="B6" s="572"/>
      <c r="C6" s="572"/>
      <c r="D6" s="572"/>
      <c r="E6" s="572"/>
      <c r="F6" s="572"/>
      <c r="G6" s="572"/>
      <c r="H6" s="572"/>
      <c r="I6" s="572"/>
      <c r="J6" s="572"/>
    </row>
    <row r="7" spans="1:15" s="91" customFormat="1" ht="12" customHeight="1" x14ac:dyDescent="0.2">
      <c r="A7" s="573" t="s">
        <v>177</v>
      </c>
      <c r="B7" s="574"/>
      <c r="C7" s="579" t="s">
        <v>178</v>
      </c>
      <c r="D7" s="582" t="s">
        <v>179</v>
      </c>
      <c r="E7" s="583"/>
      <c r="F7" s="583"/>
      <c r="G7" s="583"/>
      <c r="H7" s="584"/>
      <c r="I7" s="585" t="s">
        <v>180</v>
      </c>
      <c r="J7" s="586"/>
      <c r="K7" s="96"/>
      <c r="L7" s="96"/>
      <c r="M7" s="96"/>
      <c r="N7" s="96"/>
      <c r="O7" s="96"/>
    </row>
    <row r="8" spans="1:15" ht="21.75" customHeight="1" x14ac:dyDescent="0.2">
      <c r="A8" s="575"/>
      <c r="B8" s="576"/>
      <c r="C8" s="580"/>
      <c r="D8" s="589" t="s">
        <v>97</v>
      </c>
      <c r="E8" s="589" t="s">
        <v>98</v>
      </c>
      <c r="F8" s="589" t="s">
        <v>99</v>
      </c>
      <c r="G8" s="589" t="s">
        <v>100</v>
      </c>
      <c r="H8" s="589" t="s">
        <v>101</v>
      </c>
      <c r="I8" s="587"/>
      <c r="J8" s="588"/>
    </row>
    <row r="9" spans="1:15" ht="12" customHeight="1" x14ac:dyDescent="0.2">
      <c r="A9" s="575"/>
      <c r="B9" s="576"/>
      <c r="C9" s="580"/>
      <c r="D9" s="590"/>
      <c r="E9" s="590"/>
      <c r="F9" s="590"/>
      <c r="G9" s="590"/>
      <c r="H9" s="590"/>
      <c r="I9" s="98" t="s">
        <v>102</v>
      </c>
      <c r="J9" s="99" t="s">
        <v>103</v>
      </c>
    </row>
    <row r="10" spans="1:15" ht="12" customHeight="1" x14ac:dyDescent="0.2">
      <c r="A10" s="577"/>
      <c r="B10" s="578"/>
      <c r="C10" s="581"/>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222741</v>
      </c>
      <c r="E12" s="236">
        <v>223525</v>
      </c>
      <c r="F12" s="114">
        <v>225312</v>
      </c>
      <c r="G12" s="114">
        <v>221834</v>
      </c>
      <c r="H12" s="140">
        <v>221766</v>
      </c>
      <c r="I12" s="115" t="s">
        <v>520</v>
      </c>
      <c r="J12" s="116" t="s">
        <v>520</v>
      </c>
    </row>
    <row r="13" spans="1:15" s="110" customFormat="1" ht="12" customHeight="1" x14ac:dyDescent="0.2">
      <c r="A13" s="118" t="s">
        <v>105</v>
      </c>
      <c r="B13" s="119" t="s">
        <v>106</v>
      </c>
      <c r="C13" s="113">
        <v>51.38838381797693</v>
      </c>
      <c r="D13" s="115">
        <v>114463</v>
      </c>
      <c r="E13" s="114">
        <v>114652</v>
      </c>
      <c r="F13" s="114">
        <v>116029</v>
      </c>
      <c r="G13" s="114">
        <v>114285</v>
      </c>
      <c r="H13" s="140">
        <v>113997</v>
      </c>
      <c r="I13" s="115" t="s">
        <v>520</v>
      </c>
      <c r="J13" s="116" t="s">
        <v>520</v>
      </c>
    </row>
    <row r="14" spans="1:15" s="110" customFormat="1" ht="12" customHeight="1" x14ac:dyDescent="0.2">
      <c r="A14" s="118"/>
      <c r="B14" s="119" t="s">
        <v>107</v>
      </c>
      <c r="C14" s="113">
        <v>48.61161618202307</v>
      </c>
      <c r="D14" s="115">
        <v>108278</v>
      </c>
      <c r="E14" s="114">
        <v>108873</v>
      </c>
      <c r="F14" s="114">
        <v>109283</v>
      </c>
      <c r="G14" s="114">
        <v>107549</v>
      </c>
      <c r="H14" s="140">
        <v>107769</v>
      </c>
      <c r="I14" s="115" t="s">
        <v>520</v>
      </c>
      <c r="J14" s="116" t="s">
        <v>520</v>
      </c>
    </row>
    <row r="15" spans="1:15" s="110" customFormat="1" ht="12" customHeight="1" x14ac:dyDescent="0.2">
      <c r="A15" s="118" t="s">
        <v>105</v>
      </c>
      <c r="B15" s="121" t="s">
        <v>108</v>
      </c>
      <c r="C15" s="113">
        <v>8.5336781284092282</v>
      </c>
      <c r="D15" s="115">
        <v>19008</v>
      </c>
      <c r="E15" s="114">
        <v>19487</v>
      </c>
      <c r="F15" s="114">
        <v>19781</v>
      </c>
      <c r="G15" s="114">
        <v>17458</v>
      </c>
      <c r="H15" s="140">
        <v>17746</v>
      </c>
      <c r="I15" s="115" t="s">
        <v>520</v>
      </c>
      <c r="J15" s="116" t="s">
        <v>520</v>
      </c>
    </row>
    <row r="16" spans="1:15" s="110" customFormat="1" ht="12" customHeight="1" x14ac:dyDescent="0.2">
      <c r="A16" s="118"/>
      <c r="B16" s="121" t="s">
        <v>109</v>
      </c>
      <c r="C16" s="113">
        <v>68.143718489186995</v>
      </c>
      <c r="D16" s="115">
        <v>151784</v>
      </c>
      <c r="E16" s="114">
        <v>152151</v>
      </c>
      <c r="F16" s="114">
        <v>153749</v>
      </c>
      <c r="G16" s="114">
        <v>153150</v>
      </c>
      <c r="H16" s="140">
        <v>153467</v>
      </c>
      <c r="I16" s="115" t="s">
        <v>520</v>
      </c>
      <c r="J16" s="116" t="s">
        <v>520</v>
      </c>
    </row>
    <row r="17" spans="1:10" s="110" customFormat="1" ht="12" customHeight="1" x14ac:dyDescent="0.2">
      <c r="A17" s="118"/>
      <c r="B17" s="121" t="s">
        <v>110</v>
      </c>
      <c r="C17" s="113">
        <v>22.343888193013409</v>
      </c>
      <c r="D17" s="115">
        <v>49769</v>
      </c>
      <c r="E17" s="114">
        <v>49685</v>
      </c>
      <c r="F17" s="114">
        <v>49646</v>
      </c>
      <c r="G17" s="114">
        <v>49115</v>
      </c>
      <c r="H17" s="140">
        <v>48541</v>
      </c>
      <c r="I17" s="115" t="s">
        <v>520</v>
      </c>
      <c r="J17" s="116" t="s">
        <v>520</v>
      </c>
    </row>
    <row r="18" spans="1:10" s="110" customFormat="1" ht="12" customHeight="1" x14ac:dyDescent="0.2">
      <c r="A18" s="120"/>
      <c r="B18" s="121" t="s">
        <v>111</v>
      </c>
      <c r="C18" s="113">
        <v>0.97871518939036817</v>
      </c>
      <c r="D18" s="115">
        <v>2180</v>
      </c>
      <c r="E18" s="114">
        <v>2202</v>
      </c>
      <c r="F18" s="114">
        <v>2136</v>
      </c>
      <c r="G18" s="114">
        <v>2111</v>
      </c>
      <c r="H18" s="140">
        <v>2012</v>
      </c>
      <c r="I18" s="115" t="s">
        <v>520</v>
      </c>
      <c r="J18" s="116" t="s">
        <v>520</v>
      </c>
    </row>
    <row r="19" spans="1:10" s="110" customFormat="1" ht="12" customHeight="1" x14ac:dyDescent="0.2">
      <c r="A19" s="120"/>
      <c r="B19" s="121" t="s">
        <v>112</v>
      </c>
      <c r="C19" s="113">
        <v>0.30798101831274888</v>
      </c>
      <c r="D19" s="115">
        <v>686</v>
      </c>
      <c r="E19" s="114">
        <v>684</v>
      </c>
      <c r="F19" s="114">
        <v>688</v>
      </c>
      <c r="G19" s="114">
        <v>648</v>
      </c>
      <c r="H19" s="140">
        <v>607</v>
      </c>
      <c r="I19" s="115" t="s">
        <v>520</v>
      </c>
      <c r="J19" s="116" t="s">
        <v>520</v>
      </c>
    </row>
    <row r="20" spans="1:10" s="110" customFormat="1" ht="12" customHeight="1" x14ac:dyDescent="0.2">
      <c r="A20" s="118" t="s">
        <v>113</v>
      </c>
      <c r="B20" s="119" t="s">
        <v>181</v>
      </c>
      <c r="C20" s="113">
        <v>71.240588845340554</v>
      </c>
      <c r="D20" s="115">
        <v>158682</v>
      </c>
      <c r="E20" s="114">
        <v>159451</v>
      </c>
      <c r="F20" s="114">
        <v>161464</v>
      </c>
      <c r="G20" s="114">
        <v>159755</v>
      </c>
      <c r="H20" s="140">
        <v>160396</v>
      </c>
      <c r="I20" s="115" t="s">
        <v>520</v>
      </c>
      <c r="J20" s="116" t="s">
        <v>520</v>
      </c>
    </row>
    <row r="21" spans="1:10" s="110" customFormat="1" ht="12" customHeight="1" x14ac:dyDescent="0.2">
      <c r="A21" s="118"/>
      <c r="B21" s="119" t="s">
        <v>182</v>
      </c>
      <c r="C21" s="113">
        <v>28.759411154659446</v>
      </c>
      <c r="D21" s="115">
        <v>64059</v>
      </c>
      <c r="E21" s="114">
        <v>64074</v>
      </c>
      <c r="F21" s="114">
        <v>63848</v>
      </c>
      <c r="G21" s="114">
        <v>62079</v>
      </c>
      <c r="H21" s="140">
        <v>61370</v>
      </c>
      <c r="I21" s="115" t="s">
        <v>520</v>
      </c>
      <c r="J21" s="116" t="s">
        <v>520</v>
      </c>
    </row>
    <row r="22" spans="1:10" s="110" customFormat="1" ht="12" customHeight="1" x14ac:dyDescent="0.2">
      <c r="A22" s="118" t="s">
        <v>113</v>
      </c>
      <c r="B22" s="119" t="s">
        <v>116</v>
      </c>
      <c r="C22" s="113">
        <v>93.315105885310743</v>
      </c>
      <c r="D22" s="115">
        <v>207851</v>
      </c>
      <c r="E22" s="114">
        <v>208924</v>
      </c>
      <c r="F22" s="114">
        <v>210380</v>
      </c>
      <c r="G22" s="114">
        <v>207752</v>
      </c>
      <c r="H22" s="140">
        <v>208175</v>
      </c>
      <c r="I22" s="115" t="s">
        <v>520</v>
      </c>
      <c r="J22" s="116" t="s">
        <v>520</v>
      </c>
    </row>
    <row r="23" spans="1:10" s="110" customFormat="1" ht="12" customHeight="1" x14ac:dyDescent="0.2">
      <c r="A23" s="118"/>
      <c r="B23" s="119" t="s">
        <v>117</v>
      </c>
      <c r="C23" s="113">
        <v>6.6633444224458005</v>
      </c>
      <c r="D23" s="115">
        <v>14842</v>
      </c>
      <c r="E23" s="114">
        <v>14542</v>
      </c>
      <c r="F23" s="114">
        <v>14879</v>
      </c>
      <c r="G23" s="114">
        <v>14019</v>
      </c>
      <c r="H23" s="140">
        <v>13532</v>
      </c>
      <c r="I23" s="115" t="s">
        <v>520</v>
      </c>
      <c r="J23" s="116" t="s">
        <v>520</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213461</v>
      </c>
      <c r="E64" s="236">
        <v>214319</v>
      </c>
      <c r="F64" s="236">
        <v>216155</v>
      </c>
      <c r="G64" s="236">
        <v>213214</v>
      </c>
      <c r="H64" s="140">
        <v>212892</v>
      </c>
      <c r="I64" s="115" t="s">
        <v>520</v>
      </c>
      <c r="J64" s="116" t="s">
        <v>520</v>
      </c>
    </row>
    <row r="65" spans="1:12" s="110" customFormat="1" ht="12" customHeight="1" x14ac:dyDescent="0.2">
      <c r="A65" s="118" t="s">
        <v>105</v>
      </c>
      <c r="B65" s="119" t="s">
        <v>106</v>
      </c>
      <c r="C65" s="113">
        <v>51.910653468315054</v>
      </c>
      <c r="D65" s="235">
        <v>110809</v>
      </c>
      <c r="E65" s="236">
        <v>111120</v>
      </c>
      <c r="F65" s="236">
        <v>112512</v>
      </c>
      <c r="G65" s="236">
        <v>110817</v>
      </c>
      <c r="H65" s="140">
        <v>110377</v>
      </c>
      <c r="I65" s="115" t="s">
        <v>520</v>
      </c>
      <c r="J65" s="116" t="s">
        <v>520</v>
      </c>
    </row>
    <row r="66" spans="1:12" s="110" customFormat="1" ht="12" customHeight="1" x14ac:dyDescent="0.2">
      <c r="A66" s="118"/>
      <c r="B66" s="119" t="s">
        <v>107</v>
      </c>
      <c r="C66" s="113">
        <v>48.089346531684946</v>
      </c>
      <c r="D66" s="235">
        <v>102652</v>
      </c>
      <c r="E66" s="236">
        <v>103199</v>
      </c>
      <c r="F66" s="236">
        <v>103643</v>
      </c>
      <c r="G66" s="236">
        <v>102397</v>
      </c>
      <c r="H66" s="140">
        <v>102515</v>
      </c>
      <c r="I66" s="115" t="s">
        <v>520</v>
      </c>
      <c r="J66" s="116" t="s">
        <v>520</v>
      </c>
    </row>
    <row r="67" spans="1:12" s="110" customFormat="1" ht="12" customHeight="1" x14ac:dyDescent="0.2">
      <c r="A67" s="118" t="s">
        <v>105</v>
      </c>
      <c r="B67" s="121" t="s">
        <v>108</v>
      </c>
      <c r="C67" s="113">
        <v>8.2684893259190204</v>
      </c>
      <c r="D67" s="235">
        <v>17650</v>
      </c>
      <c r="E67" s="236">
        <v>18087</v>
      </c>
      <c r="F67" s="236">
        <v>18442</v>
      </c>
      <c r="G67" s="236">
        <v>16295</v>
      </c>
      <c r="H67" s="140">
        <v>16703</v>
      </c>
      <c r="I67" s="115" t="s">
        <v>520</v>
      </c>
      <c r="J67" s="116" t="s">
        <v>520</v>
      </c>
    </row>
    <row r="68" spans="1:12" s="110" customFormat="1" ht="12" customHeight="1" x14ac:dyDescent="0.2">
      <c r="A68" s="118"/>
      <c r="B68" s="121" t="s">
        <v>109</v>
      </c>
      <c r="C68" s="113">
        <v>68.65188488763755</v>
      </c>
      <c r="D68" s="235">
        <v>146545</v>
      </c>
      <c r="E68" s="236">
        <v>146871</v>
      </c>
      <c r="F68" s="236">
        <v>148435</v>
      </c>
      <c r="G68" s="236">
        <v>148217</v>
      </c>
      <c r="H68" s="140">
        <v>148241</v>
      </c>
      <c r="I68" s="115" t="s">
        <v>520</v>
      </c>
      <c r="J68" s="116" t="s">
        <v>520</v>
      </c>
    </row>
    <row r="69" spans="1:12" s="110" customFormat="1" ht="12" customHeight="1" x14ac:dyDescent="0.2">
      <c r="A69" s="118"/>
      <c r="B69" s="121" t="s">
        <v>110</v>
      </c>
      <c r="C69" s="113">
        <v>22.110830549842827</v>
      </c>
      <c r="D69" s="235">
        <v>47198</v>
      </c>
      <c r="E69" s="236">
        <v>47231</v>
      </c>
      <c r="F69" s="236">
        <v>47252</v>
      </c>
      <c r="G69" s="236">
        <v>46712</v>
      </c>
      <c r="H69" s="140">
        <v>46067</v>
      </c>
      <c r="I69" s="115" t="s">
        <v>520</v>
      </c>
      <c r="J69" s="116" t="s">
        <v>520</v>
      </c>
    </row>
    <row r="70" spans="1:12" s="110" customFormat="1" ht="12" customHeight="1" x14ac:dyDescent="0.2">
      <c r="A70" s="120"/>
      <c r="B70" s="121" t="s">
        <v>111</v>
      </c>
      <c r="C70" s="113">
        <v>0.96879523660059685</v>
      </c>
      <c r="D70" s="235">
        <v>2068</v>
      </c>
      <c r="E70" s="236">
        <v>2130</v>
      </c>
      <c r="F70" s="236">
        <v>2026</v>
      </c>
      <c r="G70" s="236">
        <v>1990</v>
      </c>
      <c r="H70" s="140">
        <v>1881</v>
      </c>
      <c r="I70" s="115" t="s">
        <v>520</v>
      </c>
      <c r="J70" s="116" t="s">
        <v>520</v>
      </c>
    </row>
    <row r="71" spans="1:12" s="110" customFormat="1" ht="12" customHeight="1" x14ac:dyDescent="0.2">
      <c r="A71" s="120"/>
      <c r="B71" s="121" t="s">
        <v>112</v>
      </c>
      <c r="C71" s="113">
        <v>0.31340619597959346</v>
      </c>
      <c r="D71" s="235">
        <v>669</v>
      </c>
      <c r="E71" s="236">
        <v>687</v>
      </c>
      <c r="F71" s="236">
        <v>659</v>
      </c>
      <c r="G71" s="236">
        <v>612</v>
      </c>
      <c r="H71" s="140">
        <v>575</v>
      </c>
      <c r="I71" s="115" t="s">
        <v>520</v>
      </c>
      <c r="J71" s="116" t="s">
        <v>520</v>
      </c>
    </row>
    <row r="72" spans="1:12" s="110" customFormat="1" ht="12" customHeight="1" x14ac:dyDescent="0.2">
      <c r="A72" s="118" t="s">
        <v>113</v>
      </c>
      <c r="B72" s="119" t="s">
        <v>181</v>
      </c>
      <c r="C72" s="113">
        <v>71.777982863380203</v>
      </c>
      <c r="D72" s="235">
        <v>153218</v>
      </c>
      <c r="E72" s="236">
        <v>154135</v>
      </c>
      <c r="F72" s="236">
        <v>156294</v>
      </c>
      <c r="G72" s="236">
        <v>154642</v>
      </c>
      <c r="H72" s="140">
        <v>154962</v>
      </c>
      <c r="I72" s="115" t="s">
        <v>520</v>
      </c>
      <c r="J72" s="116" t="s">
        <v>520</v>
      </c>
    </row>
    <row r="73" spans="1:12" s="110" customFormat="1" ht="12" customHeight="1" x14ac:dyDescent="0.2">
      <c r="A73" s="118"/>
      <c r="B73" s="119" t="s">
        <v>182</v>
      </c>
      <c r="C73" s="113">
        <v>28.222017136619804</v>
      </c>
      <c r="D73" s="115">
        <v>60243</v>
      </c>
      <c r="E73" s="114">
        <v>60184</v>
      </c>
      <c r="F73" s="114">
        <v>59861</v>
      </c>
      <c r="G73" s="114">
        <v>58572</v>
      </c>
      <c r="H73" s="140">
        <v>57930</v>
      </c>
      <c r="I73" s="115" t="s">
        <v>520</v>
      </c>
      <c r="J73" s="116" t="s">
        <v>520</v>
      </c>
    </row>
    <row r="74" spans="1:12" s="110" customFormat="1" ht="12" customHeight="1" x14ac:dyDescent="0.2">
      <c r="A74" s="118" t="s">
        <v>113</v>
      </c>
      <c r="B74" s="119" t="s">
        <v>116</v>
      </c>
      <c r="C74" s="113">
        <v>93.514506162718249</v>
      </c>
      <c r="D74" s="115">
        <v>199617</v>
      </c>
      <c r="E74" s="114">
        <v>200806</v>
      </c>
      <c r="F74" s="114">
        <v>202438</v>
      </c>
      <c r="G74" s="114">
        <v>200216</v>
      </c>
      <c r="H74" s="140">
        <v>200357</v>
      </c>
      <c r="I74" s="115" t="s">
        <v>520</v>
      </c>
      <c r="J74" s="116" t="s">
        <v>520</v>
      </c>
    </row>
    <row r="75" spans="1:12" s="110" customFormat="1" ht="12" customHeight="1" x14ac:dyDescent="0.2">
      <c r="A75" s="142"/>
      <c r="B75" s="124" t="s">
        <v>117</v>
      </c>
      <c r="C75" s="125">
        <v>6.4573856582701286</v>
      </c>
      <c r="D75" s="143">
        <v>13784</v>
      </c>
      <c r="E75" s="144">
        <v>13443</v>
      </c>
      <c r="F75" s="144">
        <v>13652</v>
      </c>
      <c r="G75" s="144">
        <v>12922</v>
      </c>
      <c r="H75" s="145">
        <v>12462</v>
      </c>
      <c r="I75" s="143" t="s">
        <v>520</v>
      </c>
      <c r="J75" s="146" t="s">
        <v>520</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1" t="s">
        <v>514</v>
      </c>
      <c r="B77" s="153"/>
      <c r="C77" s="153"/>
      <c r="D77" s="154"/>
      <c r="E77" s="153"/>
      <c r="F77" s="153"/>
      <c r="G77" s="153"/>
      <c r="H77" s="153"/>
      <c r="I77" s="153"/>
      <c r="J77" s="153"/>
    </row>
    <row r="78" spans="1:12" s="101" customFormat="1" ht="18" customHeight="1" x14ac:dyDescent="0.15">
      <c r="A78" s="565" t="s">
        <v>123</v>
      </c>
      <c r="B78" s="566"/>
      <c r="C78" s="566"/>
      <c r="D78" s="566"/>
      <c r="E78" s="566"/>
      <c r="F78" s="566"/>
      <c r="G78" s="566"/>
      <c r="H78" s="566"/>
      <c r="I78" s="566"/>
      <c r="J78" s="566"/>
    </row>
    <row r="79" spans="1:12" ht="18" customHeight="1" x14ac:dyDescent="0.2">
      <c r="A79" s="565"/>
      <c r="B79" s="566"/>
      <c r="C79" s="566"/>
      <c r="D79" s="566"/>
      <c r="E79" s="566"/>
      <c r="F79" s="566"/>
      <c r="G79" s="566"/>
      <c r="H79" s="566"/>
      <c r="I79" s="566"/>
      <c r="J79" s="566"/>
    </row>
    <row r="80" spans="1:12" ht="22.5" customHeight="1" x14ac:dyDescent="0.2">
      <c r="A80" s="601"/>
      <c r="B80" s="602"/>
      <c r="C80" s="602"/>
      <c r="D80" s="602"/>
      <c r="E80" s="602"/>
      <c r="F80" s="602"/>
      <c r="G80" s="602"/>
      <c r="H80" s="602"/>
      <c r="I80" s="602"/>
      <c r="J80" s="602"/>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6">
    <mergeCell ref="A78:J78"/>
    <mergeCell ref="A79:J79"/>
    <mergeCell ref="A80:J80"/>
    <mergeCell ref="A3:J3"/>
    <mergeCell ref="A4:J4"/>
    <mergeCell ref="A5:D5"/>
    <mergeCell ref="A7:B10"/>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election activeCell="A2" sqref="A2"/>
    </sheetView>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1"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8" t="s">
        <v>184</v>
      </c>
      <c r="B3" s="568"/>
      <c r="C3" s="568"/>
      <c r="D3" s="568"/>
      <c r="E3" s="568"/>
      <c r="F3" s="568"/>
      <c r="G3" s="568"/>
      <c r="H3" s="568"/>
      <c r="I3" s="568"/>
      <c r="J3" s="568"/>
      <c r="K3" s="568"/>
      <c r="L3" s="568"/>
    </row>
    <row r="4" spans="1:17" s="94" customFormat="1" ht="12" customHeight="1" x14ac:dyDescent="0.2">
      <c r="A4" s="569" t="s">
        <v>92</v>
      </c>
      <c r="B4" s="569"/>
      <c r="C4" s="569"/>
      <c r="D4" s="569"/>
      <c r="E4" s="569"/>
      <c r="F4" s="569"/>
      <c r="G4" s="569"/>
      <c r="H4" s="569"/>
      <c r="I4" s="569"/>
      <c r="J4" s="569"/>
      <c r="K4" s="569"/>
      <c r="L4" s="569"/>
    </row>
    <row r="5" spans="1:17" s="94" customFormat="1" ht="12" customHeight="1" x14ac:dyDescent="0.2">
      <c r="A5" s="570" t="s">
        <v>57</v>
      </c>
      <c r="B5" s="570"/>
      <c r="C5" s="570"/>
      <c r="D5" s="570"/>
      <c r="E5" s="570"/>
      <c r="F5" s="570"/>
      <c r="G5" s="252"/>
      <c r="H5" s="252"/>
      <c r="I5" s="252"/>
      <c r="J5" s="252"/>
      <c r="K5" s="253"/>
      <c r="L5" s="252"/>
    </row>
    <row r="6" spans="1:17" s="94" customFormat="1" ht="24.95" customHeight="1" x14ac:dyDescent="0.2">
      <c r="A6" s="611" t="s">
        <v>519</v>
      </c>
      <c r="B6" s="611"/>
      <c r="C6" s="611"/>
      <c r="D6" s="611"/>
      <c r="E6" s="611"/>
      <c r="F6" s="611"/>
      <c r="G6" s="611"/>
      <c r="H6" s="611"/>
      <c r="I6" s="611"/>
      <c r="J6" s="611"/>
      <c r="K6" s="611"/>
      <c r="L6" s="611"/>
    </row>
    <row r="7" spans="1:17" s="91" customFormat="1" ht="12" customHeight="1" x14ac:dyDescent="0.2">
      <c r="A7" s="573" t="s">
        <v>93</v>
      </c>
      <c r="B7" s="574"/>
      <c r="C7" s="574"/>
      <c r="D7" s="574"/>
      <c r="E7" s="579" t="s">
        <v>94</v>
      </c>
      <c r="F7" s="582" t="s">
        <v>179</v>
      </c>
      <c r="G7" s="583"/>
      <c r="H7" s="583"/>
      <c r="I7" s="583"/>
      <c r="J7" s="584"/>
      <c r="K7" s="585" t="s">
        <v>180</v>
      </c>
      <c r="L7" s="586"/>
      <c r="M7" s="96"/>
      <c r="N7" s="96"/>
      <c r="O7" s="96"/>
      <c r="P7" s="96"/>
      <c r="Q7" s="96"/>
    </row>
    <row r="8" spans="1:17" ht="21.75" customHeight="1" x14ac:dyDescent="0.2">
      <c r="A8" s="575"/>
      <c r="B8" s="576"/>
      <c r="C8" s="576"/>
      <c r="D8" s="576"/>
      <c r="E8" s="580"/>
      <c r="F8" s="589" t="s">
        <v>97</v>
      </c>
      <c r="G8" s="589" t="s">
        <v>98</v>
      </c>
      <c r="H8" s="589" t="s">
        <v>99</v>
      </c>
      <c r="I8" s="589" t="s">
        <v>100</v>
      </c>
      <c r="J8" s="589" t="s">
        <v>101</v>
      </c>
      <c r="K8" s="587"/>
      <c r="L8" s="588"/>
    </row>
    <row r="9" spans="1:17" ht="12" customHeight="1" x14ac:dyDescent="0.2">
      <c r="A9" s="575"/>
      <c r="B9" s="576"/>
      <c r="C9" s="576"/>
      <c r="D9" s="576"/>
      <c r="E9" s="580"/>
      <c r="F9" s="590"/>
      <c r="G9" s="590"/>
      <c r="H9" s="590"/>
      <c r="I9" s="590"/>
      <c r="J9" s="590"/>
      <c r="K9" s="98" t="s">
        <v>102</v>
      </c>
      <c r="L9" s="99" t="s">
        <v>103</v>
      </c>
    </row>
    <row r="10" spans="1:17" ht="12" customHeight="1" x14ac:dyDescent="0.2">
      <c r="A10" s="577"/>
      <c r="B10" s="578"/>
      <c r="C10" s="578"/>
      <c r="D10" s="578"/>
      <c r="E10" s="581"/>
      <c r="F10" s="100">
        <v>1</v>
      </c>
      <c r="G10" s="100">
        <v>2</v>
      </c>
      <c r="H10" s="100">
        <v>3</v>
      </c>
      <c r="I10" s="100">
        <v>4</v>
      </c>
      <c r="J10" s="100">
        <v>5</v>
      </c>
      <c r="K10" s="100">
        <v>6</v>
      </c>
      <c r="L10" s="100">
        <v>7</v>
      </c>
      <c r="M10" s="101"/>
    </row>
    <row r="11" spans="1:17" s="110" customFormat="1" ht="18" customHeight="1" x14ac:dyDescent="0.2">
      <c r="A11" s="254" t="s">
        <v>104</v>
      </c>
      <c r="B11" s="255"/>
      <c r="C11" s="255"/>
      <c r="D11" s="256"/>
      <c r="E11" s="113">
        <v>100</v>
      </c>
      <c r="F11" s="115">
        <v>222741</v>
      </c>
      <c r="G11" s="114">
        <v>223525</v>
      </c>
      <c r="H11" s="114">
        <v>225312</v>
      </c>
      <c r="I11" s="114">
        <v>221834</v>
      </c>
      <c r="J11" s="140">
        <v>221766</v>
      </c>
      <c r="K11" s="114" t="s">
        <v>520</v>
      </c>
      <c r="L11" s="116" t="s">
        <v>520</v>
      </c>
    </row>
    <row r="12" spans="1:17" s="110" customFormat="1" ht="24.95" customHeight="1" x14ac:dyDescent="0.2">
      <c r="A12" s="603" t="s">
        <v>185</v>
      </c>
      <c r="B12" s="604"/>
      <c r="C12" s="604"/>
      <c r="D12" s="605"/>
      <c r="E12" s="113">
        <v>51.38838381797693</v>
      </c>
      <c r="F12" s="115">
        <v>114463</v>
      </c>
      <c r="G12" s="114">
        <v>114652</v>
      </c>
      <c r="H12" s="114">
        <v>116029</v>
      </c>
      <c r="I12" s="114">
        <v>114285</v>
      </c>
      <c r="J12" s="140">
        <v>113997</v>
      </c>
      <c r="K12" s="114" t="s">
        <v>520</v>
      </c>
      <c r="L12" s="116" t="s">
        <v>520</v>
      </c>
    </row>
    <row r="13" spans="1:17" s="110" customFormat="1" ht="15" customHeight="1" x14ac:dyDescent="0.2">
      <c r="A13" s="120"/>
      <c r="B13" s="612" t="s">
        <v>107</v>
      </c>
      <c r="C13" s="612"/>
      <c r="E13" s="113">
        <v>48.61161618202307</v>
      </c>
      <c r="F13" s="115">
        <v>108278</v>
      </c>
      <c r="G13" s="114">
        <v>108873</v>
      </c>
      <c r="H13" s="114">
        <v>109283</v>
      </c>
      <c r="I13" s="114">
        <v>107549</v>
      </c>
      <c r="J13" s="140">
        <v>107769</v>
      </c>
      <c r="K13" s="114" t="s">
        <v>520</v>
      </c>
      <c r="L13" s="116" t="s">
        <v>520</v>
      </c>
    </row>
    <row r="14" spans="1:17" s="110" customFormat="1" ht="24.95" customHeight="1" x14ac:dyDescent="0.2">
      <c r="A14" s="603" t="s">
        <v>186</v>
      </c>
      <c r="B14" s="604"/>
      <c r="C14" s="604"/>
      <c r="D14" s="605"/>
      <c r="E14" s="113">
        <v>8.5336781284092282</v>
      </c>
      <c r="F14" s="115">
        <v>19008</v>
      </c>
      <c r="G14" s="114">
        <v>19487</v>
      </c>
      <c r="H14" s="114">
        <v>19781</v>
      </c>
      <c r="I14" s="114">
        <v>17458</v>
      </c>
      <c r="J14" s="140">
        <v>17746</v>
      </c>
      <c r="K14" s="114" t="s">
        <v>520</v>
      </c>
      <c r="L14" s="116" t="s">
        <v>520</v>
      </c>
    </row>
    <row r="15" spans="1:17" s="110" customFormat="1" ht="15" customHeight="1" x14ac:dyDescent="0.2">
      <c r="A15" s="120"/>
      <c r="B15" s="119"/>
      <c r="C15" s="257" t="s">
        <v>106</v>
      </c>
      <c r="E15" s="113">
        <v>57.649410774410775</v>
      </c>
      <c r="F15" s="115">
        <v>10958</v>
      </c>
      <c r="G15" s="114">
        <v>11351</v>
      </c>
      <c r="H15" s="114">
        <v>11545</v>
      </c>
      <c r="I15" s="114">
        <v>10148</v>
      </c>
      <c r="J15" s="140">
        <v>10314</v>
      </c>
      <c r="K15" s="114" t="s">
        <v>520</v>
      </c>
      <c r="L15" s="116" t="s">
        <v>520</v>
      </c>
    </row>
    <row r="16" spans="1:17" s="110" customFormat="1" ht="15" customHeight="1" x14ac:dyDescent="0.2">
      <c r="A16" s="120"/>
      <c r="B16" s="119"/>
      <c r="C16" s="257" t="s">
        <v>107</v>
      </c>
      <c r="E16" s="113">
        <v>42.350589225589225</v>
      </c>
      <c r="F16" s="115">
        <v>8050</v>
      </c>
      <c r="G16" s="114">
        <v>8136</v>
      </c>
      <c r="H16" s="114">
        <v>8236</v>
      </c>
      <c r="I16" s="114">
        <v>7310</v>
      </c>
      <c r="J16" s="140">
        <v>7432</v>
      </c>
      <c r="K16" s="114" t="s">
        <v>520</v>
      </c>
      <c r="L16" s="116" t="s">
        <v>520</v>
      </c>
    </row>
    <row r="17" spans="1:12" s="110" customFormat="1" ht="15" customHeight="1" x14ac:dyDescent="0.2">
      <c r="A17" s="120"/>
      <c r="B17" s="121" t="s">
        <v>109</v>
      </c>
      <c r="C17" s="257"/>
      <c r="E17" s="113">
        <v>68.143718489186995</v>
      </c>
      <c r="F17" s="115">
        <v>151784</v>
      </c>
      <c r="G17" s="114">
        <v>152151</v>
      </c>
      <c r="H17" s="114">
        <v>153749</v>
      </c>
      <c r="I17" s="114">
        <v>153150</v>
      </c>
      <c r="J17" s="140">
        <v>153467</v>
      </c>
      <c r="K17" s="114" t="s">
        <v>520</v>
      </c>
      <c r="L17" s="116" t="s">
        <v>520</v>
      </c>
    </row>
    <row r="18" spans="1:12" s="110" customFormat="1" ht="15" customHeight="1" x14ac:dyDescent="0.2">
      <c r="A18" s="120"/>
      <c r="B18" s="119"/>
      <c r="C18" s="257" t="s">
        <v>106</v>
      </c>
      <c r="E18" s="113">
        <v>51.375639066041217</v>
      </c>
      <c r="F18" s="115">
        <v>77980</v>
      </c>
      <c r="G18" s="114">
        <v>77872</v>
      </c>
      <c r="H18" s="114">
        <v>78988</v>
      </c>
      <c r="I18" s="114">
        <v>78870</v>
      </c>
      <c r="J18" s="140">
        <v>78818</v>
      </c>
      <c r="K18" s="114" t="s">
        <v>520</v>
      </c>
      <c r="L18" s="116" t="s">
        <v>520</v>
      </c>
    </row>
    <row r="19" spans="1:12" s="110" customFormat="1" ht="15" customHeight="1" x14ac:dyDescent="0.2">
      <c r="A19" s="120"/>
      <c r="B19" s="119"/>
      <c r="C19" s="257" t="s">
        <v>107</v>
      </c>
      <c r="E19" s="113">
        <v>48.624360933958783</v>
      </c>
      <c r="F19" s="115">
        <v>73804</v>
      </c>
      <c r="G19" s="114">
        <v>74279</v>
      </c>
      <c r="H19" s="114">
        <v>74761</v>
      </c>
      <c r="I19" s="114">
        <v>74280</v>
      </c>
      <c r="J19" s="140">
        <v>74649</v>
      </c>
      <c r="K19" s="114" t="s">
        <v>520</v>
      </c>
      <c r="L19" s="116" t="s">
        <v>520</v>
      </c>
    </row>
    <row r="20" spans="1:12" s="110" customFormat="1" ht="15" customHeight="1" x14ac:dyDescent="0.2">
      <c r="A20" s="120"/>
      <c r="B20" s="121" t="s">
        <v>110</v>
      </c>
      <c r="C20" s="257"/>
      <c r="E20" s="113">
        <v>22.343888193013409</v>
      </c>
      <c r="F20" s="115">
        <v>49769</v>
      </c>
      <c r="G20" s="114">
        <v>49685</v>
      </c>
      <c r="H20" s="114">
        <v>49646</v>
      </c>
      <c r="I20" s="114">
        <v>49115</v>
      </c>
      <c r="J20" s="140">
        <v>48541</v>
      </c>
      <c r="K20" s="114" t="s">
        <v>520</v>
      </c>
      <c r="L20" s="116" t="s">
        <v>520</v>
      </c>
    </row>
    <row r="21" spans="1:12" s="110" customFormat="1" ht="15" customHeight="1" x14ac:dyDescent="0.2">
      <c r="A21" s="120"/>
      <c r="B21" s="119"/>
      <c r="C21" s="257" t="s">
        <v>106</v>
      </c>
      <c r="E21" s="113">
        <v>48.471940364483913</v>
      </c>
      <c r="F21" s="115">
        <v>24124</v>
      </c>
      <c r="G21" s="114">
        <v>24017</v>
      </c>
      <c r="H21" s="114">
        <v>24119</v>
      </c>
      <c r="I21" s="114">
        <v>23915</v>
      </c>
      <c r="J21" s="140">
        <v>23550</v>
      </c>
      <c r="K21" s="114" t="s">
        <v>520</v>
      </c>
      <c r="L21" s="116" t="s">
        <v>520</v>
      </c>
    </row>
    <row r="22" spans="1:12" s="110" customFormat="1" ht="15" customHeight="1" x14ac:dyDescent="0.2">
      <c r="A22" s="120"/>
      <c r="B22" s="119"/>
      <c r="C22" s="257" t="s">
        <v>107</v>
      </c>
      <c r="E22" s="113">
        <v>51.528059635516087</v>
      </c>
      <c r="F22" s="115">
        <v>25645</v>
      </c>
      <c r="G22" s="114">
        <v>25668</v>
      </c>
      <c r="H22" s="114">
        <v>25527</v>
      </c>
      <c r="I22" s="114">
        <v>25200</v>
      </c>
      <c r="J22" s="140">
        <v>24991</v>
      </c>
      <c r="K22" s="114" t="s">
        <v>520</v>
      </c>
      <c r="L22" s="116" t="s">
        <v>520</v>
      </c>
    </row>
    <row r="23" spans="1:12" s="110" customFormat="1" ht="15" customHeight="1" x14ac:dyDescent="0.2">
      <c r="A23" s="120"/>
      <c r="B23" s="121" t="s">
        <v>111</v>
      </c>
      <c r="C23" s="257"/>
      <c r="E23" s="113">
        <v>0.97871518939036817</v>
      </c>
      <c r="F23" s="115">
        <v>2180</v>
      </c>
      <c r="G23" s="114">
        <v>2202</v>
      </c>
      <c r="H23" s="114">
        <v>2136</v>
      </c>
      <c r="I23" s="114">
        <v>2111</v>
      </c>
      <c r="J23" s="140">
        <v>2012</v>
      </c>
      <c r="K23" s="114" t="s">
        <v>520</v>
      </c>
      <c r="L23" s="116" t="s">
        <v>520</v>
      </c>
    </row>
    <row r="24" spans="1:12" s="110" customFormat="1" ht="15" customHeight="1" x14ac:dyDescent="0.2">
      <c r="A24" s="120"/>
      <c r="B24" s="119"/>
      <c r="C24" s="257" t="s">
        <v>106</v>
      </c>
      <c r="E24" s="113">
        <v>64.266055045871553</v>
      </c>
      <c r="F24" s="115">
        <v>1401</v>
      </c>
      <c r="G24" s="114">
        <v>1412</v>
      </c>
      <c r="H24" s="114">
        <v>1377</v>
      </c>
      <c r="I24" s="114">
        <v>1352</v>
      </c>
      <c r="J24" s="140">
        <v>1315</v>
      </c>
      <c r="K24" s="114" t="s">
        <v>520</v>
      </c>
      <c r="L24" s="116" t="s">
        <v>520</v>
      </c>
    </row>
    <row r="25" spans="1:12" s="110" customFormat="1" ht="15" customHeight="1" x14ac:dyDescent="0.2">
      <c r="A25" s="120"/>
      <c r="B25" s="119"/>
      <c r="C25" s="257" t="s">
        <v>107</v>
      </c>
      <c r="E25" s="113">
        <v>35.73394495412844</v>
      </c>
      <c r="F25" s="115">
        <v>779</v>
      </c>
      <c r="G25" s="114">
        <v>790</v>
      </c>
      <c r="H25" s="114">
        <v>759</v>
      </c>
      <c r="I25" s="114">
        <v>759</v>
      </c>
      <c r="J25" s="140">
        <v>697</v>
      </c>
      <c r="K25" s="114" t="s">
        <v>520</v>
      </c>
      <c r="L25" s="116" t="s">
        <v>520</v>
      </c>
    </row>
    <row r="26" spans="1:12" s="110" customFormat="1" ht="15" customHeight="1" x14ac:dyDescent="0.2">
      <c r="A26" s="120"/>
      <c r="C26" s="121" t="s">
        <v>187</v>
      </c>
      <c r="D26" s="110" t="s">
        <v>188</v>
      </c>
      <c r="E26" s="113">
        <v>0.30798101831274888</v>
      </c>
      <c r="F26" s="115">
        <v>686</v>
      </c>
      <c r="G26" s="114">
        <v>684</v>
      </c>
      <c r="H26" s="114">
        <v>688</v>
      </c>
      <c r="I26" s="114">
        <v>648</v>
      </c>
      <c r="J26" s="140">
        <v>607</v>
      </c>
      <c r="K26" s="114" t="s">
        <v>520</v>
      </c>
      <c r="L26" s="116" t="s">
        <v>520</v>
      </c>
    </row>
    <row r="27" spans="1:12" s="110" customFormat="1" ht="15" customHeight="1" x14ac:dyDescent="0.2">
      <c r="A27" s="120"/>
      <c r="B27" s="119"/>
      <c r="D27" s="258" t="s">
        <v>106</v>
      </c>
      <c r="E27" s="113">
        <v>55.830903790087461</v>
      </c>
      <c r="F27" s="115">
        <v>383</v>
      </c>
      <c r="G27" s="114">
        <v>386</v>
      </c>
      <c r="H27" s="114">
        <v>395</v>
      </c>
      <c r="I27" s="114">
        <v>368</v>
      </c>
      <c r="J27" s="140">
        <v>356</v>
      </c>
      <c r="K27" s="114" t="s">
        <v>520</v>
      </c>
      <c r="L27" s="116" t="s">
        <v>520</v>
      </c>
    </row>
    <row r="28" spans="1:12" s="110" customFormat="1" ht="15" customHeight="1" x14ac:dyDescent="0.2">
      <c r="A28" s="120"/>
      <c r="B28" s="119"/>
      <c r="D28" s="258" t="s">
        <v>107</v>
      </c>
      <c r="E28" s="113">
        <v>44.169096209912539</v>
      </c>
      <c r="F28" s="115">
        <v>303</v>
      </c>
      <c r="G28" s="114">
        <v>298</v>
      </c>
      <c r="H28" s="114">
        <v>293</v>
      </c>
      <c r="I28" s="114">
        <v>280</v>
      </c>
      <c r="J28" s="140">
        <v>251</v>
      </c>
      <c r="K28" s="114" t="s">
        <v>520</v>
      </c>
      <c r="L28" s="116" t="s">
        <v>520</v>
      </c>
    </row>
    <row r="29" spans="1:12" s="110" customFormat="1" ht="24.95" customHeight="1" x14ac:dyDescent="0.2">
      <c r="A29" s="603" t="s">
        <v>189</v>
      </c>
      <c r="B29" s="604"/>
      <c r="C29" s="604"/>
      <c r="D29" s="605"/>
      <c r="E29" s="113">
        <v>93.315105885310743</v>
      </c>
      <c r="F29" s="115">
        <v>207851</v>
      </c>
      <c r="G29" s="114">
        <v>208924</v>
      </c>
      <c r="H29" s="114">
        <v>210380</v>
      </c>
      <c r="I29" s="114">
        <v>207752</v>
      </c>
      <c r="J29" s="140">
        <v>208175</v>
      </c>
      <c r="K29" s="114" t="s">
        <v>520</v>
      </c>
      <c r="L29" s="116" t="s">
        <v>520</v>
      </c>
    </row>
    <row r="30" spans="1:12" s="110" customFormat="1" ht="15" customHeight="1" x14ac:dyDescent="0.2">
      <c r="A30" s="120"/>
      <c r="B30" s="119"/>
      <c r="C30" s="257" t="s">
        <v>106</v>
      </c>
      <c r="E30" s="113">
        <v>50.256674252228763</v>
      </c>
      <c r="F30" s="115">
        <v>104459</v>
      </c>
      <c r="G30" s="114">
        <v>104839</v>
      </c>
      <c r="H30" s="114">
        <v>105902</v>
      </c>
      <c r="I30" s="114">
        <v>104725</v>
      </c>
      <c r="J30" s="140">
        <v>104710</v>
      </c>
      <c r="K30" s="114" t="s">
        <v>520</v>
      </c>
      <c r="L30" s="116" t="s">
        <v>520</v>
      </c>
    </row>
    <row r="31" spans="1:12" s="110" customFormat="1" ht="15" customHeight="1" x14ac:dyDescent="0.2">
      <c r="A31" s="120"/>
      <c r="B31" s="119"/>
      <c r="C31" s="257" t="s">
        <v>107</v>
      </c>
      <c r="E31" s="113">
        <v>49.743325747771237</v>
      </c>
      <c r="F31" s="115">
        <v>103392</v>
      </c>
      <c r="G31" s="114">
        <v>104085</v>
      </c>
      <c r="H31" s="114">
        <v>104478</v>
      </c>
      <c r="I31" s="114">
        <v>103027</v>
      </c>
      <c r="J31" s="140">
        <v>103465</v>
      </c>
      <c r="K31" s="114" t="s">
        <v>520</v>
      </c>
      <c r="L31" s="116" t="s">
        <v>520</v>
      </c>
    </row>
    <row r="32" spans="1:12" s="110" customFormat="1" ht="15" customHeight="1" x14ac:dyDescent="0.2">
      <c r="A32" s="120"/>
      <c r="B32" s="119" t="s">
        <v>117</v>
      </c>
      <c r="C32" s="257"/>
      <c r="E32" s="113">
        <v>6.6633444224458005</v>
      </c>
      <c r="F32" s="115">
        <v>14842</v>
      </c>
      <c r="G32" s="114">
        <v>14542</v>
      </c>
      <c r="H32" s="114">
        <v>14879</v>
      </c>
      <c r="I32" s="114">
        <v>14019</v>
      </c>
      <c r="J32" s="140">
        <v>13532</v>
      </c>
      <c r="K32" s="114" t="s">
        <v>520</v>
      </c>
      <c r="L32" s="116" t="s">
        <v>520</v>
      </c>
    </row>
    <row r="33" spans="1:12" s="110" customFormat="1" ht="15" customHeight="1" x14ac:dyDescent="0.2">
      <c r="A33" s="120"/>
      <c r="B33" s="119"/>
      <c r="C33" s="257" t="s">
        <v>106</v>
      </c>
      <c r="E33" s="113">
        <v>67.147284732515828</v>
      </c>
      <c r="F33" s="115">
        <v>9966</v>
      </c>
      <c r="G33" s="114">
        <v>9770</v>
      </c>
      <c r="H33" s="114">
        <v>10087</v>
      </c>
      <c r="I33" s="114">
        <v>9511</v>
      </c>
      <c r="J33" s="140">
        <v>9242</v>
      </c>
      <c r="K33" s="114" t="s">
        <v>520</v>
      </c>
      <c r="L33" s="116" t="s">
        <v>520</v>
      </c>
    </row>
    <row r="34" spans="1:12" s="110" customFormat="1" ht="15" customHeight="1" x14ac:dyDescent="0.2">
      <c r="A34" s="120"/>
      <c r="B34" s="119"/>
      <c r="C34" s="257" t="s">
        <v>107</v>
      </c>
      <c r="E34" s="113">
        <v>32.852715267484164</v>
      </c>
      <c r="F34" s="115">
        <v>4876</v>
      </c>
      <c r="G34" s="114">
        <v>4772</v>
      </c>
      <c r="H34" s="114">
        <v>4792</v>
      </c>
      <c r="I34" s="114">
        <v>4508</v>
      </c>
      <c r="J34" s="140">
        <v>4290</v>
      </c>
      <c r="K34" s="114" t="s">
        <v>520</v>
      </c>
      <c r="L34" s="116" t="s">
        <v>520</v>
      </c>
    </row>
    <row r="35" spans="1:12" s="110" customFormat="1" ht="24.95" customHeight="1" x14ac:dyDescent="0.2">
      <c r="A35" s="603" t="s">
        <v>190</v>
      </c>
      <c r="B35" s="604"/>
      <c r="C35" s="604"/>
      <c r="D35" s="605"/>
      <c r="E35" s="113">
        <v>71.240588845340554</v>
      </c>
      <c r="F35" s="115">
        <v>158682</v>
      </c>
      <c r="G35" s="114">
        <v>159451</v>
      </c>
      <c r="H35" s="114">
        <v>161464</v>
      </c>
      <c r="I35" s="114">
        <v>159755</v>
      </c>
      <c r="J35" s="140">
        <v>160396</v>
      </c>
      <c r="K35" s="114" t="s">
        <v>520</v>
      </c>
      <c r="L35" s="116" t="s">
        <v>520</v>
      </c>
    </row>
    <row r="36" spans="1:12" s="110" customFormat="1" ht="15" customHeight="1" x14ac:dyDescent="0.2">
      <c r="A36" s="120"/>
      <c r="B36" s="119"/>
      <c r="C36" s="257" t="s">
        <v>106</v>
      </c>
      <c r="E36" s="113">
        <v>62.949168777807188</v>
      </c>
      <c r="F36" s="115">
        <v>99889</v>
      </c>
      <c r="G36" s="114">
        <v>100122</v>
      </c>
      <c r="H36" s="114">
        <v>101572</v>
      </c>
      <c r="I36" s="114">
        <v>100292</v>
      </c>
      <c r="J36" s="140">
        <v>100379</v>
      </c>
      <c r="K36" s="114" t="s">
        <v>520</v>
      </c>
      <c r="L36" s="116" t="s">
        <v>520</v>
      </c>
    </row>
    <row r="37" spans="1:12" s="110" customFormat="1" ht="15" customHeight="1" x14ac:dyDescent="0.2">
      <c r="A37" s="120"/>
      <c r="B37" s="119"/>
      <c r="C37" s="257" t="s">
        <v>107</v>
      </c>
      <c r="E37" s="113">
        <v>37.050831222192812</v>
      </c>
      <c r="F37" s="115">
        <v>58793</v>
      </c>
      <c r="G37" s="114">
        <v>59329</v>
      </c>
      <c r="H37" s="114">
        <v>59892</v>
      </c>
      <c r="I37" s="114">
        <v>59463</v>
      </c>
      <c r="J37" s="140">
        <v>60017</v>
      </c>
      <c r="K37" s="114" t="s">
        <v>520</v>
      </c>
      <c r="L37" s="116" t="s">
        <v>520</v>
      </c>
    </row>
    <row r="38" spans="1:12" s="110" customFormat="1" ht="15" customHeight="1" x14ac:dyDescent="0.2">
      <c r="A38" s="120"/>
      <c r="B38" s="119" t="s">
        <v>182</v>
      </c>
      <c r="C38" s="257"/>
      <c r="E38" s="113">
        <v>28.759411154659446</v>
      </c>
      <c r="F38" s="115">
        <v>64059</v>
      </c>
      <c r="G38" s="114">
        <v>64074</v>
      </c>
      <c r="H38" s="114">
        <v>63848</v>
      </c>
      <c r="I38" s="114">
        <v>62079</v>
      </c>
      <c r="J38" s="140">
        <v>61370</v>
      </c>
      <c r="K38" s="114" t="s">
        <v>520</v>
      </c>
      <c r="L38" s="116" t="s">
        <v>520</v>
      </c>
    </row>
    <row r="39" spans="1:12" s="110" customFormat="1" ht="15" customHeight="1" x14ac:dyDescent="0.2">
      <c r="A39" s="120"/>
      <c r="B39" s="119"/>
      <c r="C39" s="257" t="s">
        <v>106</v>
      </c>
      <c r="E39" s="113">
        <v>22.750901512668008</v>
      </c>
      <c r="F39" s="115">
        <v>14574</v>
      </c>
      <c r="G39" s="114">
        <v>14530</v>
      </c>
      <c r="H39" s="114">
        <v>14457</v>
      </c>
      <c r="I39" s="114">
        <v>13993</v>
      </c>
      <c r="J39" s="140">
        <v>13618</v>
      </c>
      <c r="K39" s="114" t="s">
        <v>520</v>
      </c>
      <c r="L39" s="116" t="s">
        <v>520</v>
      </c>
    </row>
    <row r="40" spans="1:12" s="110" customFormat="1" ht="15" customHeight="1" x14ac:dyDescent="0.2">
      <c r="A40" s="120"/>
      <c r="B40" s="119"/>
      <c r="C40" s="257" t="s">
        <v>107</v>
      </c>
      <c r="E40" s="113">
        <v>77.249098487331992</v>
      </c>
      <c r="F40" s="115">
        <v>49485</v>
      </c>
      <c r="G40" s="114">
        <v>49544</v>
      </c>
      <c r="H40" s="114">
        <v>49391</v>
      </c>
      <c r="I40" s="114">
        <v>48086</v>
      </c>
      <c r="J40" s="140">
        <v>47752</v>
      </c>
      <c r="K40" s="114" t="s">
        <v>520</v>
      </c>
      <c r="L40" s="116" t="s">
        <v>520</v>
      </c>
    </row>
    <row r="41" spans="1:12" s="110" customFormat="1" ht="24.75" customHeight="1" x14ac:dyDescent="0.2">
      <c r="A41" s="603" t="s">
        <v>517</v>
      </c>
      <c r="B41" s="604"/>
      <c r="C41" s="604"/>
      <c r="D41" s="605"/>
      <c r="E41" s="113">
        <v>3.6939764120660317</v>
      </c>
      <c r="F41" s="115">
        <v>8228</v>
      </c>
      <c r="G41" s="114">
        <v>8990</v>
      </c>
      <c r="H41" s="114">
        <v>9139</v>
      </c>
      <c r="I41" s="114">
        <v>7256</v>
      </c>
      <c r="J41" s="140">
        <v>8024</v>
      </c>
      <c r="K41" s="114" t="s">
        <v>520</v>
      </c>
      <c r="L41" s="116" t="s">
        <v>520</v>
      </c>
    </row>
    <row r="42" spans="1:12" s="110" customFormat="1" ht="15" customHeight="1" x14ac:dyDescent="0.2">
      <c r="A42" s="120"/>
      <c r="B42" s="119"/>
      <c r="C42" s="257" t="s">
        <v>106</v>
      </c>
      <c r="E42" s="113">
        <v>59.115216334467668</v>
      </c>
      <c r="F42" s="115">
        <v>4864</v>
      </c>
      <c r="G42" s="114">
        <v>5450</v>
      </c>
      <c r="H42" s="114">
        <v>5529</v>
      </c>
      <c r="I42" s="114">
        <v>4373</v>
      </c>
      <c r="J42" s="140">
        <v>4769</v>
      </c>
      <c r="K42" s="114" t="s">
        <v>520</v>
      </c>
      <c r="L42" s="116" t="s">
        <v>520</v>
      </c>
    </row>
    <row r="43" spans="1:12" s="110" customFormat="1" ht="15" customHeight="1" x14ac:dyDescent="0.2">
      <c r="A43" s="123"/>
      <c r="B43" s="124"/>
      <c r="C43" s="259" t="s">
        <v>107</v>
      </c>
      <c r="D43" s="260"/>
      <c r="E43" s="125">
        <v>40.884783665532332</v>
      </c>
      <c r="F43" s="143">
        <v>3364</v>
      </c>
      <c r="G43" s="144">
        <v>3540</v>
      </c>
      <c r="H43" s="144">
        <v>3610</v>
      </c>
      <c r="I43" s="144">
        <v>2883</v>
      </c>
      <c r="J43" s="145">
        <v>3255</v>
      </c>
      <c r="K43" s="144" t="s">
        <v>520</v>
      </c>
      <c r="L43" s="146" t="s">
        <v>520</v>
      </c>
    </row>
    <row r="44" spans="1:12" s="110" customFormat="1" ht="45.75" customHeight="1" x14ac:dyDescent="0.2">
      <c r="A44" s="603" t="s">
        <v>191</v>
      </c>
      <c r="B44" s="604"/>
      <c r="C44" s="604"/>
      <c r="D44" s="605"/>
      <c r="E44" s="113">
        <v>1.1008301121032948</v>
      </c>
      <c r="F44" s="115">
        <v>2452</v>
      </c>
      <c r="G44" s="114">
        <v>2487</v>
      </c>
      <c r="H44" s="114">
        <v>2501</v>
      </c>
      <c r="I44" s="114">
        <v>2449</v>
      </c>
      <c r="J44" s="140">
        <v>2476</v>
      </c>
      <c r="K44" s="114" t="s">
        <v>520</v>
      </c>
      <c r="L44" s="116" t="s">
        <v>520</v>
      </c>
    </row>
    <row r="45" spans="1:12" s="110" customFormat="1" ht="15" customHeight="1" x14ac:dyDescent="0.2">
      <c r="A45" s="120"/>
      <c r="B45" s="119"/>
      <c r="C45" s="257" t="s">
        <v>106</v>
      </c>
      <c r="E45" s="113">
        <v>58.156606851549753</v>
      </c>
      <c r="F45" s="115">
        <v>1426</v>
      </c>
      <c r="G45" s="114">
        <v>1441</v>
      </c>
      <c r="H45" s="114">
        <v>1446</v>
      </c>
      <c r="I45" s="114">
        <v>1425</v>
      </c>
      <c r="J45" s="140">
        <v>1442</v>
      </c>
      <c r="K45" s="114" t="s">
        <v>520</v>
      </c>
      <c r="L45" s="116" t="s">
        <v>520</v>
      </c>
    </row>
    <row r="46" spans="1:12" s="110" customFormat="1" ht="15" customHeight="1" x14ac:dyDescent="0.2">
      <c r="A46" s="123"/>
      <c r="B46" s="124"/>
      <c r="C46" s="259" t="s">
        <v>107</v>
      </c>
      <c r="D46" s="260"/>
      <c r="E46" s="125">
        <v>41.843393148450247</v>
      </c>
      <c r="F46" s="143">
        <v>1026</v>
      </c>
      <c r="G46" s="144">
        <v>1046</v>
      </c>
      <c r="H46" s="144">
        <v>1055</v>
      </c>
      <c r="I46" s="144">
        <v>1024</v>
      </c>
      <c r="J46" s="145">
        <v>1034</v>
      </c>
      <c r="K46" s="144" t="s">
        <v>520</v>
      </c>
      <c r="L46" s="146" t="s">
        <v>520</v>
      </c>
    </row>
    <row r="47" spans="1:12" s="110" customFormat="1" ht="39" customHeight="1" x14ac:dyDescent="0.2">
      <c r="A47" s="603" t="s">
        <v>518</v>
      </c>
      <c r="B47" s="606"/>
      <c r="C47" s="606"/>
      <c r="D47" s="607"/>
      <c r="E47" s="113">
        <v>0.38654760461702159</v>
      </c>
      <c r="F47" s="115">
        <v>861</v>
      </c>
      <c r="G47" s="114">
        <v>905</v>
      </c>
      <c r="H47" s="114">
        <v>829</v>
      </c>
      <c r="I47" s="114">
        <v>838</v>
      </c>
      <c r="J47" s="140">
        <v>856</v>
      </c>
      <c r="K47" s="114" t="s">
        <v>520</v>
      </c>
      <c r="L47" s="116" t="s">
        <v>520</v>
      </c>
    </row>
    <row r="48" spans="1:12" s="110" customFormat="1" ht="15" customHeight="1" x14ac:dyDescent="0.2">
      <c r="A48" s="120"/>
      <c r="B48" s="119"/>
      <c r="C48" s="257" t="s">
        <v>106</v>
      </c>
      <c r="E48" s="113">
        <v>42.044134727061554</v>
      </c>
      <c r="F48" s="115">
        <v>362</v>
      </c>
      <c r="G48" s="114">
        <v>388</v>
      </c>
      <c r="H48" s="114">
        <v>358</v>
      </c>
      <c r="I48" s="114">
        <v>377</v>
      </c>
      <c r="J48" s="140">
        <v>376</v>
      </c>
      <c r="K48" s="114" t="s">
        <v>520</v>
      </c>
      <c r="L48" s="116" t="s">
        <v>520</v>
      </c>
    </row>
    <row r="49" spans="1:12" s="110" customFormat="1" ht="15" customHeight="1" x14ac:dyDescent="0.2">
      <c r="A49" s="123"/>
      <c r="B49" s="124"/>
      <c r="C49" s="259" t="s">
        <v>107</v>
      </c>
      <c r="D49" s="260"/>
      <c r="E49" s="125">
        <v>57.955865272938446</v>
      </c>
      <c r="F49" s="143">
        <v>499</v>
      </c>
      <c r="G49" s="144">
        <v>517</v>
      </c>
      <c r="H49" s="144">
        <v>471</v>
      </c>
      <c r="I49" s="144">
        <v>461</v>
      </c>
      <c r="J49" s="145">
        <v>480</v>
      </c>
      <c r="K49" s="144" t="s">
        <v>520</v>
      </c>
      <c r="L49" s="146" t="s">
        <v>520</v>
      </c>
    </row>
    <row r="50" spans="1:12" s="110" customFormat="1" ht="24.95" customHeight="1" x14ac:dyDescent="0.2">
      <c r="A50" s="608" t="s">
        <v>192</v>
      </c>
      <c r="B50" s="609"/>
      <c r="C50" s="609"/>
      <c r="D50" s="610"/>
      <c r="E50" s="261">
        <v>8.0802366874531408</v>
      </c>
      <c r="F50" s="262">
        <v>17998</v>
      </c>
      <c r="G50" s="263">
        <v>18840</v>
      </c>
      <c r="H50" s="263">
        <v>18983</v>
      </c>
      <c r="I50" s="263">
        <v>16739</v>
      </c>
      <c r="J50" s="264">
        <v>16950</v>
      </c>
      <c r="K50" s="262" t="s">
        <v>520</v>
      </c>
      <c r="L50" s="265" t="s">
        <v>520</v>
      </c>
    </row>
    <row r="51" spans="1:12" s="110" customFormat="1" ht="15" customHeight="1" x14ac:dyDescent="0.2">
      <c r="A51" s="120"/>
      <c r="B51" s="119"/>
      <c r="C51" s="257" t="s">
        <v>106</v>
      </c>
      <c r="E51" s="113">
        <v>60.506722969218799</v>
      </c>
      <c r="F51" s="115">
        <v>10890</v>
      </c>
      <c r="G51" s="114">
        <v>11395</v>
      </c>
      <c r="H51" s="114">
        <v>11560</v>
      </c>
      <c r="I51" s="114">
        <v>10162</v>
      </c>
      <c r="J51" s="140">
        <v>10230</v>
      </c>
      <c r="K51" s="114" t="s">
        <v>520</v>
      </c>
      <c r="L51" s="116" t="s">
        <v>520</v>
      </c>
    </row>
    <row r="52" spans="1:12" s="110" customFormat="1" ht="15" customHeight="1" x14ac:dyDescent="0.2">
      <c r="A52" s="120"/>
      <c r="B52" s="119"/>
      <c r="C52" s="257" t="s">
        <v>107</v>
      </c>
      <c r="E52" s="113">
        <v>39.493277030781201</v>
      </c>
      <c r="F52" s="115">
        <v>7108</v>
      </c>
      <c r="G52" s="114">
        <v>7445</v>
      </c>
      <c r="H52" s="114">
        <v>7423</v>
      </c>
      <c r="I52" s="114">
        <v>6577</v>
      </c>
      <c r="J52" s="140">
        <v>6720</v>
      </c>
      <c r="K52" s="114" t="s">
        <v>520</v>
      </c>
      <c r="L52" s="116" t="s">
        <v>520</v>
      </c>
    </row>
    <row r="53" spans="1:12" s="110" customFormat="1" ht="15" customHeight="1" x14ac:dyDescent="0.2">
      <c r="A53" s="120"/>
      <c r="B53" s="119"/>
      <c r="C53" s="257" t="s">
        <v>187</v>
      </c>
      <c r="D53" s="110" t="s">
        <v>193</v>
      </c>
      <c r="E53" s="113">
        <v>32.648072008000888</v>
      </c>
      <c r="F53" s="115">
        <v>5876</v>
      </c>
      <c r="G53" s="114">
        <v>6750</v>
      </c>
      <c r="H53" s="114">
        <v>6951</v>
      </c>
      <c r="I53" s="114">
        <v>5116</v>
      </c>
      <c r="J53" s="140">
        <v>5620</v>
      </c>
      <c r="K53" s="114" t="s">
        <v>520</v>
      </c>
      <c r="L53" s="116" t="s">
        <v>520</v>
      </c>
    </row>
    <row r="54" spans="1:12" s="110" customFormat="1" ht="15" customHeight="1" x14ac:dyDescent="0.2">
      <c r="A54" s="120"/>
      <c r="B54" s="119"/>
      <c r="D54" s="266" t="s">
        <v>194</v>
      </c>
      <c r="E54" s="113">
        <v>61.946902654867259</v>
      </c>
      <c r="F54" s="115">
        <v>3640</v>
      </c>
      <c r="G54" s="114">
        <v>4176</v>
      </c>
      <c r="H54" s="114">
        <v>4332</v>
      </c>
      <c r="I54" s="114">
        <v>3263</v>
      </c>
      <c r="J54" s="140">
        <v>3502</v>
      </c>
      <c r="K54" s="114" t="s">
        <v>520</v>
      </c>
      <c r="L54" s="116" t="s">
        <v>520</v>
      </c>
    </row>
    <row r="55" spans="1:12" s="110" customFormat="1" ht="15" customHeight="1" x14ac:dyDescent="0.2">
      <c r="A55" s="120"/>
      <c r="B55" s="119"/>
      <c r="D55" s="266" t="s">
        <v>195</v>
      </c>
      <c r="E55" s="113">
        <v>38.053097345132741</v>
      </c>
      <c r="F55" s="115">
        <v>2236</v>
      </c>
      <c r="G55" s="114">
        <v>2574</v>
      </c>
      <c r="H55" s="114">
        <v>2619</v>
      </c>
      <c r="I55" s="114">
        <v>1853</v>
      </c>
      <c r="J55" s="140">
        <v>2118</v>
      </c>
      <c r="K55" s="114" t="s">
        <v>520</v>
      </c>
      <c r="L55" s="116" t="s">
        <v>520</v>
      </c>
    </row>
    <row r="56" spans="1:12" s="110" customFormat="1" ht="15" customHeight="1" x14ac:dyDescent="0.2">
      <c r="A56" s="120"/>
      <c r="B56" s="119" t="s">
        <v>196</v>
      </c>
      <c r="C56" s="257"/>
      <c r="E56" s="113">
        <v>68.373581873117203</v>
      </c>
      <c r="F56" s="115">
        <v>152296</v>
      </c>
      <c r="G56" s="114">
        <v>152239</v>
      </c>
      <c r="H56" s="114">
        <v>153636</v>
      </c>
      <c r="I56" s="114">
        <v>152828</v>
      </c>
      <c r="J56" s="140">
        <v>152825</v>
      </c>
      <c r="K56" s="114" t="s">
        <v>520</v>
      </c>
      <c r="L56" s="116" t="s">
        <v>520</v>
      </c>
    </row>
    <row r="57" spans="1:12" s="110" customFormat="1" ht="15" customHeight="1" x14ac:dyDescent="0.2">
      <c r="A57" s="120"/>
      <c r="B57" s="119"/>
      <c r="C57" s="257" t="s">
        <v>106</v>
      </c>
      <c r="E57" s="113">
        <v>50.447155539213114</v>
      </c>
      <c r="F57" s="115">
        <v>76829</v>
      </c>
      <c r="G57" s="114">
        <v>76573</v>
      </c>
      <c r="H57" s="114">
        <v>77529</v>
      </c>
      <c r="I57" s="114">
        <v>77360</v>
      </c>
      <c r="J57" s="140">
        <v>77155</v>
      </c>
      <c r="K57" s="114" t="s">
        <v>520</v>
      </c>
      <c r="L57" s="116" t="s">
        <v>520</v>
      </c>
    </row>
    <row r="58" spans="1:12" s="110" customFormat="1" ht="15" customHeight="1" x14ac:dyDescent="0.2">
      <c r="A58" s="120"/>
      <c r="B58" s="119"/>
      <c r="C58" s="257" t="s">
        <v>107</v>
      </c>
      <c r="E58" s="113">
        <v>49.552844460786886</v>
      </c>
      <c r="F58" s="115">
        <v>75467</v>
      </c>
      <c r="G58" s="114">
        <v>75666</v>
      </c>
      <c r="H58" s="114">
        <v>76107</v>
      </c>
      <c r="I58" s="114">
        <v>75468</v>
      </c>
      <c r="J58" s="140">
        <v>75670</v>
      </c>
      <c r="K58" s="114" t="s">
        <v>520</v>
      </c>
      <c r="L58" s="116" t="s">
        <v>520</v>
      </c>
    </row>
    <row r="59" spans="1:12" s="110" customFormat="1" ht="15" customHeight="1" x14ac:dyDescent="0.2">
      <c r="A59" s="120"/>
      <c r="B59" s="119"/>
      <c r="C59" s="257" t="s">
        <v>105</v>
      </c>
      <c r="D59" s="110" t="s">
        <v>197</v>
      </c>
      <c r="E59" s="113">
        <v>90.386484214949832</v>
      </c>
      <c r="F59" s="115">
        <v>137655</v>
      </c>
      <c r="G59" s="114">
        <v>137568</v>
      </c>
      <c r="H59" s="114">
        <v>138972</v>
      </c>
      <c r="I59" s="114">
        <v>138594</v>
      </c>
      <c r="J59" s="140">
        <v>138601</v>
      </c>
      <c r="K59" s="114" t="s">
        <v>520</v>
      </c>
      <c r="L59" s="116" t="s">
        <v>520</v>
      </c>
    </row>
    <row r="60" spans="1:12" s="110" customFormat="1" ht="15" customHeight="1" x14ac:dyDescent="0.2">
      <c r="A60" s="120"/>
      <c r="B60" s="119"/>
      <c r="C60" s="257"/>
      <c r="D60" s="266" t="s">
        <v>198</v>
      </c>
      <c r="E60" s="113">
        <v>50.574988195125492</v>
      </c>
      <c r="F60" s="115">
        <v>69619</v>
      </c>
      <c r="G60" s="114">
        <v>69359</v>
      </c>
      <c r="H60" s="114">
        <v>70339</v>
      </c>
      <c r="I60" s="114">
        <v>70252</v>
      </c>
      <c r="J60" s="140">
        <v>70071</v>
      </c>
      <c r="K60" s="114" t="s">
        <v>520</v>
      </c>
      <c r="L60" s="116" t="s">
        <v>520</v>
      </c>
    </row>
    <row r="61" spans="1:12" s="110" customFormat="1" ht="15" customHeight="1" x14ac:dyDescent="0.2">
      <c r="A61" s="120"/>
      <c r="B61" s="119"/>
      <c r="C61" s="257"/>
      <c r="D61" s="266" t="s">
        <v>199</v>
      </c>
      <c r="E61" s="113">
        <v>49.425011804874508</v>
      </c>
      <c r="F61" s="115">
        <v>68036</v>
      </c>
      <c r="G61" s="114">
        <v>68209</v>
      </c>
      <c r="H61" s="114">
        <v>68633</v>
      </c>
      <c r="I61" s="114">
        <v>68342</v>
      </c>
      <c r="J61" s="140">
        <v>68530</v>
      </c>
      <c r="K61" s="114" t="s">
        <v>520</v>
      </c>
      <c r="L61" s="116" t="s">
        <v>520</v>
      </c>
    </row>
    <row r="62" spans="1:12" s="110" customFormat="1" ht="15" customHeight="1" x14ac:dyDescent="0.2">
      <c r="A62" s="120"/>
      <c r="B62" s="119"/>
      <c r="C62" s="257"/>
      <c r="D62" s="257" t="s">
        <v>200</v>
      </c>
      <c r="E62" s="113">
        <v>9.6135157850501649</v>
      </c>
      <c r="F62" s="115">
        <v>14641</v>
      </c>
      <c r="G62" s="114">
        <v>14671</v>
      </c>
      <c r="H62" s="114">
        <v>14664</v>
      </c>
      <c r="I62" s="114">
        <v>14234</v>
      </c>
      <c r="J62" s="140">
        <v>14224</v>
      </c>
      <c r="K62" s="114" t="s">
        <v>520</v>
      </c>
      <c r="L62" s="116" t="s">
        <v>520</v>
      </c>
    </row>
    <row r="63" spans="1:12" s="110" customFormat="1" ht="15" customHeight="1" x14ac:dyDescent="0.2">
      <c r="A63" s="120"/>
      <c r="B63" s="119"/>
      <c r="C63" s="257"/>
      <c r="D63" s="266" t="s">
        <v>198</v>
      </c>
      <c r="E63" s="113">
        <v>49.245270131821599</v>
      </c>
      <c r="F63" s="115">
        <v>7210</v>
      </c>
      <c r="G63" s="114">
        <v>7214</v>
      </c>
      <c r="H63" s="114">
        <v>7190</v>
      </c>
      <c r="I63" s="114">
        <v>7108</v>
      </c>
      <c r="J63" s="140">
        <v>7084</v>
      </c>
      <c r="K63" s="114" t="s">
        <v>520</v>
      </c>
      <c r="L63" s="116" t="s">
        <v>520</v>
      </c>
    </row>
    <row r="64" spans="1:12" s="110" customFormat="1" ht="15" customHeight="1" x14ac:dyDescent="0.2">
      <c r="A64" s="120"/>
      <c r="B64" s="119"/>
      <c r="C64" s="257"/>
      <c r="D64" s="266" t="s">
        <v>199</v>
      </c>
      <c r="E64" s="113">
        <v>50.754729868178401</v>
      </c>
      <c r="F64" s="115">
        <v>7431</v>
      </c>
      <c r="G64" s="114">
        <v>7457</v>
      </c>
      <c r="H64" s="114">
        <v>7474</v>
      </c>
      <c r="I64" s="114">
        <v>7126</v>
      </c>
      <c r="J64" s="140">
        <v>7140</v>
      </c>
      <c r="K64" s="114" t="s">
        <v>520</v>
      </c>
      <c r="L64" s="116" t="s">
        <v>520</v>
      </c>
    </row>
    <row r="65" spans="1:12" s="110" customFormat="1" ht="15" customHeight="1" x14ac:dyDescent="0.2">
      <c r="A65" s="120"/>
      <c r="B65" s="119" t="s">
        <v>201</v>
      </c>
      <c r="C65" s="257"/>
      <c r="E65" s="113">
        <v>16.942547622575098</v>
      </c>
      <c r="F65" s="115">
        <v>37738</v>
      </c>
      <c r="G65" s="114">
        <v>37573</v>
      </c>
      <c r="H65" s="114">
        <v>37364</v>
      </c>
      <c r="I65" s="114">
        <v>37185</v>
      </c>
      <c r="J65" s="140">
        <v>36902</v>
      </c>
      <c r="K65" s="114" t="s">
        <v>520</v>
      </c>
      <c r="L65" s="116" t="s">
        <v>520</v>
      </c>
    </row>
    <row r="66" spans="1:12" s="110" customFormat="1" ht="15" customHeight="1" x14ac:dyDescent="0.2">
      <c r="A66" s="120"/>
      <c r="B66" s="119"/>
      <c r="C66" s="257" t="s">
        <v>106</v>
      </c>
      <c r="E66" s="113">
        <v>48.789019025915522</v>
      </c>
      <c r="F66" s="115">
        <v>18412</v>
      </c>
      <c r="G66" s="114">
        <v>18316</v>
      </c>
      <c r="H66" s="114">
        <v>18251</v>
      </c>
      <c r="I66" s="114">
        <v>18193</v>
      </c>
      <c r="J66" s="140">
        <v>18084</v>
      </c>
      <c r="K66" s="114" t="s">
        <v>520</v>
      </c>
      <c r="L66" s="116" t="s">
        <v>520</v>
      </c>
    </row>
    <row r="67" spans="1:12" s="110" customFormat="1" ht="15" customHeight="1" x14ac:dyDescent="0.2">
      <c r="A67" s="120"/>
      <c r="B67" s="119"/>
      <c r="C67" s="257" t="s">
        <v>107</v>
      </c>
      <c r="E67" s="113">
        <v>51.210980974084478</v>
      </c>
      <c r="F67" s="115">
        <v>19326</v>
      </c>
      <c r="G67" s="114">
        <v>19257</v>
      </c>
      <c r="H67" s="114">
        <v>19113</v>
      </c>
      <c r="I67" s="114">
        <v>18992</v>
      </c>
      <c r="J67" s="140">
        <v>18818</v>
      </c>
      <c r="K67" s="114" t="s">
        <v>520</v>
      </c>
      <c r="L67" s="116" t="s">
        <v>520</v>
      </c>
    </row>
    <row r="68" spans="1:12" s="110" customFormat="1" ht="15" customHeight="1" x14ac:dyDescent="0.2">
      <c r="A68" s="120"/>
      <c r="B68" s="119"/>
      <c r="C68" s="257" t="s">
        <v>105</v>
      </c>
      <c r="D68" s="110" t="s">
        <v>202</v>
      </c>
      <c r="E68" s="113">
        <v>16.521808256929354</v>
      </c>
      <c r="F68" s="115">
        <v>6235</v>
      </c>
      <c r="G68" s="114">
        <v>6139</v>
      </c>
      <c r="H68" s="114">
        <v>5987</v>
      </c>
      <c r="I68" s="114">
        <v>5845</v>
      </c>
      <c r="J68" s="140">
        <v>5542</v>
      </c>
      <c r="K68" s="114" t="s">
        <v>520</v>
      </c>
      <c r="L68" s="116" t="s">
        <v>520</v>
      </c>
    </row>
    <row r="69" spans="1:12" s="110" customFormat="1" ht="15" customHeight="1" x14ac:dyDescent="0.2">
      <c r="A69" s="120"/>
      <c r="B69" s="119"/>
      <c r="C69" s="257"/>
      <c r="D69" s="266" t="s">
        <v>198</v>
      </c>
      <c r="E69" s="113">
        <v>49.125902165196472</v>
      </c>
      <c r="F69" s="115">
        <v>3063</v>
      </c>
      <c r="G69" s="114">
        <v>3010</v>
      </c>
      <c r="H69" s="114">
        <v>2972</v>
      </c>
      <c r="I69" s="114">
        <v>2918</v>
      </c>
      <c r="J69" s="140">
        <v>2757</v>
      </c>
      <c r="K69" s="114" t="s">
        <v>520</v>
      </c>
      <c r="L69" s="116" t="s">
        <v>520</v>
      </c>
    </row>
    <row r="70" spans="1:12" s="110" customFormat="1" ht="15" customHeight="1" x14ac:dyDescent="0.2">
      <c r="A70" s="120"/>
      <c r="B70" s="119"/>
      <c r="C70" s="257"/>
      <c r="D70" s="266" t="s">
        <v>199</v>
      </c>
      <c r="E70" s="113">
        <v>50.874097834803528</v>
      </c>
      <c r="F70" s="115">
        <v>3172</v>
      </c>
      <c r="G70" s="114">
        <v>3129</v>
      </c>
      <c r="H70" s="114">
        <v>3015</v>
      </c>
      <c r="I70" s="114">
        <v>2927</v>
      </c>
      <c r="J70" s="140">
        <v>2785</v>
      </c>
      <c r="K70" s="114" t="s">
        <v>520</v>
      </c>
      <c r="L70" s="116" t="s">
        <v>520</v>
      </c>
    </row>
    <row r="71" spans="1:12" s="110" customFormat="1" ht="15" customHeight="1" x14ac:dyDescent="0.2">
      <c r="A71" s="120"/>
      <c r="B71" s="119"/>
      <c r="C71" s="257"/>
      <c r="D71" s="110" t="s">
        <v>203</v>
      </c>
      <c r="E71" s="113">
        <v>76.874768138216126</v>
      </c>
      <c r="F71" s="115">
        <v>29011</v>
      </c>
      <c r="G71" s="114">
        <v>28953</v>
      </c>
      <c r="H71" s="114">
        <v>28921</v>
      </c>
      <c r="I71" s="114">
        <v>28942</v>
      </c>
      <c r="J71" s="140">
        <v>28964</v>
      </c>
      <c r="K71" s="114" t="s">
        <v>520</v>
      </c>
      <c r="L71" s="116" t="s">
        <v>520</v>
      </c>
    </row>
    <row r="72" spans="1:12" s="110" customFormat="1" ht="15" customHeight="1" x14ac:dyDescent="0.2">
      <c r="A72" s="120"/>
      <c r="B72" s="119"/>
      <c r="C72" s="257"/>
      <c r="D72" s="266" t="s">
        <v>198</v>
      </c>
      <c r="E72" s="113">
        <v>47.957671228154837</v>
      </c>
      <c r="F72" s="115">
        <v>13913</v>
      </c>
      <c r="G72" s="114">
        <v>13874</v>
      </c>
      <c r="H72" s="114">
        <v>13862</v>
      </c>
      <c r="I72" s="114">
        <v>13896</v>
      </c>
      <c r="J72" s="140">
        <v>13936</v>
      </c>
      <c r="K72" s="114" t="s">
        <v>520</v>
      </c>
      <c r="L72" s="116" t="s">
        <v>520</v>
      </c>
    </row>
    <row r="73" spans="1:12" s="110" customFormat="1" ht="15" customHeight="1" x14ac:dyDescent="0.2">
      <c r="A73" s="120"/>
      <c r="B73" s="119"/>
      <c r="C73" s="257"/>
      <c r="D73" s="266" t="s">
        <v>199</v>
      </c>
      <c r="E73" s="113">
        <v>52.042328771845163</v>
      </c>
      <c r="F73" s="115">
        <v>15098</v>
      </c>
      <c r="G73" s="114">
        <v>15079</v>
      </c>
      <c r="H73" s="114">
        <v>15059</v>
      </c>
      <c r="I73" s="114">
        <v>15046</v>
      </c>
      <c r="J73" s="140">
        <v>15028</v>
      </c>
      <c r="K73" s="114" t="s">
        <v>520</v>
      </c>
      <c r="L73" s="116" t="s">
        <v>520</v>
      </c>
    </row>
    <row r="74" spans="1:12" s="110" customFormat="1" ht="15" customHeight="1" x14ac:dyDescent="0.2">
      <c r="A74" s="120"/>
      <c r="B74" s="119"/>
      <c r="C74" s="257"/>
      <c r="D74" s="110" t="s">
        <v>204</v>
      </c>
      <c r="E74" s="113">
        <v>6.6034236048545232</v>
      </c>
      <c r="F74" s="115">
        <v>2492</v>
      </c>
      <c r="G74" s="114">
        <v>2481</v>
      </c>
      <c r="H74" s="114">
        <v>2456</v>
      </c>
      <c r="I74" s="114">
        <v>2398</v>
      </c>
      <c r="J74" s="140">
        <v>2396</v>
      </c>
      <c r="K74" s="114" t="s">
        <v>520</v>
      </c>
      <c r="L74" s="116" t="s">
        <v>520</v>
      </c>
    </row>
    <row r="75" spans="1:12" s="110" customFormat="1" ht="15" customHeight="1" x14ac:dyDescent="0.2">
      <c r="A75" s="120"/>
      <c r="B75" s="119"/>
      <c r="C75" s="257"/>
      <c r="D75" s="266" t="s">
        <v>198</v>
      </c>
      <c r="E75" s="113">
        <v>57.624398073836275</v>
      </c>
      <c r="F75" s="115">
        <v>1436</v>
      </c>
      <c r="G75" s="114">
        <v>1432</v>
      </c>
      <c r="H75" s="114">
        <v>1417</v>
      </c>
      <c r="I75" s="114">
        <v>1379</v>
      </c>
      <c r="J75" s="140">
        <v>1391</v>
      </c>
      <c r="K75" s="114" t="s">
        <v>520</v>
      </c>
      <c r="L75" s="116" t="s">
        <v>520</v>
      </c>
    </row>
    <row r="76" spans="1:12" s="110" customFormat="1" ht="15" customHeight="1" x14ac:dyDescent="0.2">
      <c r="A76" s="120"/>
      <c r="B76" s="119"/>
      <c r="C76" s="257"/>
      <c r="D76" s="266" t="s">
        <v>199</v>
      </c>
      <c r="E76" s="113">
        <v>42.375601926163725</v>
      </c>
      <c r="F76" s="115">
        <v>1056</v>
      </c>
      <c r="G76" s="114">
        <v>1049</v>
      </c>
      <c r="H76" s="114">
        <v>1039</v>
      </c>
      <c r="I76" s="114">
        <v>1019</v>
      </c>
      <c r="J76" s="140">
        <v>1005</v>
      </c>
      <c r="K76" s="114" t="s">
        <v>520</v>
      </c>
      <c r="L76" s="116" t="s">
        <v>520</v>
      </c>
    </row>
    <row r="77" spans="1:12" s="110" customFormat="1" ht="15" customHeight="1" x14ac:dyDescent="0.2">
      <c r="A77" s="532"/>
      <c r="B77" s="119" t="s">
        <v>205</v>
      </c>
      <c r="C77" s="267"/>
      <c r="D77" s="182"/>
      <c r="E77" s="113">
        <v>6.6036338168545532</v>
      </c>
      <c r="F77" s="115">
        <v>14709</v>
      </c>
      <c r="G77" s="114">
        <v>14873</v>
      </c>
      <c r="H77" s="114">
        <v>15329</v>
      </c>
      <c r="I77" s="114">
        <v>15082</v>
      </c>
      <c r="J77" s="140">
        <v>15089</v>
      </c>
      <c r="K77" s="114" t="s">
        <v>520</v>
      </c>
      <c r="L77" s="116" t="s">
        <v>520</v>
      </c>
    </row>
    <row r="78" spans="1:12" s="110" customFormat="1" ht="15" customHeight="1" x14ac:dyDescent="0.2">
      <c r="A78" s="120"/>
      <c r="B78" s="119"/>
      <c r="C78" s="267" t="s">
        <v>106</v>
      </c>
      <c r="D78" s="182"/>
      <c r="E78" s="113">
        <v>56.645591134679449</v>
      </c>
      <c r="F78" s="115">
        <v>8332</v>
      </c>
      <c r="G78" s="114">
        <v>8368</v>
      </c>
      <c r="H78" s="114">
        <v>8689</v>
      </c>
      <c r="I78" s="114">
        <v>8570</v>
      </c>
      <c r="J78" s="140">
        <v>8528</v>
      </c>
      <c r="K78" s="114" t="s">
        <v>520</v>
      </c>
      <c r="L78" s="116" t="s">
        <v>520</v>
      </c>
    </row>
    <row r="79" spans="1:12" s="110" customFormat="1" ht="15" customHeight="1" x14ac:dyDescent="0.2">
      <c r="A79" s="123"/>
      <c r="B79" s="124"/>
      <c r="C79" s="259" t="s">
        <v>107</v>
      </c>
      <c r="D79" s="260"/>
      <c r="E79" s="125">
        <v>43.354408865320551</v>
      </c>
      <c r="F79" s="143">
        <v>6377</v>
      </c>
      <c r="G79" s="144">
        <v>6505</v>
      </c>
      <c r="H79" s="144">
        <v>6640</v>
      </c>
      <c r="I79" s="144">
        <v>6512</v>
      </c>
      <c r="J79" s="145">
        <v>6561</v>
      </c>
      <c r="K79" s="144" t="s">
        <v>520</v>
      </c>
      <c r="L79" s="146" t="s">
        <v>520</v>
      </c>
    </row>
    <row r="80" spans="1:12" s="268" customFormat="1" ht="11.25" customHeight="1" x14ac:dyDescent="0.2">
      <c r="B80" s="269"/>
      <c r="C80" s="269"/>
      <c r="D80" s="270"/>
      <c r="E80" s="270"/>
      <c r="F80" s="271"/>
      <c r="G80" s="271"/>
      <c r="H80" s="271"/>
      <c r="I80" s="271"/>
      <c r="J80" s="271"/>
      <c r="K80" s="271"/>
      <c r="L80" s="150" t="s">
        <v>45</v>
      </c>
    </row>
    <row r="81" spans="1:12" s="192" customFormat="1" ht="10.5" customHeight="1" x14ac:dyDescent="0.2">
      <c r="A81" s="152" t="s">
        <v>206</v>
      </c>
      <c r="E81" s="272"/>
      <c r="F81" s="273"/>
      <c r="G81" s="273"/>
      <c r="H81" s="273"/>
      <c r="I81" s="273"/>
      <c r="J81" s="273"/>
      <c r="K81" s="274"/>
      <c r="L81" s="275"/>
    </row>
    <row r="82" spans="1:12" s="192" customFormat="1" ht="11.25" x14ac:dyDescent="0.15">
      <c r="A82" s="276" t="s">
        <v>207</v>
      </c>
      <c r="B82" s="277"/>
      <c r="C82" s="277"/>
      <c r="D82" s="277"/>
      <c r="E82" s="277"/>
      <c r="F82" s="277"/>
      <c r="G82" s="277"/>
      <c r="H82" s="277"/>
      <c r="I82" s="277"/>
      <c r="J82" s="277"/>
      <c r="K82" s="277"/>
      <c r="L82" s="277"/>
    </row>
    <row r="83" spans="1:12" s="192" customFormat="1" ht="11.25" customHeight="1" x14ac:dyDescent="0.2">
      <c r="A83" s="152" t="s">
        <v>208</v>
      </c>
      <c r="E83" s="272"/>
      <c r="F83" s="273"/>
      <c r="G83" s="273"/>
      <c r="H83" s="273"/>
      <c r="I83" s="273"/>
      <c r="J83" s="273"/>
      <c r="K83" s="274"/>
      <c r="L83" s="275"/>
    </row>
    <row r="84" spans="1:12" s="192" customFormat="1" ht="11.25" x14ac:dyDescent="0.2">
      <c r="A84" s="278" t="s">
        <v>209</v>
      </c>
      <c r="E84" s="272"/>
      <c r="F84" s="273"/>
      <c r="G84" s="273"/>
      <c r="H84" s="273"/>
      <c r="I84" s="273"/>
      <c r="J84" s="273"/>
      <c r="K84" s="274"/>
      <c r="L84" s="275"/>
    </row>
    <row r="85" spans="1:12" s="192" customFormat="1" ht="19.5" customHeight="1" x14ac:dyDescent="0.2">
      <c r="A85" s="565" t="s">
        <v>210</v>
      </c>
      <c r="B85" s="565"/>
      <c r="C85" s="565"/>
      <c r="D85" s="565"/>
      <c r="E85" s="565"/>
      <c r="F85" s="565"/>
      <c r="G85" s="565"/>
      <c r="H85" s="565"/>
      <c r="I85" s="565"/>
      <c r="J85" s="565"/>
      <c r="K85" s="565"/>
      <c r="L85" s="565"/>
    </row>
    <row r="86" spans="1:12" s="279" customFormat="1" ht="9" x14ac:dyDescent="0.2">
      <c r="A86" s="565" t="s">
        <v>211</v>
      </c>
      <c r="B86" s="565"/>
      <c r="C86" s="565"/>
      <c r="D86" s="565"/>
      <c r="E86" s="565"/>
      <c r="F86" s="565"/>
      <c r="G86" s="565"/>
      <c r="H86" s="565"/>
      <c r="I86" s="565"/>
      <c r="J86" s="565"/>
      <c r="K86" s="565"/>
      <c r="L86" s="565"/>
    </row>
    <row r="863" spans="6:6" ht="15.95" customHeight="1" x14ac:dyDescent="0.2">
      <c r="F863" s="280"/>
    </row>
  </sheetData>
  <mergeCells count="24">
    <mergeCell ref="A12:D12"/>
    <mergeCell ref="B13:C13"/>
    <mergeCell ref="A3:L3"/>
    <mergeCell ref="A4:L4"/>
    <mergeCell ref="A5:F5"/>
    <mergeCell ref="A7:D10"/>
    <mergeCell ref="E7:E10"/>
    <mergeCell ref="F7:J7"/>
    <mergeCell ref="K7:L8"/>
    <mergeCell ref="F8:F9"/>
    <mergeCell ref="G8:G9"/>
    <mergeCell ref="H8:H9"/>
    <mergeCell ref="A6:L6"/>
    <mergeCell ref="I8:I9"/>
    <mergeCell ref="J8:J9"/>
    <mergeCell ref="A14:D14"/>
    <mergeCell ref="A86:L86"/>
    <mergeCell ref="A35:D35"/>
    <mergeCell ref="A41:D41"/>
    <mergeCell ref="A44:D44"/>
    <mergeCell ref="A47:D47"/>
    <mergeCell ref="A50:D50"/>
    <mergeCell ref="A85:L85"/>
    <mergeCell ref="A29:D29"/>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8" t="s">
        <v>212</v>
      </c>
      <c r="B3" s="568"/>
      <c r="C3" s="568"/>
      <c r="D3" s="568"/>
      <c r="E3" s="568"/>
      <c r="F3" s="568"/>
      <c r="G3" s="568"/>
      <c r="H3" s="568"/>
      <c r="I3" s="568"/>
      <c r="J3" s="568"/>
    </row>
    <row r="4" spans="1:15" s="94" customFormat="1" ht="12" customHeight="1" x14ac:dyDescent="0.2">
      <c r="A4" s="569" t="s">
        <v>92</v>
      </c>
      <c r="B4" s="569"/>
      <c r="C4" s="569"/>
      <c r="D4" s="569"/>
      <c r="E4" s="569"/>
      <c r="F4" s="569"/>
      <c r="G4" s="569"/>
      <c r="H4" s="569"/>
      <c r="I4" s="569"/>
      <c r="J4" s="569"/>
    </row>
    <row r="5" spans="1:15" s="94" customFormat="1" ht="12" customHeight="1" x14ac:dyDescent="0.2">
      <c r="A5" s="570" t="s">
        <v>57</v>
      </c>
      <c r="B5" s="570"/>
      <c r="C5" s="570"/>
      <c r="D5" s="570"/>
      <c r="E5" s="252"/>
      <c r="F5" s="252"/>
      <c r="G5" s="252"/>
      <c r="H5" s="252"/>
      <c r="I5" s="252"/>
      <c r="J5" s="252"/>
    </row>
    <row r="6" spans="1:15" s="94" customFormat="1" ht="24.95" customHeight="1" x14ac:dyDescent="0.2">
      <c r="A6" s="571" t="s">
        <v>519</v>
      </c>
      <c r="B6" s="572"/>
      <c r="C6" s="572"/>
      <c r="D6" s="572"/>
      <c r="E6" s="572"/>
      <c r="F6" s="572"/>
      <c r="G6" s="572"/>
      <c r="H6" s="572"/>
      <c r="I6" s="572"/>
      <c r="J6" s="572"/>
    </row>
    <row r="7" spans="1:15" s="91" customFormat="1" ht="12" customHeight="1" x14ac:dyDescent="0.2">
      <c r="A7" s="585" t="s">
        <v>213</v>
      </c>
      <c r="B7" s="586"/>
      <c r="C7" s="579" t="s">
        <v>94</v>
      </c>
      <c r="D7" s="582" t="s">
        <v>179</v>
      </c>
      <c r="E7" s="583"/>
      <c r="F7" s="583"/>
      <c r="G7" s="583"/>
      <c r="H7" s="584"/>
      <c r="I7" s="585" t="s">
        <v>180</v>
      </c>
      <c r="J7" s="586"/>
      <c r="K7" s="96"/>
      <c r="L7" s="96"/>
      <c r="M7" s="96"/>
      <c r="N7" s="96"/>
      <c r="O7" s="96"/>
    </row>
    <row r="8" spans="1:15" ht="21.75" customHeight="1" x14ac:dyDescent="0.2">
      <c r="A8" s="614"/>
      <c r="B8" s="615"/>
      <c r="C8" s="580"/>
      <c r="D8" s="589" t="s">
        <v>97</v>
      </c>
      <c r="E8" s="589" t="s">
        <v>98</v>
      </c>
      <c r="F8" s="589" t="s">
        <v>99</v>
      </c>
      <c r="G8" s="589" t="s">
        <v>100</v>
      </c>
      <c r="H8" s="589" t="s">
        <v>101</v>
      </c>
      <c r="I8" s="587"/>
      <c r="J8" s="588"/>
    </row>
    <row r="9" spans="1:15" ht="12" customHeight="1" x14ac:dyDescent="0.2">
      <c r="A9" s="614"/>
      <c r="B9" s="615"/>
      <c r="C9" s="580"/>
      <c r="D9" s="590"/>
      <c r="E9" s="590"/>
      <c r="F9" s="590"/>
      <c r="G9" s="590"/>
      <c r="H9" s="590"/>
      <c r="I9" s="98" t="s">
        <v>102</v>
      </c>
      <c r="J9" s="99" t="s">
        <v>103</v>
      </c>
    </row>
    <row r="10" spans="1:15" ht="12" customHeight="1" x14ac:dyDescent="0.2">
      <c r="A10" s="282"/>
      <c r="B10" s="283"/>
      <c r="C10" s="581"/>
      <c r="D10" s="100">
        <v>1</v>
      </c>
      <c r="E10" s="100">
        <v>2</v>
      </c>
      <c r="F10" s="100">
        <v>3</v>
      </c>
      <c r="G10" s="100">
        <v>4</v>
      </c>
      <c r="H10" s="100">
        <v>5</v>
      </c>
      <c r="I10" s="100">
        <v>6</v>
      </c>
      <c r="J10" s="100">
        <v>7</v>
      </c>
      <c r="K10" s="101"/>
    </row>
    <row r="11" spans="1:15" s="285" customFormat="1" ht="24.95" customHeight="1" x14ac:dyDescent="0.2">
      <c r="A11" s="616" t="s">
        <v>104</v>
      </c>
      <c r="B11" s="617"/>
      <c r="C11" s="284">
        <v>100</v>
      </c>
      <c r="D11" s="115">
        <v>222741</v>
      </c>
      <c r="E11" s="114">
        <v>223525</v>
      </c>
      <c r="F11" s="114">
        <v>225312</v>
      </c>
      <c r="G11" s="114">
        <v>221834</v>
      </c>
      <c r="H11" s="140">
        <v>221766</v>
      </c>
      <c r="I11" s="115" t="s">
        <v>520</v>
      </c>
      <c r="J11" s="116" t="s">
        <v>520</v>
      </c>
    </row>
    <row r="12" spans="1:15" s="110" customFormat="1" ht="24.95" customHeight="1" x14ac:dyDescent="0.2">
      <c r="A12" s="193" t="s">
        <v>132</v>
      </c>
      <c r="B12" s="194" t="s">
        <v>133</v>
      </c>
      <c r="C12" s="113">
        <v>1.0756888044859276</v>
      </c>
      <c r="D12" s="115">
        <v>2396</v>
      </c>
      <c r="E12" s="114">
        <v>2223</v>
      </c>
      <c r="F12" s="114">
        <v>2617</v>
      </c>
      <c r="G12" s="114">
        <v>2606</v>
      </c>
      <c r="H12" s="140">
        <v>2477</v>
      </c>
      <c r="I12" s="115" t="s">
        <v>520</v>
      </c>
      <c r="J12" s="116" t="s">
        <v>520</v>
      </c>
    </row>
    <row r="13" spans="1:15" s="110" customFormat="1" ht="24.95" customHeight="1" x14ac:dyDescent="0.2">
      <c r="A13" s="193" t="s">
        <v>134</v>
      </c>
      <c r="B13" s="199" t="s">
        <v>214</v>
      </c>
      <c r="C13" s="113">
        <v>2.1064824167979852</v>
      </c>
      <c r="D13" s="115">
        <v>4692</v>
      </c>
      <c r="E13" s="114">
        <v>4649</v>
      </c>
      <c r="F13" s="114">
        <v>4677</v>
      </c>
      <c r="G13" s="114">
        <v>4583</v>
      </c>
      <c r="H13" s="140">
        <v>4599</v>
      </c>
      <c r="I13" s="115" t="s">
        <v>520</v>
      </c>
      <c r="J13" s="116" t="s">
        <v>520</v>
      </c>
    </row>
    <row r="14" spans="1:15" s="286" customFormat="1" ht="24" customHeight="1" x14ac:dyDescent="0.2">
      <c r="A14" s="193" t="s">
        <v>215</v>
      </c>
      <c r="B14" s="199" t="s">
        <v>137</v>
      </c>
      <c r="C14" s="113">
        <v>15.432722309767847</v>
      </c>
      <c r="D14" s="115">
        <v>34375</v>
      </c>
      <c r="E14" s="114">
        <v>35158</v>
      </c>
      <c r="F14" s="114">
        <v>35454</v>
      </c>
      <c r="G14" s="114">
        <v>35684</v>
      </c>
      <c r="H14" s="140">
        <v>35990</v>
      </c>
      <c r="I14" s="115" t="s">
        <v>520</v>
      </c>
      <c r="J14" s="116" t="s">
        <v>520</v>
      </c>
      <c r="K14" s="110"/>
      <c r="L14" s="110"/>
      <c r="M14" s="110"/>
      <c r="N14" s="110"/>
      <c r="O14" s="110"/>
    </row>
    <row r="15" spans="1:15" s="110" customFormat="1" ht="24.75" customHeight="1" x14ac:dyDescent="0.2">
      <c r="A15" s="193" t="s">
        <v>216</v>
      </c>
      <c r="B15" s="199" t="s">
        <v>217</v>
      </c>
      <c r="C15" s="113">
        <v>3.220781086553441</v>
      </c>
      <c r="D15" s="115">
        <v>7174</v>
      </c>
      <c r="E15" s="114">
        <v>7153</v>
      </c>
      <c r="F15" s="114">
        <v>7198</v>
      </c>
      <c r="G15" s="114">
        <v>7515</v>
      </c>
      <c r="H15" s="140">
        <v>7650</v>
      </c>
      <c r="I15" s="115" t="s">
        <v>520</v>
      </c>
      <c r="J15" s="116" t="s">
        <v>520</v>
      </c>
    </row>
    <row r="16" spans="1:15" s="286" customFormat="1" ht="24.95" customHeight="1" x14ac:dyDescent="0.2">
      <c r="A16" s="193" t="s">
        <v>218</v>
      </c>
      <c r="B16" s="199" t="s">
        <v>141</v>
      </c>
      <c r="C16" s="113">
        <v>9.738665086355903</v>
      </c>
      <c r="D16" s="115">
        <v>21692</v>
      </c>
      <c r="E16" s="114">
        <v>22469</v>
      </c>
      <c r="F16" s="114">
        <v>22627</v>
      </c>
      <c r="G16" s="114">
        <v>22652</v>
      </c>
      <c r="H16" s="140">
        <v>22670</v>
      </c>
      <c r="I16" s="115" t="s">
        <v>520</v>
      </c>
      <c r="J16" s="116" t="s">
        <v>520</v>
      </c>
      <c r="K16" s="110"/>
      <c r="L16" s="110"/>
      <c r="M16" s="110"/>
      <c r="N16" s="110"/>
      <c r="O16" s="110"/>
    </row>
    <row r="17" spans="1:15" s="110" customFormat="1" ht="24.95" customHeight="1" x14ac:dyDescent="0.2">
      <c r="A17" s="193" t="s">
        <v>219</v>
      </c>
      <c r="B17" s="199" t="s">
        <v>220</v>
      </c>
      <c r="C17" s="113">
        <v>2.4732761368585039</v>
      </c>
      <c r="D17" s="115">
        <v>5509</v>
      </c>
      <c r="E17" s="114">
        <v>5536</v>
      </c>
      <c r="F17" s="114">
        <v>5629</v>
      </c>
      <c r="G17" s="114">
        <v>5517</v>
      </c>
      <c r="H17" s="140">
        <v>5670</v>
      </c>
      <c r="I17" s="115" t="s">
        <v>520</v>
      </c>
      <c r="J17" s="116" t="s">
        <v>520</v>
      </c>
    </row>
    <row r="18" spans="1:15" s="286" customFormat="1" ht="24.95" customHeight="1" x14ac:dyDescent="0.2">
      <c r="A18" s="201" t="s">
        <v>144</v>
      </c>
      <c r="B18" s="202" t="s">
        <v>145</v>
      </c>
      <c r="C18" s="113">
        <v>6.4770293749242391</v>
      </c>
      <c r="D18" s="115">
        <v>14427</v>
      </c>
      <c r="E18" s="114">
        <v>13835</v>
      </c>
      <c r="F18" s="114">
        <v>14337</v>
      </c>
      <c r="G18" s="114">
        <v>13936</v>
      </c>
      <c r="H18" s="140">
        <v>13986</v>
      </c>
      <c r="I18" s="115" t="s">
        <v>520</v>
      </c>
      <c r="J18" s="116" t="s">
        <v>520</v>
      </c>
      <c r="K18" s="110"/>
      <c r="L18" s="110"/>
      <c r="M18" s="110"/>
      <c r="N18" s="110"/>
      <c r="O18" s="110"/>
    </row>
    <row r="19" spans="1:15" s="110" customFormat="1" ht="24.95" customHeight="1" x14ac:dyDescent="0.2">
      <c r="A19" s="193" t="s">
        <v>146</v>
      </c>
      <c r="B19" s="199" t="s">
        <v>147</v>
      </c>
      <c r="C19" s="113">
        <v>12.52171804921411</v>
      </c>
      <c r="D19" s="115">
        <v>27891</v>
      </c>
      <c r="E19" s="114">
        <v>28140</v>
      </c>
      <c r="F19" s="114">
        <v>28324</v>
      </c>
      <c r="G19" s="114">
        <v>28034</v>
      </c>
      <c r="H19" s="140">
        <v>28110</v>
      </c>
      <c r="I19" s="115" t="s">
        <v>520</v>
      </c>
      <c r="J19" s="116" t="s">
        <v>520</v>
      </c>
    </row>
    <row r="20" spans="1:15" s="286" customFormat="1" ht="24.95" customHeight="1" x14ac:dyDescent="0.2">
      <c r="A20" s="193" t="s">
        <v>148</v>
      </c>
      <c r="B20" s="199" t="s">
        <v>149</v>
      </c>
      <c r="C20" s="113">
        <v>6.0011403378812167</v>
      </c>
      <c r="D20" s="115">
        <v>13367</v>
      </c>
      <c r="E20" s="114">
        <v>12876</v>
      </c>
      <c r="F20" s="114">
        <v>12673</v>
      </c>
      <c r="G20" s="114">
        <v>12474</v>
      </c>
      <c r="H20" s="140">
        <v>12580</v>
      </c>
      <c r="I20" s="115" t="s">
        <v>520</v>
      </c>
      <c r="J20" s="116" t="s">
        <v>520</v>
      </c>
      <c r="K20" s="110"/>
      <c r="L20" s="110"/>
      <c r="M20" s="110"/>
      <c r="N20" s="110"/>
      <c r="O20" s="110"/>
    </row>
    <row r="21" spans="1:15" s="110" customFormat="1" ht="24.95" customHeight="1" x14ac:dyDescent="0.2">
      <c r="A21" s="201" t="s">
        <v>150</v>
      </c>
      <c r="B21" s="202" t="s">
        <v>151</v>
      </c>
      <c r="C21" s="113">
        <v>3.3038371920751008</v>
      </c>
      <c r="D21" s="115">
        <v>7359</v>
      </c>
      <c r="E21" s="114">
        <v>7499</v>
      </c>
      <c r="F21" s="114">
        <v>7587</v>
      </c>
      <c r="G21" s="114">
        <v>7464</v>
      </c>
      <c r="H21" s="140">
        <v>7395</v>
      </c>
      <c r="I21" s="115" t="s">
        <v>520</v>
      </c>
      <c r="J21" s="116" t="s">
        <v>520</v>
      </c>
    </row>
    <row r="22" spans="1:15" s="110" customFormat="1" ht="24.95" customHeight="1" x14ac:dyDescent="0.2">
      <c r="A22" s="201" t="s">
        <v>152</v>
      </c>
      <c r="B22" s="199" t="s">
        <v>153</v>
      </c>
      <c r="C22" s="113">
        <v>3.5247215375705414</v>
      </c>
      <c r="D22" s="115">
        <v>7851</v>
      </c>
      <c r="E22" s="114">
        <v>7781</v>
      </c>
      <c r="F22" s="114">
        <v>7750</v>
      </c>
      <c r="G22" s="114">
        <v>7573</v>
      </c>
      <c r="H22" s="140">
        <v>7480</v>
      </c>
      <c r="I22" s="115" t="s">
        <v>520</v>
      </c>
      <c r="J22" s="116" t="s">
        <v>520</v>
      </c>
    </row>
    <row r="23" spans="1:15" s="110" customFormat="1" ht="24.95" customHeight="1" x14ac:dyDescent="0.2">
      <c r="A23" s="193" t="s">
        <v>154</v>
      </c>
      <c r="B23" s="199" t="s">
        <v>155</v>
      </c>
      <c r="C23" s="113">
        <v>1.7733600908678691</v>
      </c>
      <c r="D23" s="115">
        <v>3950</v>
      </c>
      <c r="E23" s="114">
        <v>3994</v>
      </c>
      <c r="F23" s="114">
        <v>4026</v>
      </c>
      <c r="G23" s="114">
        <v>4052</v>
      </c>
      <c r="H23" s="140">
        <v>4096</v>
      </c>
      <c r="I23" s="115" t="s">
        <v>520</v>
      </c>
      <c r="J23" s="116" t="s">
        <v>520</v>
      </c>
    </row>
    <row r="24" spans="1:15" s="110" customFormat="1" ht="24.95" customHeight="1" x14ac:dyDescent="0.2">
      <c r="A24" s="193" t="s">
        <v>156</v>
      </c>
      <c r="B24" s="199" t="s">
        <v>221</v>
      </c>
      <c r="C24" s="113">
        <v>7.7457675057578088</v>
      </c>
      <c r="D24" s="115">
        <v>17253</v>
      </c>
      <c r="E24" s="114">
        <v>17339</v>
      </c>
      <c r="F24" s="114">
        <v>17318</v>
      </c>
      <c r="G24" s="114">
        <v>15688</v>
      </c>
      <c r="H24" s="140">
        <v>15600</v>
      </c>
      <c r="I24" s="115" t="s">
        <v>520</v>
      </c>
      <c r="J24" s="116" t="s">
        <v>520</v>
      </c>
    </row>
    <row r="25" spans="1:15" s="110" customFormat="1" ht="24.95" customHeight="1" x14ac:dyDescent="0.2">
      <c r="A25" s="193" t="s">
        <v>222</v>
      </c>
      <c r="B25" s="204" t="s">
        <v>159</v>
      </c>
      <c r="C25" s="113">
        <v>5.6352445216641751</v>
      </c>
      <c r="D25" s="115">
        <v>12552</v>
      </c>
      <c r="E25" s="114">
        <v>12514</v>
      </c>
      <c r="F25" s="114">
        <v>12644</v>
      </c>
      <c r="G25" s="114">
        <v>12819</v>
      </c>
      <c r="H25" s="140">
        <v>12576</v>
      </c>
      <c r="I25" s="115" t="s">
        <v>520</v>
      </c>
      <c r="J25" s="116" t="s">
        <v>520</v>
      </c>
    </row>
    <row r="26" spans="1:15" s="110" customFormat="1" ht="24.95" customHeight="1" x14ac:dyDescent="0.2">
      <c r="A26" s="201">
        <v>782.78300000000002</v>
      </c>
      <c r="B26" s="203" t="s">
        <v>160</v>
      </c>
      <c r="C26" s="113">
        <v>3.4605214127619073</v>
      </c>
      <c r="D26" s="115">
        <v>7708</v>
      </c>
      <c r="E26" s="114">
        <v>8463</v>
      </c>
      <c r="F26" s="114">
        <v>8968</v>
      </c>
      <c r="G26" s="114">
        <v>8534</v>
      </c>
      <c r="H26" s="140">
        <v>8411</v>
      </c>
      <c r="I26" s="115" t="s">
        <v>520</v>
      </c>
      <c r="J26" s="116" t="s">
        <v>520</v>
      </c>
    </row>
    <row r="27" spans="1:15" s="110" customFormat="1" ht="24.95" customHeight="1" x14ac:dyDescent="0.2">
      <c r="A27" s="193" t="s">
        <v>161</v>
      </c>
      <c r="B27" s="199" t="s">
        <v>223</v>
      </c>
      <c r="C27" s="113">
        <v>7.3435065838799325</v>
      </c>
      <c r="D27" s="115">
        <v>16357</v>
      </c>
      <c r="E27" s="114">
        <v>16420</v>
      </c>
      <c r="F27" s="114">
        <v>16423</v>
      </c>
      <c r="G27" s="114">
        <v>16342</v>
      </c>
      <c r="H27" s="140">
        <v>16366</v>
      </c>
      <c r="I27" s="115" t="s">
        <v>520</v>
      </c>
      <c r="J27" s="116" t="s">
        <v>520</v>
      </c>
    </row>
    <row r="28" spans="1:15" s="110" customFormat="1" ht="24.95" customHeight="1" x14ac:dyDescent="0.2">
      <c r="A28" s="193" t="s">
        <v>163</v>
      </c>
      <c r="B28" s="199" t="s">
        <v>164</v>
      </c>
      <c r="C28" s="113">
        <v>4.8814542450648961</v>
      </c>
      <c r="D28" s="115">
        <v>10873</v>
      </c>
      <c r="E28" s="114">
        <v>10807</v>
      </c>
      <c r="F28" s="114">
        <v>10750</v>
      </c>
      <c r="G28" s="114">
        <v>10646</v>
      </c>
      <c r="H28" s="140">
        <v>10652</v>
      </c>
      <c r="I28" s="115" t="s">
        <v>520</v>
      </c>
      <c r="J28" s="116" t="s">
        <v>520</v>
      </c>
    </row>
    <row r="29" spans="1:15" s="110" customFormat="1" ht="24.95" customHeight="1" x14ac:dyDescent="0.2">
      <c r="A29" s="193">
        <v>86</v>
      </c>
      <c r="B29" s="199" t="s">
        <v>165</v>
      </c>
      <c r="C29" s="113">
        <v>6.6462842494197298</v>
      </c>
      <c r="D29" s="115">
        <v>14804</v>
      </c>
      <c r="E29" s="114">
        <v>14829</v>
      </c>
      <c r="F29" s="114">
        <v>14760</v>
      </c>
      <c r="G29" s="114">
        <v>14305</v>
      </c>
      <c r="H29" s="140">
        <v>14396</v>
      </c>
      <c r="I29" s="115" t="s">
        <v>520</v>
      </c>
      <c r="J29" s="116" t="s">
        <v>520</v>
      </c>
    </row>
    <row r="30" spans="1:15" s="110" customFormat="1" ht="24.95" customHeight="1" x14ac:dyDescent="0.2">
      <c r="A30" s="193">
        <v>87.88</v>
      </c>
      <c r="B30" s="204" t="s">
        <v>166</v>
      </c>
      <c r="C30" s="113">
        <v>7.2267790842278696</v>
      </c>
      <c r="D30" s="115">
        <v>16097</v>
      </c>
      <c r="E30" s="114">
        <v>16094</v>
      </c>
      <c r="F30" s="114">
        <v>16073</v>
      </c>
      <c r="G30" s="114">
        <v>16180</v>
      </c>
      <c r="H30" s="140">
        <v>16166</v>
      </c>
      <c r="I30" s="115" t="s">
        <v>520</v>
      </c>
      <c r="J30" s="116" t="s">
        <v>520</v>
      </c>
    </row>
    <row r="31" spans="1:15" s="110" customFormat="1" ht="24.95" customHeight="1" x14ac:dyDescent="0.2">
      <c r="A31" s="193" t="s">
        <v>167</v>
      </c>
      <c r="B31" s="199" t="s">
        <v>168</v>
      </c>
      <c r="C31" s="113">
        <v>4.8437422836388455</v>
      </c>
      <c r="D31" s="115">
        <v>10789</v>
      </c>
      <c r="E31" s="114">
        <v>10904</v>
      </c>
      <c r="F31" s="114">
        <v>10931</v>
      </c>
      <c r="G31" s="114">
        <v>10914</v>
      </c>
      <c r="H31" s="140">
        <v>10886</v>
      </c>
      <c r="I31" s="115" t="s">
        <v>520</v>
      </c>
      <c r="J31" s="116" t="s">
        <v>520</v>
      </c>
    </row>
    <row r="32" spans="1:15" s="110" customFormat="1" ht="24.95" customHeight="1" x14ac:dyDescent="0.2">
      <c r="A32" s="193"/>
      <c r="B32" s="287" t="s">
        <v>224</v>
      </c>
      <c r="C32" s="113">
        <v>0</v>
      </c>
      <c r="D32" s="115">
        <v>0</v>
      </c>
      <c r="E32" s="114">
        <v>0</v>
      </c>
      <c r="F32" s="114">
        <v>0</v>
      </c>
      <c r="G32" s="114">
        <v>0</v>
      </c>
      <c r="H32" s="140">
        <v>0</v>
      </c>
      <c r="I32" s="115" t="s">
        <v>520</v>
      </c>
      <c r="J32" s="116" t="s">
        <v>520</v>
      </c>
    </row>
    <row r="33" spans="1:10" s="110" customFormat="1" ht="24.95" customHeight="1" x14ac:dyDescent="0.2">
      <c r="A33" s="205" t="s">
        <v>170</v>
      </c>
      <c r="B33" s="206"/>
      <c r="C33" s="288"/>
      <c r="D33" s="115"/>
      <c r="E33" s="114"/>
      <c r="F33" s="114"/>
      <c r="G33" s="114"/>
      <c r="H33" s="140"/>
      <c r="I33" s="137"/>
      <c r="J33" s="138"/>
    </row>
    <row r="34" spans="1:10" s="192" customFormat="1" ht="24.95" customHeight="1" x14ac:dyDescent="0.2">
      <c r="A34" s="289" t="s">
        <v>132</v>
      </c>
      <c r="B34" s="290" t="s">
        <v>133</v>
      </c>
      <c r="C34" s="113">
        <v>1.0756888044859276</v>
      </c>
      <c r="D34" s="115">
        <v>2396</v>
      </c>
      <c r="E34" s="114">
        <v>2223</v>
      </c>
      <c r="F34" s="114">
        <v>2617</v>
      </c>
      <c r="G34" s="114">
        <v>2606</v>
      </c>
      <c r="H34" s="140">
        <v>2477</v>
      </c>
      <c r="I34" s="115" t="s">
        <v>520</v>
      </c>
      <c r="J34" s="116" t="s">
        <v>520</v>
      </c>
    </row>
    <row r="35" spans="1:10" s="110" customFormat="1" ht="24.95" customHeight="1" x14ac:dyDescent="0.2">
      <c r="A35" s="291" t="s">
        <v>171</v>
      </c>
      <c r="B35" s="292" t="s">
        <v>172</v>
      </c>
      <c r="C35" s="113">
        <v>24.01623410149007</v>
      </c>
      <c r="D35" s="115">
        <v>53494</v>
      </c>
      <c r="E35" s="114">
        <v>53642</v>
      </c>
      <c r="F35" s="114">
        <v>54468</v>
      </c>
      <c r="G35" s="114">
        <v>54203</v>
      </c>
      <c r="H35" s="140">
        <v>54575</v>
      </c>
      <c r="I35" s="115" t="s">
        <v>520</v>
      </c>
      <c r="J35" s="116" t="s">
        <v>520</v>
      </c>
    </row>
    <row r="36" spans="1:10" s="110" customFormat="1" ht="24.95" customHeight="1" x14ac:dyDescent="0.2">
      <c r="A36" s="293" t="s">
        <v>173</v>
      </c>
      <c r="B36" s="294" t="s">
        <v>174</v>
      </c>
      <c r="C36" s="125">
        <v>74.908077094023994</v>
      </c>
      <c r="D36" s="143">
        <v>166851</v>
      </c>
      <c r="E36" s="144">
        <v>167660</v>
      </c>
      <c r="F36" s="144">
        <v>168227</v>
      </c>
      <c r="G36" s="144">
        <v>165025</v>
      </c>
      <c r="H36" s="145">
        <v>164714</v>
      </c>
      <c r="I36" s="143" t="s">
        <v>520</v>
      </c>
      <c r="J36" s="146" t="s">
        <v>520</v>
      </c>
    </row>
    <row r="37" spans="1:10" s="151" customFormat="1" ht="11.25" customHeight="1" x14ac:dyDescent="0.15">
      <c r="A37" s="214"/>
      <c r="B37" s="147"/>
      <c r="C37" s="147"/>
      <c r="D37" s="148"/>
      <c r="E37" s="148"/>
      <c r="F37" s="148"/>
      <c r="G37" s="149"/>
      <c r="H37" s="148"/>
      <c r="I37" s="148"/>
      <c r="J37" s="150" t="s">
        <v>45</v>
      </c>
    </row>
    <row r="38" spans="1:10" s="286" customFormat="1" ht="12.75" customHeight="1" x14ac:dyDescent="0.15">
      <c r="A38" s="214" t="s">
        <v>122</v>
      </c>
      <c r="B38" s="295"/>
      <c r="C38" s="295"/>
      <c r="D38" s="295"/>
      <c r="E38" s="295"/>
      <c r="F38" s="295"/>
      <c r="G38" s="295"/>
      <c r="H38" s="295"/>
      <c r="I38" s="295"/>
      <c r="J38" s="295"/>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7">
    <mergeCell ref="A39:J39"/>
    <mergeCell ref="A40:J40"/>
    <mergeCell ref="A41:J41"/>
    <mergeCell ref="A3:J3"/>
    <mergeCell ref="A4:J4"/>
    <mergeCell ref="A5:D5"/>
    <mergeCell ref="A7:B9"/>
    <mergeCell ref="C7:C10"/>
    <mergeCell ref="D7:H7"/>
    <mergeCell ref="I7:J8"/>
    <mergeCell ref="D8:D9"/>
    <mergeCell ref="E8:E9"/>
    <mergeCell ref="F8:F9"/>
    <mergeCell ref="A6:J6"/>
    <mergeCell ref="G8:G9"/>
    <mergeCell ref="H8:H9"/>
    <mergeCell ref="A11:B11"/>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2020-09-28T06:52:48Z</dcterms:created>
  <dcterms:modified xsi:type="dcterms:W3CDTF">2020-10-08T08:15:24Z</dcterms:modified>
</cp:coreProperties>
</file>