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K44" i="24"/>
  <c r="I44" i="24"/>
  <c r="G44" i="24"/>
  <c r="D44" i="24"/>
  <c r="C44" i="24"/>
  <c r="M44" i="24" s="1"/>
  <c r="B44" i="24"/>
  <c r="J44" i="24" s="1"/>
  <c r="M43" i="24"/>
  <c r="K43" i="24"/>
  <c r="H43" i="24"/>
  <c r="F43" i="24"/>
  <c r="E43" i="24"/>
  <c r="D43" i="24"/>
  <c r="C43" i="24"/>
  <c r="B43" i="24"/>
  <c r="J43" i="24" s="1"/>
  <c r="L42" i="24"/>
  <c r="I42" i="24"/>
  <c r="G42" i="24"/>
  <c r="D42" i="24"/>
  <c r="C42" i="24"/>
  <c r="M42" i="24" s="1"/>
  <c r="B42" i="24"/>
  <c r="K42" i="24" s="1"/>
  <c r="K41" i="24"/>
  <c r="H41" i="24"/>
  <c r="F41" i="24"/>
  <c r="D41" i="24"/>
  <c r="C41" i="24"/>
  <c r="M41" i="24" s="1"/>
  <c r="B41" i="24"/>
  <c r="J41" i="24" s="1"/>
  <c r="L40" i="24"/>
  <c r="I40" i="24"/>
  <c r="G40" i="24"/>
  <c r="D40" i="24"/>
  <c r="C40" i="24"/>
  <c r="M40" i="24" s="1"/>
  <c r="B40" i="24"/>
  <c r="K40" i="24" s="1"/>
  <c r="M36" i="24"/>
  <c r="L36" i="24"/>
  <c r="K36" i="24"/>
  <c r="J36" i="24"/>
  <c r="I36" i="24"/>
  <c r="H36" i="24"/>
  <c r="G36" i="24"/>
  <c r="F36" i="24"/>
  <c r="E36" i="24"/>
  <c r="D36" i="24"/>
  <c r="L57" i="15"/>
  <c r="K57" i="15"/>
  <c r="C38" i="24"/>
  <c r="C37" i="24"/>
  <c r="C35" i="24"/>
  <c r="C34" i="24"/>
  <c r="E34" i="24" s="1"/>
  <c r="C33" i="24"/>
  <c r="C32" i="24"/>
  <c r="C31" i="24"/>
  <c r="C30" i="24"/>
  <c r="C29" i="24"/>
  <c r="C28" i="24"/>
  <c r="C27" i="24"/>
  <c r="C26" i="24"/>
  <c r="C25" i="24"/>
  <c r="C24" i="24"/>
  <c r="C23" i="24"/>
  <c r="C22" i="24"/>
  <c r="C21" i="24"/>
  <c r="C20" i="24"/>
  <c r="M20" i="24" s="1"/>
  <c r="C19" i="24"/>
  <c r="C18" i="24"/>
  <c r="E18" i="24" s="1"/>
  <c r="C17" i="24"/>
  <c r="C16" i="24"/>
  <c r="C15" i="24"/>
  <c r="I15" i="24" s="1"/>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I37" i="24" l="1"/>
  <c r="G37" i="24"/>
  <c r="L37" i="24"/>
  <c r="M37" i="24"/>
  <c r="E37" i="24"/>
  <c r="K8" i="24"/>
  <c r="J8" i="24"/>
  <c r="H8" i="24"/>
  <c r="F8" i="24"/>
  <c r="D8" i="24"/>
  <c r="G31" i="24"/>
  <c r="M31" i="24"/>
  <c r="E31" i="24"/>
  <c r="L31" i="24"/>
  <c r="B14" i="24"/>
  <c r="B6" i="24"/>
  <c r="F27" i="24"/>
  <c r="D27" i="24"/>
  <c r="J27" i="24"/>
  <c r="H27" i="24"/>
  <c r="K27" i="24"/>
  <c r="K30" i="24"/>
  <c r="J30" i="24"/>
  <c r="H30" i="24"/>
  <c r="F30" i="24"/>
  <c r="D30" i="24"/>
  <c r="G21" i="24"/>
  <c r="M21" i="24"/>
  <c r="E21" i="24"/>
  <c r="L21" i="24"/>
  <c r="I21" i="24"/>
  <c r="G27" i="24"/>
  <c r="M27" i="24"/>
  <c r="E27" i="24"/>
  <c r="L27" i="24"/>
  <c r="I27" i="24"/>
  <c r="M38" i="24"/>
  <c r="E38" i="24"/>
  <c r="L38" i="24"/>
  <c r="I38" i="24"/>
  <c r="G38" i="24"/>
  <c r="I31" i="24"/>
  <c r="F21" i="24"/>
  <c r="D21" i="24"/>
  <c r="J21" i="24"/>
  <c r="H21" i="24"/>
  <c r="K21" i="24"/>
  <c r="D38" i="24"/>
  <c r="K38" i="24"/>
  <c r="J38" i="24"/>
  <c r="H38" i="24"/>
  <c r="F38" i="24"/>
  <c r="I22" i="24"/>
  <c r="L22" i="24"/>
  <c r="M22" i="24"/>
  <c r="G22" i="24"/>
  <c r="E22" i="24"/>
  <c r="I28" i="24"/>
  <c r="L28" i="24"/>
  <c r="E28" i="24"/>
  <c r="G28" i="24"/>
  <c r="C39" i="24"/>
  <c r="C45" i="24"/>
  <c r="F9" i="24"/>
  <c r="D9" i="24"/>
  <c r="J9" i="24"/>
  <c r="H9" i="24"/>
  <c r="K9" i="24"/>
  <c r="I34" i="24"/>
  <c r="L34" i="24"/>
  <c r="M34" i="24"/>
  <c r="G34" i="24"/>
  <c r="F15" i="24"/>
  <c r="D15" i="24"/>
  <c r="J15" i="24"/>
  <c r="H15" i="24"/>
  <c r="K15" i="24"/>
  <c r="F25" i="24"/>
  <c r="D25" i="24"/>
  <c r="J25" i="24"/>
  <c r="H25" i="24"/>
  <c r="K25" i="24"/>
  <c r="F31" i="24"/>
  <c r="D31" i="24"/>
  <c r="J31" i="24"/>
  <c r="H31" i="24"/>
  <c r="K31" i="24"/>
  <c r="G25" i="24"/>
  <c r="M25" i="24"/>
  <c r="E25" i="24"/>
  <c r="L25" i="24"/>
  <c r="I25" i="24"/>
  <c r="K58" i="24"/>
  <c r="I58" i="24"/>
  <c r="J58" i="24"/>
  <c r="K74" i="24"/>
  <c r="I74" i="24"/>
  <c r="J74" i="24"/>
  <c r="K18" i="24"/>
  <c r="J18" i="24"/>
  <c r="H18" i="24"/>
  <c r="F18" i="24"/>
  <c r="D18" i="24"/>
  <c r="F7" i="24"/>
  <c r="D7" i="24"/>
  <c r="J7" i="24"/>
  <c r="H7" i="24"/>
  <c r="K7" i="24"/>
  <c r="F19" i="24"/>
  <c r="D19" i="24"/>
  <c r="J19" i="24"/>
  <c r="H19" i="24"/>
  <c r="K19" i="24"/>
  <c r="K22" i="24"/>
  <c r="J22" i="24"/>
  <c r="H22" i="24"/>
  <c r="F22" i="24"/>
  <c r="D22" i="24"/>
  <c r="F35" i="24"/>
  <c r="D35" i="24"/>
  <c r="J35" i="24"/>
  <c r="H35" i="24"/>
  <c r="K35" i="24"/>
  <c r="B45" i="24"/>
  <c r="B39" i="24"/>
  <c r="I8" i="24"/>
  <c r="L8" i="24"/>
  <c r="E8" i="24"/>
  <c r="G8" i="24"/>
  <c r="G19" i="24"/>
  <c r="M19" i="24"/>
  <c r="E19" i="24"/>
  <c r="L19" i="24"/>
  <c r="I19" i="24"/>
  <c r="G29" i="24"/>
  <c r="M29" i="24"/>
  <c r="E29" i="24"/>
  <c r="L29" i="24"/>
  <c r="I29" i="24"/>
  <c r="G35" i="24"/>
  <c r="M35" i="24"/>
  <c r="E35" i="24"/>
  <c r="L35" i="24"/>
  <c r="I35" i="24"/>
  <c r="K24" i="24"/>
  <c r="J24" i="24"/>
  <c r="H24" i="24"/>
  <c r="F24" i="24"/>
  <c r="D24" i="24"/>
  <c r="K16" i="24"/>
  <c r="J16" i="24"/>
  <c r="H16" i="24"/>
  <c r="F16" i="24"/>
  <c r="D16" i="24"/>
  <c r="K26" i="24"/>
  <c r="J26" i="24"/>
  <c r="H26" i="24"/>
  <c r="F26" i="24"/>
  <c r="D26" i="24"/>
  <c r="K32" i="24"/>
  <c r="J32" i="24"/>
  <c r="H32" i="24"/>
  <c r="F32" i="24"/>
  <c r="D32" i="24"/>
  <c r="G7" i="24"/>
  <c r="M7" i="24"/>
  <c r="E7" i="24"/>
  <c r="L7" i="24"/>
  <c r="I7" i="24"/>
  <c r="G9" i="24"/>
  <c r="M9" i="24"/>
  <c r="E9" i="24"/>
  <c r="L9" i="24"/>
  <c r="I9" i="24"/>
  <c r="G23" i="24"/>
  <c r="M23" i="24"/>
  <c r="E23" i="24"/>
  <c r="L23" i="24"/>
  <c r="I26" i="24"/>
  <c r="L26" i="24"/>
  <c r="M26" i="24"/>
  <c r="G26" i="24"/>
  <c r="I23" i="24"/>
  <c r="G15" i="24"/>
  <c r="M15" i="24"/>
  <c r="E15" i="24"/>
  <c r="L15" i="24"/>
  <c r="F29" i="24"/>
  <c r="D29" i="24"/>
  <c r="J29" i="24"/>
  <c r="H29" i="24"/>
  <c r="K29" i="24"/>
  <c r="C14" i="24"/>
  <c r="C6" i="24"/>
  <c r="I20" i="24"/>
  <c r="L20" i="24"/>
  <c r="E20" i="24"/>
  <c r="G20" i="24"/>
  <c r="I30" i="24"/>
  <c r="L30" i="24"/>
  <c r="M30" i="24"/>
  <c r="G30" i="24"/>
  <c r="E30" i="24"/>
  <c r="E26" i="24"/>
  <c r="K34" i="24"/>
  <c r="J34" i="24"/>
  <c r="H34" i="24"/>
  <c r="F34" i="24"/>
  <c r="D34" i="24"/>
  <c r="I18" i="24"/>
  <c r="L18" i="24"/>
  <c r="M18" i="24"/>
  <c r="G18" i="24"/>
  <c r="F17" i="24"/>
  <c r="D17" i="24"/>
  <c r="J17" i="24"/>
  <c r="H17" i="24"/>
  <c r="K17" i="24"/>
  <c r="F23" i="24"/>
  <c r="D23" i="24"/>
  <c r="J23" i="24"/>
  <c r="H23" i="24"/>
  <c r="K23" i="24"/>
  <c r="F33" i="24"/>
  <c r="D33" i="24"/>
  <c r="J33" i="24"/>
  <c r="H33" i="24"/>
  <c r="K33" i="24"/>
  <c r="G17" i="24"/>
  <c r="M17" i="24"/>
  <c r="E17" i="24"/>
  <c r="L17" i="24"/>
  <c r="I17" i="24"/>
  <c r="G33" i="24"/>
  <c r="M33" i="24"/>
  <c r="E33" i="24"/>
  <c r="L33" i="24"/>
  <c r="I33" i="24"/>
  <c r="M28" i="24"/>
  <c r="K66" i="24"/>
  <c r="I66" i="24"/>
  <c r="J66" i="24"/>
  <c r="J77" i="24"/>
  <c r="K20" i="24"/>
  <c r="J20" i="24"/>
  <c r="H20" i="24"/>
  <c r="F20" i="24"/>
  <c r="D20" i="24"/>
  <c r="K28" i="24"/>
  <c r="J28" i="24"/>
  <c r="H28" i="24"/>
  <c r="F28" i="24"/>
  <c r="D28" i="24"/>
  <c r="H37" i="24"/>
  <c r="F37" i="24"/>
  <c r="D37" i="24"/>
  <c r="J37" i="24"/>
  <c r="I16" i="24"/>
  <c r="L16" i="24"/>
  <c r="I24" i="24"/>
  <c r="L24" i="24"/>
  <c r="I32" i="24"/>
  <c r="L32" i="24"/>
  <c r="I43" i="24"/>
  <c r="G43" i="24"/>
  <c r="L43" i="24"/>
  <c r="K53" i="24"/>
  <c r="I53" i="24"/>
  <c r="K61" i="24"/>
  <c r="I61" i="24"/>
  <c r="K69" i="24"/>
  <c r="I69" i="24"/>
  <c r="I41" i="24"/>
  <c r="G41" i="24"/>
  <c r="L41" i="24"/>
  <c r="K55" i="24"/>
  <c r="I55" i="24"/>
  <c r="K63" i="24"/>
  <c r="I63" i="24"/>
  <c r="K71" i="24"/>
  <c r="I71" i="24"/>
  <c r="E16" i="24"/>
  <c r="E24" i="24"/>
  <c r="E32" i="24"/>
  <c r="K37" i="24"/>
  <c r="K52" i="24"/>
  <c r="I52" i="24"/>
  <c r="K60" i="24"/>
  <c r="I60" i="24"/>
  <c r="K68" i="24"/>
  <c r="I68" i="24"/>
  <c r="G16" i="24"/>
  <c r="G24" i="24"/>
  <c r="G32" i="24"/>
  <c r="E41" i="24"/>
  <c r="K57" i="24"/>
  <c r="I57" i="24"/>
  <c r="K65" i="24"/>
  <c r="I65" i="24"/>
  <c r="K73" i="24"/>
  <c r="I73" i="24"/>
  <c r="M16" i="24"/>
  <c r="M24" i="24"/>
  <c r="M32" i="24"/>
  <c r="K54" i="24"/>
  <c r="I54" i="24"/>
  <c r="K62" i="24"/>
  <c r="I62" i="24"/>
  <c r="K70" i="24"/>
  <c r="I70" i="24"/>
  <c r="K51" i="24"/>
  <c r="I51" i="24"/>
  <c r="K59" i="24"/>
  <c r="I59" i="24"/>
  <c r="K67" i="24"/>
  <c r="I67" i="24"/>
  <c r="K75" i="24"/>
  <c r="K77" i="24" s="1"/>
  <c r="I75" i="24"/>
  <c r="I77" i="24" s="1"/>
  <c r="K56" i="24"/>
  <c r="I56" i="24"/>
  <c r="K64" i="24"/>
  <c r="I64" i="24"/>
  <c r="K72" i="24"/>
  <c r="I72" i="24"/>
  <c r="F40" i="24"/>
  <c r="F42" i="24"/>
  <c r="F44" i="24"/>
  <c r="H40" i="24"/>
  <c r="H42" i="24"/>
  <c r="H44" i="24"/>
  <c r="J40" i="24"/>
  <c r="J42" i="24"/>
  <c r="E40" i="24"/>
  <c r="E42" i="24"/>
  <c r="E44" i="24"/>
  <c r="I14" i="24" l="1"/>
  <c r="L14" i="24"/>
  <c r="M14" i="24"/>
  <c r="G14" i="24"/>
  <c r="E14" i="24"/>
  <c r="K6" i="24"/>
  <c r="J6" i="24"/>
  <c r="H6" i="24"/>
  <c r="F6" i="24"/>
  <c r="D6" i="24"/>
  <c r="I39" i="24"/>
  <c r="G39" i="24"/>
  <c r="L39" i="24"/>
  <c r="M39" i="24"/>
  <c r="E39" i="24"/>
  <c r="I78" i="24"/>
  <c r="I79" i="24"/>
  <c r="K79" i="24"/>
  <c r="K78" i="24"/>
  <c r="H39" i="24"/>
  <c r="F39" i="24"/>
  <c r="D39" i="24"/>
  <c r="J39" i="24"/>
  <c r="K39" i="24"/>
  <c r="I45" i="24"/>
  <c r="G45" i="24"/>
  <c r="L45" i="24"/>
  <c r="E45" i="24"/>
  <c r="M45" i="24"/>
  <c r="K14" i="24"/>
  <c r="J14" i="24"/>
  <c r="H14" i="24"/>
  <c r="F14" i="24"/>
  <c r="D14" i="24"/>
  <c r="H45" i="24"/>
  <c r="F45" i="24"/>
  <c r="D45" i="24"/>
  <c r="J45" i="24"/>
  <c r="K45" i="24"/>
  <c r="J79" i="24"/>
  <c r="J78" i="24"/>
  <c r="I6" i="24"/>
  <c r="L6" i="24"/>
  <c r="M6" i="24"/>
  <c r="G6" i="24"/>
  <c r="E6" i="24"/>
  <c r="I83" i="24" l="1"/>
  <c r="I82" i="24"/>
  <c r="I81" i="24"/>
</calcChain>
</file>

<file path=xl/sharedStrings.xml><?xml version="1.0" encoding="utf-8"?>
<sst xmlns="http://schemas.openxmlformats.org/spreadsheetml/2006/main" count="1895" uniqueCount="521">
  <si>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</si>
  <si>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</si>
  <si>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</si>
  <si>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</si>
  <si>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</si>
  <si>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</si>
  <si>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</si>
  <si>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</si>
  <si>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</si>
  <si>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</si>
  <si>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</si>
  <si>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</si>
  <si>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</si>
  <si>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Amberg, Stadt (09361)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</si>
  <si>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</si>
  <si>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</si>
  <si>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</si>
  <si>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</si>
  <si>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</si>
  <si>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</si>
  <si>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</si>
  <si>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</si>
  <si>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</si>
  <si>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</si>
  <si>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</si>
  <si>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</si>
  <si>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</si>
  <si>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</si>
  <si>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</si>
  <si>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</si>
  <si>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</si>
  <si>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</si>
  <si>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</si>
  <si>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</si>
  <si>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</si>
  <si>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</si>
  <si>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</si>
  <si>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</si>
  <si>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</si>
  <si>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</si>
  <si>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</si>
  <si>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</si>
  <si>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</si>
  <si>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</si>
  <si>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</si>
  <si>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</si>
  <si>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</si>
  <si>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</si>
  <si>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</si>
  <si>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</si>
  <si>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</si>
  <si>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</si>
  <si>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</si>
  <si>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</si>
  <si>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</si>
  <si>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</si>
  <si>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</si>
  <si>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</si>
  <si>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</si>
  <si>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</si>
  <si>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</si>
  <si>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</si>
  <si>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</si>
  <si>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</si>
  <si>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</si>
  <si>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</si>
  <si>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</si>
  <si>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</si>
  <si>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</si>
  <si>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</si>
  <si>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</si>
  <si>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</si>
  <si>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</si>
  <si>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</si>
  <si>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</si>
  <si>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</si>
  <si>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</si>
  <si>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</si>
  <si>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</si>
  <si>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</si>
  <si>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</si>
  <si>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</si>
  <si>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</si>
  <si>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</si>
  <si>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</si>
  <si>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</si>
  <si>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</si>
  <si>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</si>
  <si>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</si>
  <si>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</si>
  <si>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</si>
  <si>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</si>
  <si>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Amberg, Stadt (09361);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</si>
  <si>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</si>
  <si>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</si>
  <si>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</si>
  <si>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</si>
  <si>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</si>
  <si>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</si>
  <si>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</si>
  <si>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</si>
  <si>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</si>
  <si>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</si>
  <si>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</si>
  <si>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</si>
  <si>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</si>
  <si>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</si>
  <si>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</si>
  <si>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</si>
  <si>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</si>
  <si>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</si>
  <si>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</si>
  <si>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</si>
  <si>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</si>
  <si>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</si>
  <si>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</si>
  <si>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</si>
  <si>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</si>
  <si>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</si>
  <si>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</si>
  <si>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</si>
  <si>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</si>
  <si>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</si>
  <si>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</si>
  <si>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</si>
  <si>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</si>
  <si>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</si>
  <si>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</si>
  <si>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</si>
  <si>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</si>
  <si>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</si>
  <si>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</si>
  <si>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</si>
  <si>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</si>
  <si>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</si>
  <si>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</si>
  <si>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</si>
  <si>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</si>
  <si>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</si>
  <si>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</si>
  <si>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</si>
  <si>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</si>
  <si>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</si>
  <si>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</si>
  <si>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</si>
  <si>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</si>
  <si>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</si>
  <si>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</si>
  <si>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</si>
  <si>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</si>
  <si>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</si>
  <si>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</si>
  <si>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</si>
  <si>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</si>
  <si>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</si>
  <si>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</si>
  <si>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</si>
  <si>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</si>
  <si>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</si>
  <si>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</si>
  <si>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</si>
  <si>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</si>
  <si>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</si>
  <si>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</si>
  <si>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</si>
  <si>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</si>
  <si>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</si>
  <si>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</si>
  <si>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</si>
  <si>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</si>
  <si>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</si>
  <si>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</si>
  <si>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</si>
  <si>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</si>
  <si>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</si>
  <si>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</si>
  <si>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</si>
  <si>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</si>
  <si>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</si>
  <si>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</si>
  <si>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</si>
  <si>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</si>
  <si>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</si>
  <si>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Amberg, Stadt (09361)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</si>
  <si>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</si>
  <si>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</si>
  <si>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</si>
  <si>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</si>
  <si>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</si>
  <si>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</si>
  <si>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</si>
  <si>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</si>
  <si>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</si>
  <si>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</si>
  <si>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</si>
  <si>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</si>
  <si>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</si>
  <si>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</si>
  <si>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</si>
  <si>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</si>
  <si>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</si>
  <si>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</si>
  <si>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</si>
  <si>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</si>
  <si>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</si>
  <si>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</si>
  <si>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</si>
  <si>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</si>
  <si>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</si>
  <si>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</si>
  <si>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</si>
  <si>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</si>
  <si>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</si>
  <si>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</si>
  <si>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</si>
  <si>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</si>
  <si>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</si>
  <si>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</si>
  <si>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</si>
  <si>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</si>
  <si>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</si>
  <si>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</si>
  <si>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</si>
  <si>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</si>
  <si>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</si>
  <si>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</si>
  <si>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</si>
  <si>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</si>
  <si>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</si>
  <si>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</si>
  <si>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</si>
  <si>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</si>
  <si>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</si>
  <si>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</si>
  <si>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</si>
  <si>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</si>
  <si>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</si>
  <si>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</si>
  <si>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</si>
  <si>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</si>
  <si>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</si>
  <si>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</si>
  <si>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</si>
  <si>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</si>
  <si>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</si>
  <si>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</si>
  <si>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</si>
  <si>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</si>
  <si>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</si>
  <si>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</si>
  <si>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</si>
  <si>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</si>
  <si>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</si>
  <si>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</si>
  <si>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</si>
  <si>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</si>
  <si>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</si>
  <si>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</si>
  <si>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</si>
  <si>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</si>
  <si>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</si>
  <si>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</si>
  <si>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</si>
  <si>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</si>
  <si>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</si>
  <si>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</si>
  <si>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</si>
  <si>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</si>
  <si>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</si>
  <si>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</si>
  <si>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</si>
  <si>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</si>
  <si>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</si>
  <si>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</si>
  <si>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</si>
  <si>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</si>
  <si>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</si>
  <si>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</si>
  <si>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</si>
  <si>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</si>
  <si>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</si>
  <si>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</si>
  <si>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</si>
  <si>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</si>
  <si>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</si>
  <si>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</si>
  <si>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</si>
  <si>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</si>
  <si>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</si>
  <si>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</si>
  <si>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</si>
  <si>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</si>
  <si>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</si>
  <si>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</si>
  <si>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</si>
  <si>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</si>
  <si>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</si>
  <si>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</si>
  <si>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</si>
  <si>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</si>
  <si>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</si>
  <si>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</si>
  <si>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</si>
  <si>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</si>
  <si>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</si>
  <si>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</si>
  <si>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</si>
  <si>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</si>
  <si>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</si>
  <si>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</si>
  <si>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</si>
  <si>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</si>
  <si>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</si>
  <si>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</si>
  <si>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</si>
  <si>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</si>
  <si>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</si>
  <si>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</si>
  <si>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</si>
  <si>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</si>
  <si>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</si>
  <si>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</si>
  <si>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</si>
  <si>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</si>
  <si>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</si>
  <si>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</si>
  <si>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</si>
  <si>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</si>
  <si>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</si>
  <si>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</si>
  <si>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</si>
  <si>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</si>
  <si>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</si>
  <si>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</si>
  <si>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</si>
  <si>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</si>
  <si>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</si>
  <si>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</si>
  <si>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</si>
  <si>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</si>
  <si>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</si>
  <si>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</si>
  <si>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</si>
  <si>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</si>
  <si>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</si>
  <si>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</si>
  <si>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</si>
  <si>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</si>
  <si>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</si>
  <si>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</si>
  <si>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</si>
  <si>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</si>
  <si>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</si>
  <si>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</si>
  <si>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</si>
  <si>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</si>
  <si>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</si>
  <si>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</si>
  <si>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</si>
  <si>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</si>
  <si>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</si>
  <si>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</si>
  <si>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</si>
  <si>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</si>
  <si>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</si>
  <si>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</si>
  <si>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</si>
  <si>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</si>
  <si>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</si>
  <si>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</si>
  <si>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</si>
  <si>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</si>
  <si>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</si>
  <si>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Amberg, Stadt (09361);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</si>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</sst>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{EB8F7779-D8D3-47D2-BA71-C6458549AE52}</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FC1D-4169-8224-140CAD23CC0D}"/>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{016471F0-DF70-46AF-9134-1EEA95752A99}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C1D-4169-8224-140CAD23CC0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{3BDB3338-E6C5-4E76-9920-6CE86E8D725A}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C1D-4169-8224-140CAD23CC0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{E66DB28F-DAB8-47FA-9B1A-3AA08BF1930A}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C1D-4169-8224-140CAD23CC0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0.16902826728044307</c:v>
                </c:pt>
                <c:pt idx="1">
                  <c:v>1.0013227114154917</c:v>
                </c:pt>
                <c:pt idx="2">
                  <c:v>1.1186464311118853</c:v>
                </c:pt>
                <c:pt idx="3">
                  <c:v>1.0875687030768</c:v>
                </c:pt>
              </c:numCache>
            </c:numRef>
          </c:val>
          <c:extLst>
            <c:ext xmlns:c16="http://schemas.microsoft.com/office/drawing/2014/chart" uri="{C3380CC4-5D6E-409C-BE32-E72D297353CC}">
              <c16:uniqueId val="{00000004-FC1D-4169-8224-140CAD23CC0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{F02A3EED-20FF-4085-9778-F41455AD562A}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C1D-4169-8224-140CAD23CC0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{75A62748-C064-423B-A69D-B54C24633BA3}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C1D-4169-8224-140CAD23CC0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{5858D7CC-A25B-4631-8E7A-93F3CD8F4C88}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C1D-4169-8224-140CAD23CC0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{6312F4E2-B4DB-41F0-B73E-9CD6B3F567BA}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C1D-4169-8224-140CAD23CC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C1D-4169-8224-140CAD23CC0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C1D-4169-8224-140CAD23CC0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{D97D3279-5EF8-4E4C-94C8-31AAB9D8FAEC}</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4D19-496A-B763-6B26A72EA92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{F017B833-A1CA-4915-8F93-2BCCB9B34CDF}</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4D19-496A-B763-6B26A72EA92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{D15E6AFA-4094-478A-8F68-01B68E9C0D48}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D19-496A-B763-6B26A72EA92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{9A3EBE50-036F-42BB-96DF-5FED97D18B6D}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D19-496A-B763-6B26A72EA9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-1.5464877957890815</c:v>
                </c:pt>
                <c:pt idx="1">
                  <c:v>-1.8915068707011207</c:v>
                </c:pt>
                <c:pt idx="2">
                  <c:v>-2.7637010795899166</c:v>
                </c:pt>
                <c:pt idx="3">
                  <c:v>-2.8655893304673015</c:v>
                </c:pt>
              </c:numCache>
            </c:numRef>
          </c:val>
          <c:extLst>
            <c:ext xmlns:c16="http://schemas.microsoft.com/office/drawing/2014/chart" uri="{C3380CC4-5D6E-409C-BE32-E72D297353CC}">
              <c16:uniqueId val="{00000004-4D19-496A-B763-6B26A72EA92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{AF592046-C656-4F4D-905F-5F4DFC9357A3}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D19-496A-B763-6B26A72EA92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{51B3781D-0783-4AF9-84F5-9CE42B429AB6}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D19-496A-B763-6B26A72EA92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{F4E4C266-AC5D-41E8-8C84-12A644A95FC4}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D19-496A-B763-6B26A72EA92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{4FC33AD4-09BC-4A8D-A4E7-C4E4B1496E17}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D19-496A-B763-6B26A72EA9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D19-496A-B763-6B26A72EA92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D19-496A-B763-6B26A72EA92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{A17451E6-50B6-42A3-8BB1-85382853587A}</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A640-4281-AF9A-AB52F047E42C}"/>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{68945BEE-6408-408C-94AF-6A50A3BF642E}</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A640-4281-AF9A-AB52F047E42C}"/>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{7E3599EF-B8D0-4432-BA4D-869BB7A49C01}</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A640-4281-AF9A-AB52F047E42C}"/>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{CE4F4226-E267-4590-B8D9-02D8A0FFBC14}</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A640-4281-AF9A-AB52F047E42C}"/>
                </c:ext>
              </c:extLst>
            </c:dLbl>
            <c:dLbl>
              <c:idx val="4"/>
              <c:tx>
                <c:strRef>
                  <c:f>Daten_Diagramme!$D$18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{528F1988-7D7B-40A4-A6C6-506B5C8915F0}</c15:txfldGUID>
                      <c15:f>Daten_Diagramme!$D$18</c15:f>
                      <c15:dlblFieldTableCache>
                        <c:ptCount val="1"/>
                        <c:pt idx="0">
                          <c:v>-8.3</c:v>
                        </c:pt>
                      </c15:dlblFieldTableCache>
                    </c15:dlblFTEntry>
                  </c15:dlblFieldTable>
                  <c15:showDataLabelsRange val="0"/>
                </c:ext>
                <c:ext xmlns:c16="http://schemas.microsoft.com/office/drawing/2014/chart" uri="{C3380CC4-5D6E-409C-BE32-E72D297353CC}">
                  <c16:uniqueId val="{00000004-A640-4281-AF9A-AB52F047E42C}"/>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{20A56759-3573-432A-909A-2316C8933BBA}</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A640-4281-AF9A-AB52F047E42C}"/>
                </c:ext>
              </c:extLst>
            </c:dLbl>
            <c:dLbl>
              <c:idx val="6"/>
              <c:tx>
                <c:strRef>
                  <c:f>Daten_Diagramme!$D$20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{975EF665-986D-47B2-A6EE-BF6B29BD3A77}</c15:txfldGUID>
                      <c15:f>Daten_Diagramme!$D$20</c15:f>
                      <c15:dlblFieldTableCache>
                        <c:ptCount val="1"/>
                        <c:pt idx="0">
                          <c:v>-2.2</c:v>
                        </c:pt>
                      </c15:dlblFieldTableCache>
                    </c15:dlblFTEntry>
                  </c15:dlblFieldTable>
                  <c15:showDataLabelsRange val="0"/>
                </c:ext>
                <c:ext xmlns:c16="http://schemas.microsoft.com/office/drawing/2014/chart" uri="{C3380CC4-5D6E-409C-BE32-E72D297353CC}">
                  <c16:uniqueId val="{00000006-A640-4281-AF9A-AB52F047E42C}"/>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{5DFA80B0-A320-4228-8B76-A9242ACCBCD0}</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A640-4281-AF9A-AB52F047E42C}"/>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{9D35B7AC-F8E2-4778-ABBA-8AF37956EE5C}</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A640-4281-AF9A-AB52F047E42C}"/>
                </c:ext>
              </c:extLst>
            </c:dLbl>
            <c:dLbl>
              <c:idx val="9"/>
              <c:tx>
                <c:strRef>
                  <c:f>Daten_Diagramme!$D$23</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{92CEA10A-B285-44B7-B3E1-3A6E7FBD8ED4}</c15:txfldGUID>
                      <c15:f>Daten_Diagramme!$D$23</c15:f>
                      <c15:dlblFieldTableCache>
                        <c:ptCount val="1"/>
                        <c:pt idx="0">
                          <c:v>-9.4</c:v>
                        </c:pt>
                      </c15:dlblFieldTableCache>
                    </c15:dlblFTEntry>
                  </c15:dlblFieldTable>
                  <c15:showDataLabelsRange val="0"/>
                </c:ext>
                <c:ext xmlns:c16="http://schemas.microsoft.com/office/drawing/2014/chart" uri="{C3380CC4-5D6E-409C-BE32-E72D297353CC}">
                  <c16:uniqueId val="{00000009-A640-4281-AF9A-AB52F047E42C}"/>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{55B1FD3A-71B9-4EB3-99D1-EA9BB4B41AF0}</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A640-4281-AF9A-AB52F047E42C}"/>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{7759FFB3-1F5A-4928-A4CA-6681C3EE8E24}</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A640-4281-AF9A-AB52F047E42C}"/>
                </c:ext>
              </c:extLst>
            </c:dLbl>
            <c:dLbl>
              <c:idx val="12"/>
              <c:tx>
                <c:strRef>
                  <c:f>Daten_Diagramme!$D$26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{7383F77C-8309-4F3B-9B5A-8A36C92AF56D}</c15:txfldGUID>
                      <c15:f>Daten_Diagramme!$D$26</c15:f>
                      <c15:dlblFieldTableCache>
                        <c:ptCount val="1"/>
                        <c:pt idx="0">
                          <c:v>3.3</c:v>
                        </c:pt>
                      </c15:dlblFieldTableCache>
                    </c15:dlblFTEntry>
                  </c15:dlblFieldTable>
                  <c15:showDataLabelsRange val="0"/>
                </c:ext>
                <c:ext xmlns:c16="http://schemas.microsoft.com/office/drawing/2014/chart" uri="{C3380CC4-5D6E-409C-BE32-E72D297353CC}">
                  <c16:uniqueId val="{0000000C-A640-4281-AF9A-AB52F047E42C}"/>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{5AF3D535-B6C5-4122-B2C1-92685BFB9AD2}</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A640-4281-AF9A-AB52F047E42C}"/>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{AB16B67C-56D7-4F9D-B86F-82D9CFF99A29}</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A640-4281-AF9A-AB52F047E42C}"/>
                </c:ext>
              </c:extLst>
            </c:dLbl>
            <c:dLbl>
              <c:idx val="15"/>
              <c:tx>
                <c:strRef>
                  <c:f>Daten_Diagramme!$D$29</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{300E20BD-93B9-495C-850A-A254E9C094B5}</c15:txfldGUID>
                      <c15:f>Daten_Diagramme!$D$29</c15:f>
                      <c15:dlblFieldTableCache>
                        <c:ptCount val="1"/>
                        <c:pt idx="0">
                          <c:v>-14.5</c:v>
                        </c:pt>
                      </c15:dlblFieldTableCache>
                    </c15:dlblFTEntry>
                  </c15:dlblFieldTable>
                  <c15:showDataLabelsRange val="0"/>
                </c:ext>
                <c:ext xmlns:c16="http://schemas.microsoft.com/office/drawing/2014/chart" uri="{C3380CC4-5D6E-409C-BE32-E72D297353CC}">
                  <c16:uniqueId val="{0000000F-A640-4281-AF9A-AB52F047E42C}"/>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{2493A9DA-30D5-4B91-87E5-7C6013D4EDF3}</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A640-4281-AF9A-AB52F047E42C}"/>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{DAE5F628-08A9-4379-AA29-13C656DDC807}</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A640-4281-AF9A-AB52F047E42C}"/>
                </c:ext>
              </c:extLst>
            </c:dLbl>
            <c:dLbl>
              <c:idx val="18"/>
              <c:tx>
                <c:strRef>
                  <c:f>Daten_Diagramme!$D$32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{085189DD-BF59-418B-AA1D-D5D3AD403CAD}</c15:txfldGUID>
                      <c15:f>Daten_Diagramme!$D$32</c15:f>
                      <c15:dlblFieldTableCache>
                        <c:ptCount val="1"/>
                        <c:pt idx="0">
                          <c:v>4.6</c:v>
                        </c:pt>
                      </c15:dlblFieldTableCache>
                    </c15:dlblFTEntry>
                  </c15:dlblFieldTable>
                  <c15:showDataLabelsRange val="0"/>
                </c:ext>
                <c:ext xmlns:c16="http://schemas.microsoft.com/office/drawing/2014/chart" uri="{C3380CC4-5D6E-409C-BE32-E72D297353CC}">
                  <c16:uniqueId val="{00000012-A640-4281-AF9A-AB52F047E42C}"/>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{FB54A5A9-7913-49F3-850A-9A42DF96E433}</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A640-4281-AF9A-AB52F047E42C}"/>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{34B30081-3768-4438-8F80-A452E2BCEE6C}</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A640-4281-AF9A-AB52F047E42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{69F2725A-5968-4079-B51C-34FB9026CBDB}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640-4281-AF9A-AB52F047E42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{2A390571-4982-4A85-94B1-FF3A3FF6D6AB}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640-4281-AF9A-AB52F047E42C}"/>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{9F1A79A5-3FD9-4F6F-B2E1-90DDBEEC7589}</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A640-4281-AF9A-AB52F047E42C}"/>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{974FA209-B0F6-44AC-8EBB-D14AA60F7FE0}</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A640-4281-AF9A-AB52F047E42C}"/>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{8A9016E4-A7E2-4684-9F66-D9C1FB442219}</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A640-4281-AF9A-AB52F047E42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{9C675BBD-E887-4F23-8E1F-E1E53D25DC81}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640-4281-AF9A-AB52F047E42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{F301E024-F363-48CD-95DB-5E9B58EA7ED3}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640-4281-AF9A-AB52F047E42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{DF70EDA8-917A-4394-A26D-B5B58D603352}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640-4281-AF9A-AB52F047E42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{196CAE32-C7EE-4F42-ACD8-3A22C15489CF}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640-4281-AF9A-AB52F047E42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{AC0DBCB3-9C5B-4A62-98B5-9FFABFC227CA}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640-4281-AF9A-AB52F047E42C}"/>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{CAA3EEA5-2A90-4577-837E-4D4FDA438F20}</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A640-4281-AF9A-AB52F047E4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0.16902826728044307</c:v>
                </c:pt>
                <c:pt idx="1">
                  <c:v>0</c:v>
                </c:pt>
                <c:pt idx="2">
                  <c:v>0</c:v>
                </c:pt>
                <c:pt idx="3">
                  <c:v>-0.86043872919818454</c:v>
                </c:pt>
                <c:pt idx="4">
                  <c:v>-8.2788671023965144</c:v>
                </c:pt>
                <c:pt idx="5">
                  <c:v>-0.41091560425666424</c:v>
                </c:pt>
                <c:pt idx="6">
                  <c:v>-2.2364217252396168</c:v>
                </c:pt>
                <c:pt idx="7">
                  <c:v>0</c:v>
                </c:pt>
                <c:pt idx="8">
                  <c:v>0.7509762691498949</c:v>
                </c:pt>
                <c:pt idx="9">
                  <c:v>-9.375</c:v>
                </c:pt>
                <c:pt idx="10">
                  <c:v>0.69930069930069927</c:v>
                </c:pt>
                <c:pt idx="11">
                  <c:v>3.7037037037037037</c:v>
                </c:pt>
                <c:pt idx="12">
                  <c:v>3.283582089552239</c:v>
                </c:pt>
                <c:pt idx="13">
                  <c:v>2.1674876847290641</c:v>
                </c:pt>
                <c:pt idx="14">
                  <c:v>-1.0067114093959733</c:v>
                </c:pt>
                <c:pt idx="15">
                  <c:v>-14.519056261343012</c:v>
                </c:pt>
                <c:pt idx="16">
                  <c:v>1.3404825737265416</c:v>
                </c:pt>
                <c:pt idx="17">
                  <c:v>2.7540360873694207</c:v>
                </c:pt>
                <c:pt idx="18">
                  <c:v>4.5760430686406464</c:v>
                </c:pt>
                <c:pt idx="19">
                  <c:v>2.463382157123835</c:v>
                </c:pt>
                <c:pt idx="20">
                  <c:v>2.691511387163561</c:v>
                </c:pt>
                <c:pt idx="21">
                  <c:v>0</c:v>
                </c:pt>
                <c:pt idx="23">
                  <c:v>0</c:v>
                </c:pt>
                <c:pt idx="24">
                  <c:v>0</c:v>
                </c:pt>
                <c:pt idx="25">
                  <c:v>0.72951027657954837</c:v>
                </c:pt>
              </c:numCache>
            </c:numRef>
          </c:val>
          <c:extLst>
            <c:ext xmlns:c16="http://schemas.microsoft.com/office/drawing/2014/chart" uri="{C3380CC4-5D6E-409C-BE32-E72D297353CC}">
              <c16:uniqueId val="{00000020-A640-4281-AF9A-AB52F047E42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{CA639746-4493-493A-89B6-B6828A315C16}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640-4281-AF9A-AB52F047E42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{06B3A23C-B0EB-4DAD-B0B7-1576E2B0544E}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640-4281-AF9A-AB52F047E42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{4AC5250B-2E24-4688-BCCD-A5A22ACE0682}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640-4281-AF9A-AB52F047E42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{F2B181FE-1348-417F-81EE-2B9DAE91BC1F}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640-4281-AF9A-AB52F047E42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{5235EB88-A056-439E-B31D-7E772D772B5A}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640-4281-AF9A-AB52F047E42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{20050653-FAD3-4715-9C48-B71340D42D61}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640-4281-AF9A-AB52F047E42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{42F93C89-E3E2-4D64-901D-D167F4034818}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640-4281-AF9A-AB52F047E42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{B6CBBCC0-BAF2-499B-9233-4EF009646104}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640-4281-AF9A-AB52F047E42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{756A0F88-FB14-424E-9736-04D9A4E9BCBD}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640-4281-AF9A-AB52F047E42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{1319612D-64BC-48CD-8318-23041062B05D}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640-4281-AF9A-AB52F047E42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{336099DC-ADB9-4F04-AF73-0E1614905BEC}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640-4281-AF9A-AB52F047E42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{1F43576E-4853-4692-99E8-371626D0794B}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640-4281-AF9A-AB52F047E42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{43330E57-27AE-47E0-BF31-990D16D28A8C}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640-4281-AF9A-AB52F047E42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{CD116024-D14E-4488-98FD-4DB9E7D1F4A1}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640-4281-AF9A-AB52F047E42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{19E921D7-8865-4AC5-8420-973CDBDCF438}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640-4281-AF9A-AB52F047E42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{8B453C18-9553-4284-BC39-90AAA669F6B4}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640-4281-AF9A-AB52F047E42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{3CED1ED0-DC3E-4DED-9418-9CE214348562}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640-4281-AF9A-AB52F047E42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{1D354B5C-6F5D-4AEA-A33D-DDF1B4E5601B}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640-4281-AF9A-AB52F047E42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{BAE40DD8-19FE-40DC-AB85-03C5BD05C20A}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640-4281-AF9A-AB52F047E42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{E604BF12-C192-4BA3-A263-8C92CF0E840A}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640-4281-AF9A-AB52F047E42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{40423BBB-9155-469C-8BF4-2B83BC4CAD0C}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640-4281-AF9A-AB52F047E42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{2A9397DF-2942-4DF2-B11A-93CCF616511B}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640-4281-AF9A-AB52F047E42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{CCBA5CDE-6B6F-4ED9-9FFD-390F46B484F0}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640-4281-AF9A-AB52F047E42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{7499FD27-71F6-49D7-B1FE-DA8791AFC706}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640-4281-AF9A-AB52F047E42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{E098764C-EA08-40D8-85E5-284725E71353}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640-4281-AF9A-AB52F047E42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{B644AC55-EA28-4BC6-861A-D6694638435F}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640-4281-AF9A-AB52F047E42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{82119331-D1E9-40C4-BF05-224B0C43BC97}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640-4281-AF9A-AB52F047E42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{1027026A-172D-4FCD-BF47-E894F34D1E61}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640-4281-AF9A-AB52F047E42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{43BE0A6E-D11F-4E8A-9EB1-3EC37A3A6848}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640-4281-AF9A-AB52F047E42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{69305E22-D330-46F7-B2E2-002FCD50AAD3}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640-4281-AF9A-AB52F047E42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{F922C4A2-4AD3-4DC8-9C7B-CC0D2291B1B5}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640-4281-AF9A-AB52F047E42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{4171BC8D-4B0F-4010-8353-E3A004209BFC}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640-4281-AF9A-AB52F047E4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640-4281-AF9A-AB52F047E42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640-4281-AF9A-AB52F047E42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{BFCC9080-43C7-437D-9D75-11A24E7B333B}</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111F-486C-AD6F-EF2DF340F40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{035A176F-4363-4FE4-8E38-31A5335766C0}</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111F-486C-AD6F-EF2DF340F40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{0E01B4C4-ABB0-48BD-A0CF-F96F1FBDB094}</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111F-486C-AD6F-EF2DF340F402}"/>
                </c:ext>
              </c:extLst>
            </c:dLbl>
            <c:dLbl>
              <c:idx val="3"/>
              <c:tx>
                <c:strRef>
                  <c:f>Daten_Diagramme!$E$17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{D8280384-9AC3-45A8-9C4D-95A825B5CA84}</c15:txfldGUID>
                      <c15:f>Daten_Diagramme!$E$17</c15:f>
                      <c15:dlblFieldTableCache>
                        <c:ptCount val="1"/>
                        <c:pt idx="0">
                          <c:v>-8.8</c:v>
                        </c:pt>
                      </c15:dlblFieldTableCache>
                    </c15:dlblFTEntry>
                  </c15:dlblFieldTable>
                  <c15:showDataLabelsRange val="0"/>
                </c:ext>
                <c:ext xmlns:c16="http://schemas.microsoft.com/office/drawing/2014/chart" uri="{C3380CC4-5D6E-409C-BE32-E72D297353CC}">
                  <c16:uniqueId val="{00000003-111F-486C-AD6F-EF2DF340F402}"/>
                </c:ext>
              </c:extLst>
            </c:dLbl>
            <c:dLbl>
              <c:idx val="4"/>
              <c:tx>
                <c:strRef>
                  <c:f>Daten_Diagramme!$E$18</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{B2449413-0E9A-431F-B988-438F0C0EA87D}</c15:txfldGUID>
                      <c15:f>Daten_Diagramme!$E$18</c15:f>
                      <c15:dlblFieldTableCache>
                        <c:ptCount val="1"/>
                        <c:pt idx="0">
                          <c:v>-16.7</c:v>
                        </c:pt>
                      </c15:dlblFieldTableCache>
                    </c15:dlblFTEntry>
                  </c15:dlblFieldTable>
                  <c15:showDataLabelsRange val="0"/>
                </c:ext>
                <c:ext xmlns:c16="http://schemas.microsoft.com/office/drawing/2014/chart" uri="{C3380CC4-5D6E-409C-BE32-E72D297353CC}">
                  <c16:uniqueId val="{00000004-111F-486C-AD6F-EF2DF340F402}"/>
                </c:ext>
              </c:extLst>
            </c:dLbl>
            <c:dLbl>
              <c:idx val="5"/>
              <c:tx>
                <c:strRef>
                  <c:f>Daten_Diagramme!$E$19</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{59793198-2C67-42F3-B2E7-321F51867C70}</c15:txfldGUID>
                      <c15:f>Daten_Diagramme!$E$19</c15:f>
                      <c15:dlblFieldTableCache>
                        <c:ptCount val="1"/>
                        <c:pt idx="0">
                          <c:v>-7.1</c:v>
                        </c:pt>
                      </c15:dlblFieldTableCache>
                    </c15:dlblFTEntry>
                  </c15:dlblFieldTable>
                  <c15:showDataLabelsRange val="0"/>
                </c:ext>
                <c:ext xmlns:c16="http://schemas.microsoft.com/office/drawing/2014/chart" uri="{C3380CC4-5D6E-409C-BE32-E72D297353CC}">
                  <c16:uniqueId val="{00000005-111F-486C-AD6F-EF2DF340F402}"/>
                </c:ext>
              </c:extLst>
            </c:dLbl>
            <c:dLbl>
              <c:idx val="6"/>
              <c:tx>
                <c:strRef>
                  <c:f>Daten_Diagramme!$E$20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{46A8BE3E-C6FF-44D5-BD3B-9FD892B7A77E}</c15:txfldGUID>
                      <c15:f>Daten_Diagramme!$E$20</c15:f>
                      <c15:dlblFieldTableCache>
                        <c:ptCount val="1"/>
                        <c:pt idx="0">
                          <c:v>1.1</c:v>
                        </c:pt>
                      </c15:dlblFieldTableCache>
                    </c15:dlblFTEntry>
                  </c15:dlblFieldTable>
                  <c15:showDataLabelsRange val="0"/>
                </c:ext>
                <c:ext xmlns:c16="http://schemas.microsoft.com/office/drawing/2014/chart" uri="{C3380CC4-5D6E-409C-BE32-E72D297353CC}">
                  <c16:uniqueId val="{00000006-111F-486C-AD6F-EF2DF340F402}"/>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{A9ED7AA6-B2F1-42A5-A099-2CCE5426C9FD}</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111F-486C-AD6F-EF2DF340F402}"/>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{B7C21B7C-03A3-4C82-8E3F-86BA6C7FC882}</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111F-486C-AD6F-EF2DF340F402}"/>
                </c:ext>
              </c:extLst>
            </c:dLbl>
            <c:dLbl>
              <c:idx val="9"/>
              <c:tx>
                <c:strRef>
                  <c:f>Daten_Diagramme!$E$23</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{A027E2EB-A0A2-477C-BFB8-008042C5E6B1}</c15:txfldGUID>
                      <c15:f>Daten_Diagramme!$E$23</c15:f>
                      <c15:dlblFieldTableCache>
                        <c:ptCount val="1"/>
                        <c:pt idx="0">
                          <c:v>-16.1</c:v>
                        </c:pt>
                      </c15:dlblFieldTableCache>
                    </c15:dlblFTEntry>
                  </c15:dlblFieldTable>
                  <c15:showDataLabelsRange val="0"/>
                </c:ext>
                <c:ext xmlns:c16="http://schemas.microsoft.com/office/drawing/2014/chart" uri="{C3380CC4-5D6E-409C-BE32-E72D297353CC}">
                  <c16:uniqueId val="{00000009-111F-486C-AD6F-EF2DF340F402}"/>
                </c:ext>
              </c:extLst>
            </c:dLbl>
            <c:dLbl>
              <c:idx val="10"/>
              <c:tx>
                <c:strRef>
                  <c:f>Daten_Diagramme!$E$24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{F9B4BDD5-76F2-4157-820E-E8BFB8096F3C}</c15:txfldGUID>
                      <c15:f>Daten_Diagramme!$E$24</c15:f>
                      <c15:dlblFieldTableCache>
                        <c:ptCount val="1"/>
                        <c:pt idx="0">
                          <c:v>-2.1</c:v>
                        </c:pt>
                      </c15:dlblFieldTableCache>
                    </c15:dlblFTEntry>
                  </c15:dlblFieldTable>
                  <c15:showDataLabelsRange val="0"/>
                </c:ext>
                <c:ext xmlns:c16="http://schemas.microsoft.com/office/drawing/2014/chart" uri="{C3380CC4-5D6E-409C-BE32-E72D297353CC}">
                  <c16:uniqueId val="{0000000A-111F-486C-AD6F-EF2DF340F402}"/>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{9750930C-E5AE-4614-997F-68ACBA7573D4}</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111F-486C-AD6F-EF2DF340F402}"/>
                </c:ext>
              </c:extLst>
            </c:dLbl>
            <c:dLbl>
              <c:idx val="12"/>
              <c:tx>
                <c:strRef>
                  <c:f>Daten_Diagramme!$E$26</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{6AB0796C-8386-46AA-9D7D-751702767CAD}</c15:txfldGUID>
                      <c15:f>Daten_Diagramme!$E$26</c15:f>
                      <c15:dlblFieldTableCache>
                        <c:ptCount val="1"/>
                        <c:pt idx="0">
                          <c:v>-10.1</c:v>
                        </c:pt>
                      </c15:dlblFieldTableCache>
                    </c15:dlblFTEntry>
                  </c15:dlblFieldTable>
                  <c15:showDataLabelsRange val="0"/>
                </c:ext>
                <c:ext xmlns:c16="http://schemas.microsoft.com/office/drawing/2014/chart" uri="{C3380CC4-5D6E-409C-BE32-E72D297353CC}">
                  <c16:uniqueId val="{0000000C-111F-486C-AD6F-EF2DF340F402}"/>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{10F87BE6-CD39-42D5-8FE1-2FBB4D589DB9}</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111F-486C-AD6F-EF2DF340F402}"/>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{04A28196-127E-4531-8768-F90F4BDD18D9}</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111F-486C-AD6F-EF2DF340F402}"/>
                </c:ext>
              </c:extLst>
            </c:dLbl>
            <c:dLbl>
              <c:idx val="15"/>
              <c:tx>
                <c:strRef>
                  <c:f>Daten_Diagramme!$E$29</c:f>
                  <c:strCache>
                    <c:ptCount val="1"/>
                    <c:pt idx="0">
                      <c:v>-40.9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{365A1B37-113A-498E-A167-16B36E202F71}</c15:txfldGUID>
                      <c15:f>Daten_Diagramme!$E$29</c15:f>
                      <c15:dlblFieldTableCache>
                        <c:ptCount val="1"/>
                        <c:pt idx="0">
                          <c:v>-40.9</c:v>
                        </c:pt>
                      </c15:dlblFieldTableCache>
                    </c15:dlblFTEntry>
                  </c15:dlblFieldTable>
                  <c15:showDataLabelsRange val="0"/>
                </c:ext>
                <c:ext xmlns:c16="http://schemas.microsoft.com/office/drawing/2014/chart" uri="{C3380CC4-5D6E-409C-BE32-E72D297353CC}">
                  <c16:uniqueId val="{0000000F-111F-486C-AD6F-EF2DF340F402}"/>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{D541CA03-BB4A-4F11-BA3D-E04FE2695DB9}</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111F-486C-AD6F-EF2DF340F402}"/>
                </c:ext>
              </c:extLst>
            </c:dLbl>
            <c:dLbl>
              <c:idx val="17"/>
              <c:tx>
                <c:strRef>
                  <c:f>Daten_Diagramme!$E$31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{E723AF20-1B80-4558-AF24-58397DB6B6D4}</c15:txfldGUID>
                      <c15:f>Daten_Diagramme!$E$31</c15:f>
                      <c15:dlblFieldTableCache>
                        <c:ptCount val="1"/>
                        <c:pt idx="0">
                          <c:v>1.6</c:v>
                        </c:pt>
                      </c15:dlblFieldTableCache>
                    </c15:dlblFTEntry>
                  </c15:dlblFieldTable>
                  <c15:showDataLabelsRange val="0"/>
                </c:ext>
                <c:ext xmlns:c16="http://schemas.microsoft.com/office/drawing/2014/chart" uri="{C3380CC4-5D6E-409C-BE32-E72D297353CC}">
                  <c16:uniqueId val="{00000011-111F-486C-AD6F-EF2DF340F402}"/>
                </c:ext>
              </c:extLst>
            </c:dLbl>
            <c:dLbl>
              <c:idx val="18"/>
              <c:tx>
                <c:strRef>
                  <c:f>Daten_Diagramme!$E$32</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{FC1D5A29-3E54-4CB4-AADA-046D26F825D4}</c15:txfldGUID>
                      <c15:f>Daten_Diagramme!$E$32</c15:f>
                      <c15:dlblFieldTableCache>
                        <c:ptCount val="1"/>
                        <c:pt idx="0">
                          <c:v>4.4</c:v>
                        </c:pt>
                      </c15:dlblFieldTableCache>
                    </c15:dlblFTEntry>
                  </c15:dlblFieldTable>
                  <c15:showDataLabelsRange val="0"/>
                </c:ext>
                <c:ext xmlns:c16="http://schemas.microsoft.com/office/drawing/2014/chart" uri="{C3380CC4-5D6E-409C-BE32-E72D297353CC}">
                  <c16:uniqueId val="{00000012-111F-486C-AD6F-EF2DF340F402}"/>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{610F4663-2682-4226-9CB6-46E3D47C4BD0}</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111F-486C-AD6F-EF2DF340F402}"/>
                </c:ext>
              </c:extLst>
            </c:dLbl>
            <c:dLbl>
              <c:idx val="20"/>
              <c:tx>
                <c:strRef>
                  <c:f>Daten_Diagramme!$E$34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{B6C1B69A-C55E-44A4-AD19-FB4CB3A89A5F}</c15:txfldGUID>
                      <c15:f>Daten_Diagramme!$E$34</c15:f>
                      <c15:dlblFieldTableCache>
                        <c:ptCount val="1"/>
                        <c:pt idx="0">
                          <c:v>1.1</c:v>
                        </c:pt>
                      </c15:dlblFieldTableCache>
                    </c15:dlblFTEntry>
                  </c15:dlblFieldTable>
                  <c15:showDataLabelsRange val="0"/>
                </c:ext>
                <c:ext xmlns:c16="http://schemas.microsoft.com/office/drawing/2014/chart" uri="{C3380CC4-5D6E-409C-BE32-E72D297353CC}">
                  <c16:uniqueId val="{00000014-111F-486C-AD6F-EF2DF340F40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{F443348A-19FD-4AD2-AAD0-5BCE443104EC}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11F-486C-AD6F-EF2DF340F40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{37026514-42F3-4B22-B248-12520D9FF6B2}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11F-486C-AD6F-EF2DF340F40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{C23C16F7-D1C3-450B-B8D6-DF75ECE74D3E}</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111F-486C-AD6F-EF2DF340F40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{9EF99DBF-6535-46EB-8D48-0642BE135AA7}</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111F-486C-AD6F-EF2DF340F402}"/>
                </c:ext>
              </c:extLst>
            </c:dLbl>
            <c:dLbl>
              <c:idx val="25"/>
              <c:tx>
                <c:strRef>
                  <c:f>Daten_Diagramme!$E$39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{300E86A6-19D4-4461-AF1A-24B8328B252E}</c15:txfldGUID>
                      <c15:f>Daten_Diagramme!$E$39</c15:f>
                      <c15:dlblFieldTableCache>
                        <c:ptCount val="1"/>
                        <c:pt idx="0">
                          <c:v>-1.5</c:v>
                        </c:pt>
                      </c15:dlblFieldTableCache>
                    </c15:dlblFTEntry>
                  </c15:dlblFieldTable>
                  <c15:showDataLabelsRange val="0"/>
                </c:ext>
                <c:ext xmlns:c16="http://schemas.microsoft.com/office/drawing/2014/chart" uri="{C3380CC4-5D6E-409C-BE32-E72D297353CC}">
                  <c16:uniqueId val="{00000019-111F-486C-AD6F-EF2DF340F40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{2F30549A-7E97-4395-B019-A2F4ECD6F089}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11F-486C-AD6F-EF2DF340F40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{5FCDA4E3-62A3-45B1-BA12-D3DD30CF9309}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11F-486C-AD6F-EF2DF340F40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{50F0D2E0-B602-470C-B859-15379216E36A}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11F-486C-AD6F-EF2DF340F40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{BE9E0CA6-79D9-4DBE-86DC-057603610B7F}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11F-486C-AD6F-EF2DF340F40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{250D0860-8394-4F83-993C-DBB4D7FF5368}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11F-486C-AD6F-EF2DF340F402}"/>
                </c:ext>
              </c:extLst>
            </c:dLbl>
            <c:dLbl>
              <c:idx val="31"/>
              <c:tx>
                <c:strRef>
                  <c:f>Daten_Diagramme!$E$45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{C9F06751-5677-44A7-9AE3-4979FCC04B6E}</c15:txfldGUID>
                      <c15:f>Daten_Diagramme!$E$45</c15:f>
                      <c15:dlblFieldTableCache>
                        <c:ptCount val="1"/>
                        <c:pt idx="0">
                          <c:v>-1.5</c:v>
                        </c:pt>
                      </c15:dlblFieldTableCache>
                    </c15:dlblFTEntry>
                  </c15:dlblFieldTable>
                  <c15:showDataLabelsRange val="0"/>
                </c:ext>
                <c:ext xmlns:c16="http://schemas.microsoft.com/office/drawing/2014/chart" uri="{C3380CC4-5D6E-409C-BE32-E72D297353CC}">
                  <c16:uniqueId val="{0000001F-111F-486C-AD6F-EF2DF340F4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-1.5464877957890815</c:v>
                </c:pt>
                <c:pt idx="1">
                  <c:v>0</c:v>
                </c:pt>
                <c:pt idx="2">
                  <c:v>0</c:v>
                </c:pt>
                <c:pt idx="3">
                  <c:v>-8.7837837837837842</c:v>
                </c:pt>
                <c:pt idx="4">
                  <c:v>-16.666666666666668</c:v>
                </c:pt>
                <c:pt idx="5">
                  <c:v>-7.0707070707070709</c:v>
                </c:pt>
                <c:pt idx="6">
                  <c:v>1.1111111111111112</c:v>
                </c:pt>
                <c:pt idx="7">
                  <c:v>0</c:v>
                </c:pt>
                <c:pt idx="8">
                  <c:v>-1.179245283018868</c:v>
                </c:pt>
                <c:pt idx="9">
                  <c:v>-16.083916083916083</c:v>
                </c:pt>
                <c:pt idx="10">
                  <c:v>-2.0833333333333335</c:v>
                </c:pt>
                <c:pt idx="11">
                  <c:v>3.4482758620689653</c:v>
                </c:pt>
                <c:pt idx="12">
                  <c:v>-10.112359550561798</c:v>
                </c:pt>
                <c:pt idx="13">
                  <c:v>-0.75187969924812026</c:v>
                </c:pt>
                <c:pt idx="14">
                  <c:v>-1.0169491525423728</c:v>
                </c:pt>
                <c:pt idx="15">
                  <c:v>-40.909090909090907</c:v>
                </c:pt>
                <c:pt idx="16">
                  <c:v>0.55555555555555558</c:v>
                </c:pt>
                <c:pt idx="17">
                  <c:v>1.566579634464752</c:v>
                </c:pt>
                <c:pt idx="18">
                  <c:v>4.438642297650131</c:v>
                </c:pt>
                <c:pt idx="19">
                  <c:v>2.0408163265306123</c:v>
                </c:pt>
                <c:pt idx="20">
                  <c:v>1.0615711252653928</c:v>
                </c:pt>
                <c:pt idx="21">
                  <c:v>0</c:v>
                </c:pt>
                <c:pt idx="23">
                  <c:v>0</c:v>
                </c:pt>
                <c:pt idx="24">
                  <c:v>0</c:v>
                </c:pt>
                <c:pt idx="25">
                  <c:v>-1.4978902953586497</c:v>
                </c:pt>
              </c:numCache>
            </c:numRef>
          </c:val>
          <c:extLst>
            <c:ext xmlns:c16="http://schemas.microsoft.com/office/drawing/2014/chart" uri="{C3380CC4-5D6E-409C-BE32-E72D297353CC}">
              <c16:uniqueId val="{00000020-111F-486C-AD6F-EF2DF340F40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{E1560438-93F4-41F0-9C84-A9D14134581B}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11F-486C-AD6F-EF2DF340F40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{A2DCB57C-0E0F-4E08-BF0A-633056B9F5F3}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11F-486C-AD6F-EF2DF340F40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{8D9E5342-F087-4208-93FB-6657DC789348}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11F-486C-AD6F-EF2DF340F40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{80B2A584-A776-4E7C-BD58-C5235E75E180}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11F-486C-AD6F-EF2DF340F40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{65BC6B53-6542-4436-BF00-6757E838E037}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11F-486C-AD6F-EF2DF340F40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{C2283698-19EE-4F37-AC88-0EE63202445A}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11F-486C-AD6F-EF2DF340F40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{24B6EF5E-F42F-4998-AF5B-8834AB9408BD}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11F-486C-AD6F-EF2DF340F40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{ED6C0ACE-6237-4780-BA77-BD3602C0CFF8}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11F-486C-AD6F-EF2DF340F40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{DEDD7024-359A-4F20-A156-C26E6C36917F}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11F-486C-AD6F-EF2DF340F40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{B01F391A-82AD-48D8-85D4-10F29A4699F6}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11F-486C-AD6F-EF2DF340F40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{691E7C10-875A-4763-A4B1-660B4A9A0893}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11F-486C-AD6F-EF2DF340F40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{DFE96A7E-DAA6-4E98-B2B2-D0FBD9B52803}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11F-486C-AD6F-EF2DF340F40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{77A62631-3472-4780-A7E8-55AA0597A44F}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11F-486C-AD6F-EF2DF340F40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{2E21F2B4-2097-4D28-B59C-B658E91E4DCC}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11F-486C-AD6F-EF2DF340F40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{822B026A-A1EF-4DF2-AC0F-9CF13B6C6F61}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11F-486C-AD6F-EF2DF340F40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{7C412DDB-3716-491C-8B98-2632FA602310}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11F-486C-AD6F-EF2DF340F40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{74567953-7A86-4C59-9AA8-34BD1FCFAF1B}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11F-486C-AD6F-EF2DF340F40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{F5CCC191-698D-440E-88FB-3D10CC55A675}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11F-486C-AD6F-EF2DF340F40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{EFEC4763-9B39-40B1-994F-B469EE661A32}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11F-486C-AD6F-EF2DF340F40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{92AB7C1B-48A7-4D1E-8CCF-8C7E82D28E4E}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11F-486C-AD6F-EF2DF340F40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{4CE78EBF-9617-4483-872F-1C6390B39B9F}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11F-486C-AD6F-EF2DF340F40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{5690404F-000B-41FF-9335-EB79A581C8D4}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11F-486C-AD6F-EF2DF340F40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{DE472E2C-46E3-44E5-8D64-5E264A5BEF3E}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11F-486C-AD6F-EF2DF340F40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{9166E0BC-EBA4-426F-93A2-5E63C0A5EFD0}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11F-486C-AD6F-EF2DF340F40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{2C8980A4-BB75-4040-BC8F-F174417CD4CC}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11F-486C-AD6F-EF2DF340F40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{9F8A9E34-FD4C-447D-89DB-E13F46D721B0}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11F-486C-AD6F-EF2DF340F40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{8C9B1D74-4357-4A2E-AFAB-730043CE0DB7}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11F-486C-AD6F-EF2DF340F40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{2AE74D00-C825-4931-B671-960DEC6C3412}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11F-486C-AD6F-EF2DF340F40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{36D884CA-00CB-4C76-8CCF-D8DDC86E9AB3}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11F-486C-AD6F-EF2DF340F40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{AFA46F3E-761D-4CD3-A1F3-0A07CF31273F}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11F-486C-AD6F-EF2DF340F40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{537160CA-6227-42AF-926D-D95F58F7C4D7}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11F-486C-AD6F-EF2DF340F40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{4BB19B3E-0ED9-4BC1-9420-23E6039D7C88}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11F-486C-AD6F-EF2DF340F4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111F-486C-AD6F-EF2DF340F40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111F-486C-AD6F-EF2DF340F40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{38C2207C-92B5-4DDD-ABBD-22D46DB0A32A}</c15:txfldGUID>
                      <c15:f>Diagramm!$I$46</c15:f>
                      <c15:dlblFieldTableCache>
                        <c:ptCount val="1"/>
                      </c15:dlblFieldTableCache>
                    </c15:dlblFTEntry>
                  </c15:dlblFieldTable>
                  <c15:showDataLabelsRange val="0"/>
                </c:ext>
                <c:ext xmlns:c16="http://schemas.microsoft.com/office/drawing/2014/chart" uri="{C3380CC4-5D6E-409C-BE32-E72D297353CC}">
                  <c16:uniqueId val="{00000000-2F41-4103-A377-EBD922A20E1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{45DFE665-752D-4E4C-8977-C67C542C8E6C}</c15:txfldGUID>
                      <c15:f>Diagramm!$I$47</c15:f>
                      <c15:dlblFieldTableCache>
                        <c:ptCount val="1"/>
                      </c15:dlblFieldTableCache>
                    </c15:dlblFTEntry>
                  </c15:dlblFieldTable>
                  <c15:showDataLabelsRange val="0"/>
                </c:ext>
                <c:ext xmlns:c16="http://schemas.microsoft.com/office/drawing/2014/chart" uri="{C3380CC4-5D6E-409C-BE32-E72D297353CC}">
                  <c16:uniqueId val="{00000001-2F41-4103-A377-EBD922A20E1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{187D29C0-90EB-4229-B5C3-01C603D4313A}</c15:txfldGUID>
                      <c15:f>Diagramm!$I$48</c15:f>
                      <c15:dlblFieldTableCache>
                        <c:ptCount val="1"/>
                      </c15:dlblFieldTableCache>
                    </c15:dlblFTEntry>
                  </c15:dlblFieldTable>
                  <c15:showDataLabelsRange val="0"/>
                </c:ext>
                <c:ext xmlns:c16="http://schemas.microsoft.com/office/drawing/2014/chart" uri="{C3380CC4-5D6E-409C-BE32-E72D297353CC}">
                  <c16:uniqueId val="{00000002-2F41-4103-A377-EBD922A20E1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{EF524BE8-FB37-4733-9504-5C0ED616E5C1}</c15:txfldGUID>
                      <c15:f>Diagramm!$I$49</c15:f>
                      <c15:dlblFieldTableCache>
                        <c:ptCount val="1"/>
                      </c15:dlblFieldTableCache>
                    </c15:dlblFTEntry>
                  </c15:dlblFieldTable>
                  <c15:showDataLabelsRange val="0"/>
                </c:ext>
                <c:ext xmlns:c16="http://schemas.microsoft.com/office/drawing/2014/chart" uri="{C3380CC4-5D6E-409C-BE32-E72D297353CC}">
                  <c16:uniqueId val="{00000003-2F41-4103-A377-EBD922A20E1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{1DB560F0-08B1-4FE2-A318-BF1C621492D8}</c15:txfldGUID>
                      <c15:f>Diagramm!$I$50</c15:f>
                      <c15:dlblFieldTableCache>
                        <c:ptCount val="1"/>
                      </c15:dlblFieldTableCache>
                    </c15:dlblFTEntry>
                  </c15:dlblFieldTable>
                  <c15:showDataLabelsRange val="0"/>
                </c:ext>
                <c:ext xmlns:c16="http://schemas.microsoft.com/office/drawing/2014/chart" uri="{C3380CC4-5D6E-409C-BE32-E72D297353CC}">
                  <c16:uniqueId val="{00000004-2F41-4103-A377-EBD922A20E1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{EC5CFBA9-D671-4CFD-8589-E5373662C31B}</c15:txfldGUID>
                      <c15:f>Diagramm!$I$51</c15:f>
                      <c15:dlblFieldTableCache>
                        <c:ptCount val="1"/>
                      </c15:dlblFieldTableCache>
                    </c15:dlblFTEntry>
                  </c15:dlblFieldTable>
                  <c15:showDataLabelsRange val="0"/>
                </c:ext>
                <c:ext xmlns:c16="http://schemas.microsoft.com/office/drawing/2014/chart" uri="{C3380CC4-5D6E-409C-BE32-E72D297353CC}">
                  <c16:uniqueId val="{00000005-2F41-4103-A377-EBD922A20E1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{72D1578C-21D2-4249-8782-62142592EB7C}</c15:txfldGUID>
                      <c15:f>Diagramm!$I$52</c15:f>
                      <c15:dlblFieldTableCache>
                        <c:ptCount val="1"/>
                      </c15:dlblFieldTableCache>
                    </c15:dlblFTEntry>
                  </c15:dlblFieldTable>
                  <c15:showDataLabelsRange val="0"/>
                </c:ext>
                <c:ext xmlns:c16="http://schemas.microsoft.com/office/drawing/2014/chart" uri="{C3380CC4-5D6E-409C-BE32-E72D297353CC}">
                  <c16:uniqueId val="{00000006-2F41-4103-A377-EBD922A20E1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{BA1D5A80-543A-466A-ABAA-B7A15D9B2F3E}</c15:txfldGUID>
                      <c15:f>Diagramm!$I$53</c15:f>
                      <c15:dlblFieldTableCache>
                        <c:ptCount val="1"/>
                      </c15:dlblFieldTableCache>
                    </c15:dlblFTEntry>
                  </c15:dlblFieldTable>
                  <c15:showDataLabelsRange val="0"/>
                </c:ext>
                <c:ext xmlns:c16="http://schemas.microsoft.com/office/drawing/2014/chart" uri="{C3380CC4-5D6E-409C-BE32-E72D297353CC}">
                  <c16:uniqueId val="{00000007-2F41-4103-A377-EBD922A20E1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{92367445-050C-4824-B99F-7B549F092228}</c15:txfldGUID>
                      <c15:f>Diagramm!$I$54</c15:f>
                      <c15:dlblFieldTableCache>
                        <c:ptCount val="1"/>
                      </c15:dlblFieldTableCache>
                    </c15:dlblFTEntry>
                  </c15:dlblFieldTable>
                  <c15:showDataLabelsRange val="0"/>
                </c:ext>
                <c:ext xmlns:c16="http://schemas.microsoft.com/office/drawing/2014/chart" uri="{C3380CC4-5D6E-409C-BE32-E72D297353CC}">
                  <c16:uniqueId val="{00000008-2F41-4103-A377-EBD922A20E1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{062F0D42-0014-46F1-B45B-4557D5F74C37}</c15:txfldGUID>
                      <c15:f>Diagramm!$I$55</c15:f>
                      <c15:dlblFieldTableCache>
                        <c:ptCount val="1"/>
                      </c15:dlblFieldTableCache>
                    </c15:dlblFTEntry>
                  </c15:dlblFieldTable>
                  <c15:showDataLabelsRange val="0"/>
                </c:ext>
                <c:ext xmlns:c16="http://schemas.microsoft.com/office/drawing/2014/chart" uri="{C3380CC4-5D6E-409C-BE32-E72D297353CC}">
                  <c16:uniqueId val="{00000009-2F41-4103-A377-EBD922A20E1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{74BA0363-1E9F-4FE3-9F06-40EFBA812F5F}</c15:txfldGUID>
                      <c15:f>Diagramm!$I$56</c15:f>
                      <c15:dlblFieldTableCache>
                        <c:ptCount val="1"/>
                      </c15:dlblFieldTableCache>
                    </c15:dlblFTEntry>
                  </c15:dlblFieldTable>
                  <c15:showDataLabelsRange val="0"/>
                </c:ext>
                <c:ext xmlns:c16="http://schemas.microsoft.com/office/drawing/2014/chart" uri="{C3380CC4-5D6E-409C-BE32-E72D297353CC}">
                  <c16:uniqueId val="{0000000A-2F41-4103-A377-EBD922A20E1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{20484AAD-AF79-46B9-94A8-C5F513520F75}</c15:txfldGUID>
                      <c15:f>Diagramm!$I$57</c15:f>
                      <c15:dlblFieldTableCache>
                        <c:ptCount val="1"/>
                      </c15:dlblFieldTableCache>
                    </c15:dlblFTEntry>
                  </c15:dlblFieldTable>
                  <c15:showDataLabelsRange val="0"/>
                </c:ext>
                <c:ext xmlns:c16="http://schemas.microsoft.com/office/drawing/2014/chart" uri="{C3380CC4-5D6E-409C-BE32-E72D297353CC}">
                  <c16:uniqueId val="{0000000B-2F41-4103-A377-EBD922A20E1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{47EDF2BC-640F-4521-B5EE-10CC7FD810BF}</c15:txfldGUID>
                      <c15:f>Diagramm!$I$58</c15:f>
                      <c15:dlblFieldTableCache>
                        <c:ptCount val="1"/>
                      </c15:dlblFieldTableCache>
                    </c15:dlblFTEntry>
                  </c15:dlblFieldTable>
                  <c15:showDataLabelsRange val="0"/>
                </c:ext>
                <c:ext xmlns:c16="http://schemas.microsoft.com/office/drawing/2014/chart" uri="{C3380CC4-5D6E-409C-BE32-E72D297353CC}">
                  <c16:uniqueId val="{0000000C-2F41-4103-A377-EBD922A20E1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{68FAB5D4-E5C4-435E-B50D-E2E3B6F555B7}</c15:txfldGUID>
                      <c15:f>Diagramm!$I$59</c15:f>
                      <c15:dlblFieldTableCache>
                        <c:ptCount val="1"/>
                      </c15:dlblFieldTableCache>
                    </c15:dlblFTEntry>
                  </c15:dlblFieldTable>
                  <c15:showDataLabelsRange val="0"/>
                </c:ext>
                <c:ext xmlns:c16="http://schemas.microsoft.com/office/drawing/2014/chart" uri="{C3380CC4-5D6E-409C-BE32-E72D297353CC}">
                  <c16:uniqueId val="{0000000D-2F41-4103-A377-EBD922A20E1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{BB228A87-6938-466C-9C0D-7ABAA262DC96}</c15:txfldGUID>
                      <c15:f>Diagramm!$I$60</c15:f>
                      <c15:dlblFieldTableCache>
                        <c:ptCount val="1"/>
                      </c15:dlblFieldTableCache>
                    </c15:dlblFTEntry>
                  </c15:dlblFieldTable>
                  <c15:showDataLabelsRange val="0"/>
                </c:ext>
                <c:ext xmlns:c16="http://schemas.microsoft.com/office/drawing/2014/chart" uri="{C3380CC4-5D6E-409C-BE32-E72D297353CC}">
                  <c16:uniqueId val="{0000000E-2F41-4103-A377-EBD922A20E1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{47019D07-C80C-4364-A444-A81CBA613453}</c15:txfldGUID>
                      <c15:f>Diagramm!$I$61</c15:f>
                      <c15:dlblFieldTableCache>
                        <c:ptCount val="1"/>
                      </c15:dlblFieldTableCache>
                    </c15:dlblFTEntry>
                  </c15:dlblFieldTable>
                  <c15:showDataLabelsRange val="0"/>
                </c:ext>
                <c:ext xmlns:c16="http://schemas.microsoft.com/office/drawing/2014/chart" uri="{C3380CC4-5D6E-409C-BE32-E72D297353CC}">
                  <c16:uniqueId val="{0000000F-2F41-4103-A377-EBD922A20E1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{D42E5B64-BFE6-4083-97E1-5D0B1CD7F124}</c15:txfldGUID>
                      <c15:f>Diagramm!$I$62</c15:f>
                      <c15:dlblFieldTableCache>
                        <c:ptCount val="1"/>
                      </c15:dlblFieldTableCache>
                    </c15:dlblFTEntry>
                  </c15:dlblFieldTable>
                  <c15:showDataLabelsRange val="0"/>
                </c:ext>
                <c:ext xmlns:c16="http://schemas.microsoft.com/office/drawing/2014/chart" uri="{C3380CC4-5D6E-409C-BE32-E72D297353CC}">
                  <c16:uniqueId val="{00000010-2F41-4103-A377-EBD922A20E1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{478052FC-5698-4FAE-973E-C34C72B78DC9}</c15:txfldGUID>
                      <c15:f>Diagramm!$I$63</c15:f>
                      <c15:dlblFieldTableCache>
                        <c:ptCount val="1"/>
                      </c15:dlblFieldTableCache>
                    </c15:dlblFTEntry>
                  </c15:dlblFieldTable>
                  <c15:showDataLabelsRange val="0"/>
                </c:ext>
                <c:ext xmlns:c16="http://schemas.microsoft.com/office/drawing/2014/chart" uri="{C3380CC4-5D6E-409C-BE32-E72D297353CC}">
                  <c16:uniqueId val="{00000011-2F41-4103-A377-EBD922A20E1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{7606FD75-E2F9-4DF7-B45A-8509E270E0E0}</c15:txfldGUID>
                      <c15:f>Diagramm!$I$64</c15:f>
                      <c15:dlblFieldTableCache>
                        <c:ptCount val="1"/>
                      </c15:dlblFieldTableCache>
                    </c15:dlblFTEntry>
                  </c15:dlblFieldTable>
                  <c15:showDataLabelsRange val="0"/>
                </c:ext>
                <c:ext xmlns:c16="http://schemas.microsoft.com/office/drawing/2014/chart" uri="{C3380CC4-5D6E-409C-BE32-E72D297353CC}">
                  <c16:uniqueId val="{00000012-2F41-4103-A377-EBD922A20E1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{E89CD497-DB4B-42D1-B429-6A293151DB33}</c15:txfldGUID>
                      <c15:f>Diagramm!$I$65</c15:f>
                      <c15:dlblFieldTableCache>
                        <c:ptCount val="1"/>
                      </c15:dlblFieldTableCache>
                    </c15:dlblFTEntry>
                  </c15:dlblFieldTable>
                  <c15:showDataLabelsRange val="0"/>
                </c:ext>
                <c:ext xmlns:c16="http://schemas.microsoft.com/office/drawing/2014/chart" uri="{C3380CC4-5D6E-409C-BE32-E72D297353CC}">
                  <c16:uniqueId val="{00000013-2F41-4103-A377-EBD922A20E1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{B66246CF-2593-449E-B13B-03FAFC7D5430}</c15:txfldGUID>
                      <c15:f>Diagramm!$I$66</c15:f>
                      <c15:dlblFieldTableCache>
                        <c:ptCount val="1"/>
                      </c15:dlblFieldTableCache>
                    </c15:dlblFTEntry>
                  </c15:dlblFieldTable>
                  <c15:showDataLabelsRange val="0"/>
                </c:ext>
                <c:ext xmlns:c16="http://schemas.microsoft.com/office/drawing/2014/chart" uri="{C3380CC4-5D6E-409C-BE32-E72D297353CC}">
                  <c16:uniqueId val="{00000014-2F41-4103-A377-EBD922A20E1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{BE1A1E9B-F58E-4E13-B0D4-31B862E76A7C}</c15:txfldGUID>
                      <c15:f>Diagramm!$I$67</c15:f>
                      <c15:dlblFieldTableCache>
                        <c:ptCount val="1"/>
                      </c15:dlblFieldTableCache>
                    </c15:dlblFTEntry>
                  </c15:dlblFieldTable>
                  <c15:showDataLabelsRange val="0"/>
                </c:ext>
                <c:ext xmlns:c16="http://schemas.microsoft.com/office/drawing/2014/chart" uri="{C3380CC4-5D6E-409C-BE32-E72D297353CC}">
                  <c16:uniqueId val="{00000015-2F41-4103-A377-EBD922A20E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F41-4103-A377-EBD922A20E1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{F93AD654-EDA2-484A-A54D-5609B74869D5}</c15:txfldGUID>
                      <c15:f>Diagramm!$K$46</c15:f>
                      <c15:dlblFieldTableCache>
                        <c:ptCount val="1"/>
                      </c15:dlblFieldTableCache>
                    </c15:dlblFTEntry>
                  </c15:dlblFieldTable>
                  <c15:showDataLabelsRange val="0"/>
                </c:ext>
                <c:ext xmlns:c16="http://schemas.microsoft.com/office/drawing/2014/chart" uri="{C3380CC4-5D6E-409C-BE32-E72D297353CC}">
                  <c16:uniqueId val="{00000017-2F41-4103-A377-EBD922A20E1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{07F9E82F-A1A0-4CF1-B22E-575CDFC64AAF}</c15:txfldGUID>
                      <c15:f>Diagramm!$K$47</c15:f>
                      <c15:dlblFieldTableCache>
                        <c:ptCount val="1"/>
                      </c15:dlblFieldTableCache>
                    </c15:dlblFTEntry>
                  </c15:dlblFieldTable>
                  <c15:showDataLabelsRange val="0"/>
                </c:ext>
                <c:ext xmlns:c16="http://schemas.microsoft.com/office/drawing/2014/chart" uri="{C3380CC4-5D6E-409C-BE32-E72D297353CC}">
                  <c16:uniqueId val="{00000018-2F41-4103-A377-EBD922A20E1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{A2795264-3130-4096-B84D-6171F7CFF722}</c15:txfldGUID>
                      <c15:f>Diagramm!$K$48</c15:f>
                      <c15:dlblFieldTableCache>
                        <c:ptCount val="1"/>
                      </c15:dlblFieldTableCache>
                    </c15:dlblFTEntry>
                  </c15:dlblFieldTable>
                  <c15:showDataLabelsRange val="0"/>
                </c:ext>
                <c:ext xmlns:c16="http://schemas.microsoft.com/office/drawing/2014/chart" uri="{C3380CC4-5D6E-409C-BE32-E72D297353CC}">
                  <c16:uniqueId val="{00000019-2F41-4103-A377-EBD922A20E1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{3F23281A-4917-4A0F-8292-3D45D83FDA43}</c15:txfldGUID>
                      <c15:f>Diagramm!$K$49</c15:f>
                      <c15:dlblFieldTableCache>
                        <c:ptCount val="1"/>
                      </c15:dlblFieldTableCache>
                    </c15:dlblFTEntry>
                  </c15:dlblFieldTable>
                  <c15:showDataLabelsRange val="0"/>
                </c:ext>
                <c:ext xmlns:c16="http://schemas.microsoft.com/office/drawing/2014/chart" uri="{C3380CC4-5D6E-409C-BE32-E72D297353CC}">
                  <c16:uniqueId val="{0000001A-2F41-4103-A377-EBD922A20E1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{D4D60BAF-1013-4502-9A35-81C48179A93A}</c15:txfldGUID>
                      <c15:f>Diagramm!$K$50</c15:f>
                      <c15:dlblFieldTableCache>
                        <c:ptCount val="1"/>
                      </c15:dlblFieldTableCache>
                    </c15:dlblFTEntry>
                  </c15:dlblFieldTable>
                  <c15:showDataLabelsRange val="0"/>
                </c:ext>
                <c:ext xmlns:c16="http://schemas.microsoft.com/office/drawing/2014/chart" uri="{C3380CC4-5D6E-409C-BE32-E72D297353CC}">
                  <c16:uniqueId val="{0000001B-2F41-4103-A377-EBD922A20E1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{E7FF0148-09E5-4797-8D9F-C2B31A5B26BD}</c15:txfldGUID>
                      <c15:f>Diagramm!$K$51</c15:f>
                      <c15:dlblFieldTableCache>
                        <c:ptCount val="1"/>
                      </c15:dlblFieldTableCache>
                    </c15:dlblFTEntry>
                  </c15:dlblFieldTable>
                  <c15:showDataLabelsRange val="0"/>
                </c:ext>
                <c:ext xmlns:c16="http://schemas.microsoft.com/office/drawing/2014/chart" uri="{C3380CC4-5D6E-409C-BE32-E72D297353CC}">
                  <c16:uniqueId val="{0000001C-2F41-4103-A377-EBD922A20E1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{BB65F5A4-349D-40DC-8006-A0E563F8F334}</c15:txfldGUID>
                      <c15:f>Diagramm!$K$52</c15:f>
                      <c15:dlblFieldTableCache>
                        <c:ptCount val="1"/>
                      </c15:dlblFieldTableCache>
                    </c15:dlblFTEntry>
                  </c15:dlblFieldTable>
                  <c15:showDataLabelsRange val="0"/>
                </c:ext>
                <c:ext xmlns:c16="http://schemas.microsoft.com/office/drawing/2014/chart" uri="{C3380CC4-5D6E-409C-BE32-E72D297353CC}">
                  <c16:uniqueId val="{0000001D-2F41-4103-A377-EBD922A20E1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{4A88B634-328E-460E-B199-3271EBE6D6D3}</c15:txfldGUID>
                      <c15:f>Diagramm!$K$53</c15:f>
                      <c15:dlblFieldTableCache>
                        <c:ptCount val="1"/>
                      </c15:dlblFieldTableCache>
                    </c15:dlblFTEntry>
                  </c15:dlblFieldTable>
                  <c15:showDataLabelsRange val="0"/>
                </c:ext>
                <c:ext xmlns:c16="http://schemas.microsoft.com/office/drawing/2014/chart" uri="{C3380CC4-5D6E-409C-BE32-E72D297353CC}">
                  <c16:uniqueId val="{0000001E-2F41-4103-A377-EBD922A20E1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{832AC94F-F7FD-4328-AC15-72F7F2489364}</c15:txfldGUID>
                      <c15:f>Diagramm!$K$54</c15:f>
                      <c15:dlblFieldTableCache>
                        <c:ptCount val="1"/>
                      </c15:dlblFieldTableCache>
                    </c15:dlblFTEntry>
                  </c15:dlblFieldTable>
                  <c15:showDataLabelsRange val="0"/>
                </c:ext>
                <c:ext xmlns:c16="http://schemas.microsoft.com/office/drawing/2014/chart" uri="{C3380CC4-5D6E-409C-BE32-E72D297353CC}">
                  <c16:uniqueId val="{0000001F-2F41-4103-A377-EBD922A20E1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{81B7E53B-E1C3-4058-805E-43DD5EBED6B3}</c15:txfldGUID>
                      <c15:f>Diagramm!$K$55</c15:f>
                      <c15:dlblFieldTableCache>
                        <c:ptCount val="1"/>
                      </c15:dlblFieldTableCache>
                    </c15:dlblFTEntry>
                  </c15:dlblFieldTable>
                  <c15:showDataLabelsRange val="0"/>
                </c:ext>
                <c:ext xmlns:c16="http://schemas.microsoft.com/office/drawing/2014/chart" uri="{C3380CC4-5D6E-409C-BE32-E72D297353CC}">
                  <c16:uniqueId val="{00000020-2F41-4103-A377-EBD922A20E1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{D64BCDE7-6B4B-488B-8FC2-E2856B91C2B7}</c15:txfldGUID>
                      <c15:f>Diagramm!$K$56</c15:f>
                      <c15:dlblFieldTableCache>
                        <c:ptCount val="1"/>
                      </c15:dlblFieldTableCache>
                    </c15:dlblFTEntry>
                  </c15:dlblFieldTable>
                  <c15:showDataLabelsRange val="0"/>
                </c:ext>
                <c:ext xmlns:c16="http://schemas.microsoft.com/office/drawing/2014/chart" uri="{C3380CC4-5D6E-409C-BE32-E72D297353CC}">
                  <c16:uniqueId val="{00000021-2F41-4103-A377-EBD922A20E1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{8C4D7E4A-E5FC-4213-B224-09A962592ED2}</c15:txfldGUID>
                      <c15:f>Diagramm!$K$57</c15:f>
                      <c15:dlblFieldTableCache>
                        <c:ptCount val="1"/>
                      </c15:dlblFieldTableCache>
                    </c15:dlblFTEntry>
                  </c15:dlblFieldTable>
                  <c15:showDataLabelsRange val="0"/>
                </c:ext>
                <c:ext xmlns:c16="http://schemas.microsoft.com/office/drawing/2014/chart" uri="{C3380CC4-5D6E-409C-BE32-E72D297353CC}">
                  <c16:uniqueId val="{00000022-2F41-4103-A377-EBD922A20E1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{39301F9E-9B60-4A3D-8502-D63F3F7C493D}</c15:txfldGUID>
                      <c15:f>Diagramm!$K$58</c15:f>
                      <c15:dlblFieldTableCache>
                        <c:ptCount val="1"/>
                      </c15:dlblFieldTableCache>
                    </c15:dlblFTEntry>
                  </c15:dlblFieldTable>
                  <c15:showDataLabelsRange val="0"/>
                </c:ext>
                <c:ext xmlns:c16="http://schemas.microsoft.com/office/drawing/2014/chart" uri="{C3380CC4-5D6E-409C-BE32-E72D297353CC}">
                  <c16:uniqueId val="{00000023-2F41-4103-A377-EBD922A20E1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{17594EA5-28BE-4CA2-8346-8B339774FF4D}</c15:txfldGUID>
                      <c15:f>Diagramm!$K$59</c15:f>
                      <c15:dlblFieldTableCache>
                        <c:ptCount val="1"/>
                      </c15:dlblFieldTableCache>
                    </c15:dlblFTEntry>
                  </c15:dlblFieldTable>
                  <c15:showDataLabelsRange val="0"/>
                </c:ext>
                <c:ext xmlns:c16="http://schemas.microsoft.com/office/drawing/2014/chart" uri="{C3380CC4-5D6E-409C-BE32-E72D297353CC}">
                  <c16:uniqueId val="{00000024-2F41-4103-A377-EBD922A20E1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{E2714A0A-8248-44D9-961C-8132AF6C3B8D}</c15:txfldGUID>
                      <c15:f>Diagramm!$K$60</c15:f>
                      <c15:dlblFieldTableCache>
                        <c:ptCount val="1"/>
                      </c15:dlblFieldTableCache>
                    </c15:dlblFTEntry>
                  </c15:dlblFieldTable>
                  <c15:showDataLabelsRange val="0"/>
                </c:ext>
                <c:ext xmlns:c16="http://schemas.microsoft.com/office/drawing/2014/chart" uri="{C3380CC4-5D6E-409C-BE32-E72D297353CC}">
                  <c16:uniqueId val="{00000025-2F41-4103-A377-EBD922A20E1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{7B109455-6DA9-496A-B151-1359F7905CB8}</c15:txfldGUID>
                      <c15:f>Diagramm!$K$61</c15:f>
                      <c15:dlblFieldTableCache>
                        <c:ptCount val="1"/>
                      </c15:dlblFieldTableCache>
                    </c15:dlblFTEntry>
                  </c15:dlblFieldTable>
                  <c15:showDataLabelsRange val="0"/>
                </c:ext>
                <c:ext xmlns:c16="http://schemas.microsoft.com/office/drawing/2014/chart" uri="{C3380CC4-5D6E-409C-BE32-E72D297353CC}">
                  <c16:uniqueId val="{00000026-2F41-4103-A377-EBD922A20E1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{1A18F2E2-14F4-45B0-9DB6-92E1FDAC777D}</c15:txfldGUID>
                      <c15:f>Diagramm!$K$62</c15:f>
                      <c15:dlblFieldTableCache>
                        <c:ptCount val="1"/>
                      </c15:dlblFieldTableCache>
                    </c15:dlblFTEntry>
                  </c15:dlblFieldTable>
                  <c15:showDataLabelsRange val="0"/>
                </c:ext>
                <c:ext xmlns:c16="http://schemas.microsoft.com/office/drawing/2014/chart" uri="{C3380CC4-5D6E-409C-BE32-E72D297353CC}">
                  <c16:uniqueId val="{00000027-2F41-4103-A377-EBD922A20E1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{02418A59-E010-4DD8-84F2-87CFC8426436}</c15:txfldGUID>
                      <c15:f>Diagramm!$K$63</c15:f>
                      <c15:dlblFieldTableCache>
                        <c:ptCount val="1"/>
                      </c15:dlblFieldTableCache>
                    </c15:dlblFTEntry>
                  </c15:dlblFieldTable>
                  <c15:showDataLabelsRange val="0"/>
                </c:ext>
                <c:ext xmlns:c16="http://schemas.microsoft.com/office/drawing/2014/chart" uri="{C3380CC4-5D6E-409C-BE32-E72D297353CC}">
                  <c16:uniqueId val="{00000028-2F41-4103-A377-EBD922A20E1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{C0842229-E4E4-47D3-956C-32D8E9F3E335}</c15:txfldGUID>
                      <c15:f>Diagramm!$K$64</c15:f>
                      <c15:dlblFieldTableCache>
                        <c:ptCount val="1"/>
                      </c15:dlblFieldTableCache>
                    </c15:dlblFTEntry>
                  </c15:dlblFieldTable>
                  <c15:showDataLabelsRange val="0"/>
                </c:ext>
                <c:ext xmlns:c16="http://schemas.microsoft.com/office/drawing/2014/chart" uri="{C3380CC4-5D6E-409C-BE32-E72D297353CC}">
                  <c16:uniqueId val="{00000029-2F41-4103-A377-EBD922A20E1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{6DAF35A9-FB96-4AAA-B919-5798B9A0D0F1}</c15:txfldGUID>
                      <c15:f>Diagramm!$K$65</c15:f>
                      <c15:dlblFieldTableCache>
                        <c:ptCount val="1"/>
                      </c15:dlblFieldTableCache>
                    </c15:dlblFTEntry>
                  </c15:dlblFieldTable>
                  <c15:showDataLabelsRange val="0"/>
                </c:ext>
                <c:ext xmlns:c16="http://schemas.microsoft.com/office/drawing/2014/chart" uri="{C3380CC4-5D6E-409C-BE32-E72D297353CC}">
                  <c16:uniqueId val="{0000002A-2F41-4103-A377-EBD922A20E1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{3073B4A9-E3B5-4D34-A25F-3C59B72F2558}</c15:txfldGUID>
                      <c15:f>Diagramm!$K$66</c15:f>
                      <c15:dlblFieldTableCache>
                        <c:ptCount val="1"/>
                      </c15:dlblFieldTableCache>
                    </c15:dlblFTEntry>
                  </c15:dlblFieldTable>
                  <c15:showDataLabelsRange val="0"/>
                </c:ext>
                <c:ext xmlns:c16="http://schemas.microsoft.com/office/drawing/2014/chart" uri="{C3380CC4-5D6E-409C-BE32-E72D297353CC}">
                  <c16:uniqueId val="{0000002B-2F41-4103-A377-EBD922A20E1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{A4D4BF6A-5F27-4E86-83C9-206BE088F653}</c15:txfldGUID>
                      <c15:f>Diagramm!$K$67</c15:f>
                      <c15:dlblFieldTableCache>
                        <c:ptCount val="1"/>
                      </c15:dlblFieldTableCache>
                    </c15:dlblFTEntry>
                  </c15:dlblFieldTable>
                  <c15:showDataLabelsRange val="0"/>
                </c:ext>
                <c:ext xmlns:c16="http://schemas.microsoft.com/office/drawing/2014/chart" uri="{C3380CC4-5D6E-409C-BE32-E72D297353CC}">
                  <c16:uniqueId val="{0000002C-2F41-4103-A377-EBD922A20E1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F41-4103-A377-EBD922A20E1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{B5658FDD-3C6C-4C5B-9F3C-07E07CA5BF36}</c15:txfldGUID>
                      <c15:f>Diagramm!$J$46</c15:f>
                      <c15:dlblFieldTableCache>
                        <c:ptCount val="1"/>
                      </c15:dlblFieldTableCache>
                    </c15:dlblFTEntry>
                  </c15:dlblFieldTable>
                  <c15:showDataLabelsRange val="0"/>
                </c:ext>
                <c:ext xmlns:c16="http://schemas.microsoft.com/office/drawing/2014/chart" uri="{C3380CC4-5D6E-409C-BE32-E72D297353CC}">
                  <c16:uniqueId val="{0000002E-2F41-4103-A377-EBD922A20E1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{EDFA33E5-FD8E-4858-B726-2B9A02038ED0}</c15:txfldGUID>
                      <c15:f>Diagramm!$J$47</c15:f>
                      <c15:dlblFieldTableCache>
                        <c:ptCount val="1"/>
                      </c15:dlblFieldTableCache>
                    </c15:dlblFTEntry>
                  </c15:dlblFieldTable>
                  <c15:showDataLabelsRange val="0"/>
                </c:ext>
                <c:ext xmlns:c16="http://schemas.microsoft.com/office/drawing/2014/chart" uri="{C3380CC4-5D6E-409C-BE32-E72D297353CC}">
                  <c16:uniqueId val="{0000002F-2F41-4103-A377-EBD922A20E1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{7713416F-000E-4C24-8ED0-2A2C18EDF9D0}</c15:txfldGUID>
                      <c15:f>Diagramm!$J$48</c15:f>
                      <c15:dlblFieldTableCache>
                        <c:ptCount val="1"/>
                      </c15:dlblFieldTableCache>
                    </c15:dlblFTEntry>
                  </c15:dlblFieldTable>
                  <c15:showDataLabelsRange val="0"/>
                </c:ext>
                <c:ext xmlns:c16="http://schemas.microsoft.com/office/drawing/2014/chart" uri="{C3380CC4-5D6E-409C-BE32-E72D297353CC}">
                  <c16:uniqueId val="{00000030-2F41-4103-A377-EBD922A20E1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{D4F80043-55F7-4E1F-B99D-8F1A04BA8B60}</c15:txfldGUID>
                      <c15:f>Diagramm!$J$49</c15:f>
                      <c15:dlblFieldTableCache>
                        <c:ptCount val="1"/>
                      </c15:dlblFieldTableCache>
                    </c15:dlblFTEntry>
                  </c15:dlblFieldTable>
                  <c15:showDataLabelsRange val="0"/>
                </c:ext>
                <c:ext xmlns:c16="http://schemas.microsoft.com/office/drawing/2014/chart" uri="{C3380CC4-5D6E-409C-BE32-E72D297353CC}">
                  <c16:uniqueId val="{00000031-2F41-4103-A377-EBD922A20E1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{5BA73BC2-42A9-4B8B-AA3D-6D42B75CC31E}</c15:txfldGUID>
                      <c15:f>Diagramm!$J$50</c15:f>
                      <c15:dlblFieldTableCache>
                        <c:ptCount val="1"/>
                      </c15:dlblFieldTableCache>
                    </c15:dlblFTEntry>
                  </c15:dlblFieldTable>
                  <c15:showDataLabelsRange val="0"/>
                </c:ext>
                <c:ext xmlns:c16="http://schemas.microsoft.com/office/drawing/2014/chart" uri="{C3380CC4-5D6E-409C-BE32-E72D297353CC}">
                  <c16:uniqueId val="{00000032-2F41-4103-A377-EBD922A20E1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{C960A60D-8709-4292-8692-6A327FF2C51C}</c15:txfldGUID>
                      <c15:f>Diagramm!$J$51</c15:f>
                      <c15:dlblFieldTableCache>
                        <c:ptCount val="1"/>
                      </c15:dlblFieldTableCache>
                    </c15:dlblFTEntry>
                  </c15:dlblFieldTable>
                  <c15:showDataLabelsRange val="0"/>
                </c:ext>
                <c:ext xmlns:c16="http://schemas.microsoft.com/office/drawing/2014/chart" uri="{C3380CC4-5D6E-409C-BE32-E72D297353CC}">
                  <c16:uniqueId val="{00000033-2F41-4103-A377-EBD922A20E1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{6B4614D5-1833-4E3C-AA5C-ACF25D2B8697}</c15:txfldGUID>
                      <c15:f>Diagramm!$J$52</c15:f>
                      <c15:dlblFieldTableCache>
                        <c:ptCount val="1"/>
                      </c15:dlblFieldTableCache>
                    </c15:dlblFTEntry>
                  </c15:dlblFieldTable>
                  <c15:showDataLabelsRange val="0"/>
                </c:ext>
                <c:ext xmlns:c16="http://schemas.microsoft.com/office/drawing/2014/chart" uri="{C3380CC4-5D6E-409C-BE32-E72D297353CC}">
                  <c16:uniqueId val="{00000034-2F41-4103-A377-EBD922A20E1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{8D69AEB7-239B-48A0-BB2F-12A35B8BE176}</c15:txfldGUID>
                      <c15:f>Diagramm!$J$53</c15:f>
                      <c15:dlblFieldTableCache>
                        <c:ptCount val="1"/>
                      </c15:dlblFieldTableCache>
                    </c15:dlblFTEntry>
                  </c15:dlblFieldTable>
                  <c15:showDataLabelsRange val="0"/>
                </c:ext>
                <c:ext xmlns:c16="http://schemas.microsoft.com/office/drawing/2014/chart" uri="{C3380CC4-5D6E-409C-BE32-E72D297353CC}">
                  <c16:uniqueId val="{00000035-2F41-4103-A377-EBD922A20E1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{518CB4D3-5CFE-41E6-836D-3E90034FE7F4}</c15:txfldGUID>
                      <c15:f>Diagramm!$J$54</c15:f>
                      <c15:dlblFieldTableCache>
                        <c:ptCount val="1"/>
                      </c15:dlblFieldTableCache>
                    </c15:dlblFTEntry>
                  </c15:dlblFieldTable>
                  <c15:showDataLabelsRange val="0"/>
                </c:ext>
                <c:ext xmlns:c16="http://schemas.microsoft.com/office/drawing/2014/chart" uri="{C3380CC4-5D6E-409C-BE32-E72D297353CC}">
                  <c16:uniqueId val="{00000036-2F41-4103-A377-EBD922A20E1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{5C63390A-36CA-488E-921F-32611B7FDA32}</c15:txfldGUID>
                      <c15:f>Diagramm!$J$55</c15:f>
                      <c15:dlblFieldTableCache>
                        <c:ptCount val="1"/>
                      </c15:dlblFieldTableCache>
                    </c15:dlblFTEntry>
                  </c15:dlblFieldTable>
                  <c15:showDataLabelsRange val="0"/>
                </c:ext>
                <c:ext xmlns:c16="http://schemas.microsoft.com/office/drawing/2014/chart" uri="{C3380CC4-5D6E-409C-BE32-E72D297353CC}">
                  <c16:uniqueId val="{00000037-2F41-4103-A377-EBD922A20E1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{67822B66-17FB-4DD8-A380-C2D60079B32C}</c15:txfldGUID>
                      <c15:f>Diagramm!$J$56</c15:f>
                      <c15:dlblFieldTableCache>
                        <c:ptCount val="1"/>
                      </c15:dlblFieldTableCache>
                    </c15:dlblFTEntry>
                  </c15:dlblFieldTable>
                  <c15:showDataLabelsRange val="0"/>
                </c:ext>
                <c:ext xmlns:c16="http://schemas.microsoft.com/office/drawing/2014/chart" uri="{C3380CC4-5D6E-409C-BE32-E72D297353CC}">
                  <c16:uniqueId val="{00000038-2F41-4103-A377-EBD922A20E1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{11FB3C75-AA28-4B0F-A5AA-60241BF8B317}</c15:txfldGUID>
                      <c15:f>Diagramm!$J$57</c15:f>
                      <c15:dlblFieldTableCache>
                        <c:ptCount val="1"/>
                      </c15:dlblFieldTableCache>
                    </c15:dlblFTEntry>
                  </c15:dlblFieldTable>
                  <c15:showDataLabelsRange val="0"/>
                </c:ext>
                <c:ext xmlns:c16="http://schemas.microsoft.com/office/drawing/2014/chart" uri="{C3380CC4-5D6E-409C-BE32-E72D297353CC}">
                  <c16:uniqueId val="{00000039-2F41-4103-A377-EBD922A20E1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{D97D5498-1F44-4919-8FD7-1A6A9833252C}</c15:txfldGUID>
                      <c15:f>Diagramm!$J$58</c15:f>
                      <c15:dlblFieldTableCache>
                        <c:ptCount val="1"/>
                      </c15:dlblFieldTableCache>
                    </c15:dlblFTEntry>
                  </c15:dlblFieldTable>
                  <c15:showDataLabelsRange val="0"/>
                </c:ext>
                <c:ext xmlns:c16="http://schemas.microsoft.com/office/drawing/2014/chart" uri="{C3380CC4-5D6E-409C-BE32-E72D297353CC}">
                  <c16:uniqueId val="{0000003A-2F41-4103-A377-EBD922A20E1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{5E0B0CB6-602A-4D2C-8D80-81123B6172EC}</c15:txfldGUID>
                      <c15:f>Diagramm!$J$59</c15:f>
                      <c15:dlblFieldTableCache>
                        <c:ptCount val="1"/>
                      </c15:dlblFieldTableCache>
                    </c15:dlblFTEntry>
                  </c15:dlblFieldTable>
                  <c15:showDataLabelsRange val="0"/>
                </c:ext>
                <c:ext xmlns:c16="http://schemas.microsoft.com/office/drawing/2014/chart" uri="{C3380CC4-5D6E-409C-BE32-E72D297353CC}">
                  <c16:uniqueId val="{0000003B-2F41-4103-A377-EBD922A20E1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{D36A5ACC-5F92-4575-AAEE-E6F9DDD7ECAF}</c15:txfldGUID>
                      <c15:f>Diagramm!$J$60</c15:f>
                      <c15:dlblFieldTableCache>
                        <c:ptCount val="1"/>
                      </c15:dlblFieldTableCache>
                    </c15:dlblFTEntry>
                  </c15:dlblFieldTable>
                  <c15:showDataLabelsRange val="0"/>
                </c:ext>
                <c:ext xmlns:c16="http://schemas.microsoft.com/office/drawing/2014/chart" uri="{C3380CC4-5D6E-409C-BE32-E72D297353CC}">
                  <c16:uniqueId val="{0000003C-2F41-4103-A377-EBD922A20E1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{2B8C5E60-D07F-4D70-89D1-5E43A3714D40}</c15:txfldGUID>
                      <c15:f>Diagramm!$J$61</c15:f>
                      <c15:dlblFieldTableCache>
                        <c:ptCount val="1"/>
                      </c15:dlblFieldTableCache>
                    </c15:dlblFTEntry>
                  </c15:dlblFieldTable>
                  <c15:showDataLabelsRange val="0"/>
                </c:ext>
                <c:ext xmlns:c16="http://schemas.microsoft.com/office/drawing/2014/chart" uri="{C3380CC4-5D6E-409C-BE32-E72D297353CC}">
                  <c16:uniqueId val="{0000003D-2F41-4103-A377-EBD922A20E1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{5DCD073F-3EB3-40FD-BFE6-580B4A50FE73}</c15:txfldGUID>
                      <c15:f>Diagramm!$J$62</c15:f>
                      <c15:dlblFieldTableCache>
                        <c:ptCount val="1"/>
                      </c15:dlblFieldTableCache>
                    </c15:dlblFTEntry>
                  </c15:dlblFieldTable>
                  <c15:showDataLabelsRange val="0"/>
                </c:ext>
                <c:ext xmlns:c16="http://schemas.microsoft.com/office/drawing/2014/chart" uri="{C3380CC4-5D6E-409C-BE32-E72D297353CC}">
                  <c16:uniqueId val="{0000003E-2F41-4103-A377-EBD922A20E1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{12F32586-8F33-46B4-B8DF-9AF79EA183EC}</c15:txfldGUID>
                      <c15:f>Diagramm!$J$63</c15:f>
                      <c15:dlblFieldTableCache>
                        <c:ptCount val="1"/>
                      </c15:dlblFieldTableCache>
                    </c15:dlblFTEntry>
                  </c15:dlblFieldTable>
                  <c15:showDataLabelsRange val="0"/>
                </c:ext>
                <c:ext xmlns:c16="http://schemas.microsoft.com/office/drawing/2014/chart" uri="{C3380CC4-5D6E-409C-BE32-E72D297353CC}">
                  <c16:uniqueId val="{0000003F-2F41-4103-A377-EBD922A20E1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{8ADBE61D-4031-471C-8937-70CBE1198310}</c15:txfldGUID>
                      <c15:f>Diagramm!$J$64</c15:f>
                      <c15:dlblFieldTableCache>
                        <c:ptCount val="1"/>
                      </c15:dlblFieldTableCache>
                    </c15:dlblFTEntry>
                  </c15:dlblFieldTable>
                  <c15:showDataLabelsRange val="0"/>
                </c:ext>
                <c:ext xmlns:c16="http://schemas.microsoft.com/office/drawing/2014/chart" uri="{C3380CC4-5D6E-409C-BE32-E72D297353CC}">
                  <c16:uniqueId val="{00000040-2F41-4103-A377-EBD922A20E1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{13345136-BECA-434A-9007-14C54391B568}</c15:txfldGUID>
                      <c15:f>Diagramm!$J$65</c15:f>
                      <c15:dlblFieldTableCache>
                        <c:ptCount val="1"/>
                      </c15:dlblFieldTableCache>
                    </c15:dlblFTEntry>
                  </c15:dlblFieldTable>
                  <c15:showDataLabelsRange val="0"/>
                </c:ext>
                <c:ext xmlns:c16="http://schemas.microsoft.com/office/drawing/2014/chart" uri="{C3380CC4-5D6E-409C-BE32-E72D297353CC}">
                  <c16:uniqueId val="{00000041-2F41-4103-A377-EBD922A20E1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{9CEC7DAA-CD91-4796-97F3-336757934577}</c15:txfldGUID>
                      <c15:f>Diagramm!$J$66</c15:f>
                      <c15:dlblFieldTableCache>
                        <c:ptCount val="1"/>
                      </c15:dlblFieldTableCache>
                    </c15:dlblFTEntry>
                  </c15:dlblFieldTable>
                  <c15:showDataLabelsRange val="0"/>
                </c:ext>
                <c:ext xmlns:c16="http://schemas.microsoft.com/office/drawing/2014/chart" uri="{C3380CC4-5D6E-409C-BE32-E72D297353CC}">
                  <c16:uniqueId val="{00000042-2F41-4103-A377-EBD922A20E1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{1E2864B2-6B4C-448A-A331-BFE4AB3CA37D}</c15:txfldGUID>
                      <c15:f>Diagramm!$J$67</c15:f>
                      <c15:dlblFieldTableCache>
                        <c:ptCount val="1"/>
                      </c15:dlblFieldTableCache>
                    </c15:dlblFTEntry>
                  </c15:dlblFieldTable>
                  <c15:showDataLabelsRange val="0"/>
                </c:ext>
                <c:ext xmlns:c16="http://schemas.microsoft.com/office/drawing/2014/chart" uri="{C3380CC4-5D6E-409C-BE32-E72D297353CC}">
                  <c16:uniqueId val="{00000043-2F41-4103-A377-EBD922A20E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F41-4103-A377-EBD922A20E1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DE-426B-AE05-7D41B565F6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DE-426B-AE05-7D41B565F6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DE-426B-AE05-7D41B565F6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DE-426B-AE05-7D41B565F6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DE-426B-AE05-7D41B565F6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DE-426B-AE05-7D41B565F6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DE-426B-AE05-7D41B565F6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DE-426B-AE05-7D41B565F6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DE-426B-AE05-7D41B565F6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DE-426B-AE05-7D41B565F6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ADE-426B-AE05-7D41B565F6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ADE-426B-AE05-7D41B565F6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ADE-426B-AE05-7D41B565F6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ADE-426B-AE05-7D41B565F6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ADE-426B-AE05-7D41B565F6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ADE-426B-AE05-7D41B565F6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ADE-426B-AE05-7D41B565F6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ADE-426B-AE05-7D41B565F6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ADE-426B-AE05-7D41B565F6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ADE-426B-AE05-7D41B565F6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ADE-426B-AE05-7D41B565F6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ADE-426B-AE05-7D41B565F6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ADE-426B-AE05-7D41B565F6B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ADE-426B-AE05-7D41B565F6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ADE-426B-AE05-7D41B565F6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ADE-426B-AE05-7D41B565F6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ADE-426B-AE05-7D41B565F6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ADE-426B-AE05-7D41B565F6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ADE-426B-AE05-7D41B565F6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ADE-426B-AE05-7D41B565F6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ADE-426B-AE05-7D41B565F6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ADE-426B-AE05-7D41B565F6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ADE-426B-AE05-7D41B565F6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ADE-426B-AE05-7D41B565F6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ADE-426B-AE05-7D41B565F6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ADE-426B-AE05-7D41B565F6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ADE-426B-AE05-7D41B565F6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ADE-426B-AE05-7D41B565F6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ADE-426B-AE05-7D41B565F6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ADE-426B-AE05-7D41B565F6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ADE-426B-AE05-7D41B565F6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ADE-426B-AE05-7D41B565F6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ADE-426B-AE05-7D41B565F6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ADE-426B-AE05-7D41B565F6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ADE-426B-AE05-7D41B565F6B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ADE-426B-AE05-7D41B565F6B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ADE-426B-AE05-7D41B565F6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ADE-426B-AE05-7D41B565F6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ADE-426B-AE05-7D41B565F6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ADE-426B-AE05-7D41B565F6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ADE-426B-AE05-7D41B565F6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ADE-426B-AE05-7D41B565F6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ADE-426B-AE05-7D41B565F6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ADE-426B-AE05-7D41B565F6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ADE-426B-AE05-7D41B565F6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ADE-426B-AE05-7D41B565F6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ADE-426B-AE05-7D41B565F6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ADE-426B-AE05-7D41B565F6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ADE-426B-AE05-7D41B565F6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ADE-426B-AE05-7D41B565F6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ADE-426B-AE05-7D41B565F6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ADE-426B-AE05-7D41B565F6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ADE-426B-AE05-7D41B565F6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ADE-426B-AE05-7D41B565F6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ADE-426B-AE05-7D41B565F6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ADE-426B-AE05-7D41B565F6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ADE-426B-AE05-7D41B565F6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ADE-426B-AE05-7D41B565F6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ADE-426B-AE05-7D41B565F6B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100.68397820813615</c:v>
                </c:pt>
                <c:pt idx="2">
                  <c:v>101.87696345488528</c:v>
                </c:pt>
                <c:pt idx="3">
                  <c:v>101.28444744899987</c:v>
                </c:pt>
                <c:pt idx="4">
                  <c:v>102.31439137869329</c:v>
                </c:pt>
                <c:pt idx="5">
                  <c:v>102.84725812224123</c:v>
                </c:pt>
                <c:pt idx="6">
                  <c:v>105.02644450630294</c:v>
                </c:pt>
                <c:pt idx="7">
                  <c:v>104.0442199864795</c:v>
                </c:pt>
                <c:pt idx="8">
                  <c:v>104.06410307392532</c:v>
                </c:pt>
                <c:pt idx="9">
                  <c:v>105.08211715115124</c:v>
                </c:pt>
                <c:pt idx="10">
                  <c:v>107.22551397781048</c:v>
                </c:pt>
                <c:pt idx="11">
                  <c:v>106.38644768759693</c:v>
                </c:pt>
                <c:pt idx="12">
                  <c:v>107.54761999443274</c:v>
                </c:pt>
                <c:pt idx="13">
                  <c:v>107.83393645365251</c:v>
                </c:pt>
                <c:pt idx="14">
                  <c:v>109.45241977174216</c:v>
                </c:pt>
                <c:pt idx="15">
                  <c:v>108.70083906629023</c:v>
                </c:pt>
                <c:pt idx="16">
                  <c:v>108.58154054161531</c:v>
                </c:pt>
                <c:pt idx="17">
                  <c:v>109.40072374438303</c:v>
                </c:pt>
                <c:pt idx="18">
                  <c:v>110.7408438382312</c:v>
                </c:pt>
                <c:pt idx="19">
                  <c:v>110.32727561935818</c:v>
                </c:pt>
                <c:pt idx="20">
                  <c:v>110.57382590368631</c:v>
                </c:pt>
                <c:pt idx="21">
                  <c:v>110.90786177277607</c:v>
                </c:pt>
                <c:pt idx="22">
                  <c:v>112.16049628186265</c:v>
                </c:pt>
                <c:pt idx="23">
                  <c:v>111.20610808446337</c:v>
                </c:pt>
                <c:pt idx="24">
                  <c:v>110.76072692567702</c:v>
                </c:pt>
              </c:numCache>
            </c:numRef>
          </c:val>
          <c:smooth val="0"/>
          <c:extLst>
            <c:ext xmlns:c16="http://schemas.microsoft.com/office/drawing/2014/chart" uri="{C3380CC4-5D6E-409C-BE32-E72D297353CC}">
              <c16:uniqueId val="{00000000-F662-49AB-9120-74B3AADE3C8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103.79371665678721</c:v>
                </c:pt>
                <c:pt idx="2">
                  <c:v>103.85299347954951</c:v>
                </c:pt>
                <c:pt idx="3">
                  <c:v>103.08239478363959</c:v>
                </c:pt>
                <c:pt idx="4">
                  <c:v>104.80142264374631</c:v>
                </c:pt>
                <c:pt idx="5">
                  <c:v>107.40960284528749</c:v>
                </c:pt>
                <c:pt idx="6">
                  <c:v>108.35803200948429</c:v>
                </c:pt>
                <c:pt idx="7">
                  <c:v>110.2548903378779</c:v>
                </c:pt>
                <c:pt idx="8">
                  <c:v>111.61825726141079</c:v>
                </c:pt>
                <c:pt idx="9">
                  <c:v>114.70065204505038</c:v>
                </c:pt>
                <c:pt idx="10">
                  <c:v>113.75222288085358</c:v>
                </c:pt>
                <c:pt idx="11">
                  <c:v>114.22643746295198</c:v>
                </c:pt>
                <c:pt idx="12">
                  <c:v>118.07943094250149</c:v>
                </c:pt>
                <c:pt idx="13">
                  <c:v>122.76229994072318</c:v>
                </c:pt>
                <c:pt idx="14">
                  <c:v>124.89626556016597</c:v>
                </c:pt>
                <c:pt idx="15">
                  <c:v>126.85240071132186</c:v>
                </c:pt>
                <c:pt idx="16">
                  <c:v>127.20806164789566</c:v>
                </c:pt>
                <c:pt idx="17">
                  <c:v>129.46058091286307</c:v>
                </c:pt>
                <c:pt idx="18">
                  <c:v>128.09721398933016</c:v>
                </c:pt>
                <c:pt idx="19">
                  <c:v>131.95020746887965</c:v>
                </c:pt>
                <c:pt idx="20">
                  <c:v>132.72080616478956</c:v>
                </c:pt>
                <c:pt idx="21">
                  <c:v>134.61766449318318</c:v>
                </c:pt>
                <c:pt idx="22">
                  <c:v>135.74392412566687</c:v>
                </c:pt>
                <c:pt idx="23">
                  <c:v>136.63307646710138</c:v>
                </c:pt>
                <c:pt idx="24">
                  <c:v>133.78778897451096</c:v>
                </c:pt>
              </c:numCache>
            </c:numRef>
          </c:val>
          <c:smooth val="0"/>
          <c:extLst>
            <c:ext xmlns:c16="http://schemas.microsoft.com/office/drawing/2014/chart" uri="{C3380CC4-5D6E-409C-BE32-E72D297353CC}">
              <c16:uniqueId val="{00000001-F662-49AB-9120-74B3AADE3C8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100.1438021282715</c:v>
                </c:pt>
                <c:pt idx="2">
                  <c:v>98.993385102099509</c:v>
                </c:pt>
                <c:pt idx="3">
                  <c:v>100.83405234397469</c:v>
                </c:pt>
                <c:pt idx="4">
                  <c:v>95.254529767040552</c:v>
                </c:pt>
                <c:pt idx="5">
                  <c:v>95.254529767040552</c:v>
                </c:pt>
                <c:pt idx="6">
                  <c:v>95.024446361806156</c:v>
                </c:pt>
                <c:pt idx="7">
                  <c:v>97.900488927236111</c:v>
                </c:pt>
                <c:pt idx="8">
                  <c:v>98.418176589013513</c:v>
                </c:pt>
                <c:pt idx="9">
                  <c:v>98.188093183779131</c:v>
                </c:pt>
                <c:pt idx="10">
                  <c:v>97.469082542421631</c:v>
                </c:pt>
                <c:pt idx="11">
                  <c:v>96.980155306298528</c:v>
                </c:pt>
                <c:pt idx="12">
                  <c:v>96.203623813632447</c:v>
                </c:pt>
                <c:pt idx="13">
                  <c:v>96.232384239286745</c:v>
                </c:pt>
                <c:pt idx="14">
                  <c:v>94.995685936151858</c:v>
                </c:pt>
                <c:pt idx="15">
                  <c:v>95.916019557089456</c:v>
                </c:pt>
                <c:pt idx="16">
                  <c:v>92.551049755536383</c:v>
                </c:pt>
                <c:pt idx="17">
                  <c:v>93.413862525165371</c:v>
                </c:pt>
                <c:pt idx="18">
                  <c:v>92.723612309462183</c:v>
                </c:pt>
                <c:pt idx="19">
                  <c:v>93.155018694276663</c:v>
                </c:pt>
                <c:pt idx="20">
                  <c:v>89.962611446649404</c:v>
                </c:pt>
                <c:pt idx="21">
                  <c:v>89.962611446649404</c:v>
                </c:pt>
                <c:pt idx="22">
                  <c:v>88.352027610008633</c:v>
                </c:pt>
                <c:pt idx="23">
                  <c:v>89.186079953983324</c:v>
                </c:pt>
                <c:pt idx="24">
                  <c:v>87.057808455565151</c:v>
                </c:pt>
              </c:numCache>
            </c:numRef>
          </c:val>
          <c:smooth val="0"/>
          <c:extLst>
            <c:ext xmlns:c16="http://schemas.microsoft.com/office/drawing/2014/chart" uri="{C3380CC4-5D6E-409C-BE32-E72D297353CC}">
              <c16:uniqueId val="{00000002-F662-49AB-9120-74B3AADE3C8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662-49AB-9120-74B3AADE3C85}"/>
                </c:ext>
              </c:extLst>
            </c:dLbl>
            <c:dLbl>
              <c:idx val="1"/>
              <c:delete val="1"/>
              <c:extLst>
                <c:ext xmlns:c15="http://schemas.microsoft.com/office/drawing/2012/chart" uri="{CE6537A1-D6FC-4f65-9D91-7224C49458BB}"/>
                <c:ext xmlns:c16="http://schemas.microsoft.com/office/drawing/2014/chart" uri="{C3380CC4-5D6E-409C-BE32-E72D297353CC}">
                  <c16:uniqueId val="{00000004-F662-49AB-9120-74B3AADE3C85}"/>
                </c:ext>
              </c:extLst>
            </c:dLbl>
            <c:dLbl>
              <c:idx val="2"/>
              <c:delete val="1"/>
              <c:extLst>
                <c:ext xmlns:c15="http://schemas.microsoft.com/office/drawing/2012/chart" uri="{CE6537A1-D6FC-4f65-9D91-7224C49458BB}"/>
                <c:ext xmlns:c16="http://schemas.microsoft.com/office/drawing/2014/chart" uri="{C3380CC4-5D6E-409C-BE32-E72D297353CC}">
                  <c16:uniqueId val="{00000005-F662-49AB-9120-74B3AADE3C85}"/>
                </c:ext>
              </c:extLst>
            </c:dLbl>
            <c:dLbl>
              <c:idx val="3"/>
              <c:delete val="1"/>
              <c:extLst>
                <c:ext xmlns:c15="http://schemas.microsoft.com/office/drawing/2012/chart" uri="{CE6537A1-D6FC-4f65-9D91-7224C49458BB}"/>
                <c:ext xmlns:c16="http://schemas.microsoft.com/office/drawing/2014/chart" uri="{C3380CC4-5D6E-409C-BE32-E72D297353CC}">
                  <c16:uniqueId val="{00000006-F662-49AB-9120-74B3AADE3C85}"/>
                </c:ext>
              </c:extLst>
            </c:dLbl>
            <c:dLbl>
              <c:idx val="4"/>
              <c:delete val="1"/>
              <c:extLst>
                <c:ext xmlns:c15="http://schemas.microsoft.com/office/drawing/2012/chart" uri="{CE6537A1-D6FC-4f65-9D91-7224C49458BB}"/>
                <c:ext xmlns:c16="http://schemas.microsoft.com/office/drawing/2014/chart" uri="{C3380CC4-5D6E-409C-BE32-E72D297353CC}">
                  <c16:uniqueId val="{00000007-F662-49AB-9120-74B3AADE3C85}"/>
                </c:ext>
              </c:extLst>
            </c:dLbl>
            <c:dLbl>
              <c:idx val="5"/>
              <c:delete val="1"/>
              <c:extLst>
                <c:ext xmlns:c15="http://schemas.microsoft.com/office/drawing/2012/chart" uri="{CE6537A1-D6FC-4f65-9D91-7224C49458BB}"/>
                <c:ext xmlns:c16="http://schemas.microsoft.com/office/drawing/2014/chart" uri="{C3380CC4-5D6E-409C-BE32-E72D297353CC}">
                  <c16:uniqueId val="{00000008-F662-49AB-9120-74B3AADE3C85}"/>
                </c:ext>
              </c:extLst>
            </c:dLbl>
            <c:dLbl>
              <c:idx val="6"/>
              <c:delete val="1"/>
              <c:extLst>
                <c:ext xmlns:c15="http://schemas.microsoft.com/office/drawing/2012/chart" uri="{CE6537A1-D6FC-4f65-9D91-7224C49458BB}"/>
                <c:ext xmlns:c16="http://schemas.microsoft.com/office/drawing/2014/chart" uri="{C3380CC4-5D6E-409C-BE32-E72D297353CC}">
                  <c16:uniqueId val="{00000009-F662-49AB-9120-74B3AADE3C85}"/>
                </c:ext>
              </c:extLst>
            </c:dLbl>
            <c:dLbl>
              <c:idx val="7"/>
              <c:delete val="1"/>
              <c:extLst>
                <c:ext xmlns:c15="http://schemas.microsoft.com/office/drawing/2012/chart" uri="{CE6537A1-D6FC-4f65-9D91-7224C49458BB}"/>
                <c:ext xmlns:c16="http://schemas.microsoft.com/office/drawing/2014/chart" uri="{C3380CC4-5D6E-409C-BE32-E72D297353CC}">
                  <c16:uniqueId val="{0000000A-F662-49AB-9120-74B3AADE3C85}"/>
                </c:ext>
              </c:extLst>
            </c:dLbl>
            <c:dLbl>
              <c:idx val="8"/>
              <c:delete val="1"/>
              <c:extLst>
                <c:ext xmlns:c15="http://schemas.microsoft.com/office/drawing/2012/chart" uri="{CE6537A1-D6FC-4f65-9D91-7224C49458BB}"/>
                <c:ext xmlns:c16="http://schemas.microsoft.com/office/drawing/2014/chart" uri="{C3380CC4-5D6E-409C-BE32-E72D297353CC}">
                  <c16:uniqueId val="{0000000B-F662-49AB-9120-74B3AADE3C85}"/>
                </c:ext>
              </c:extLst>
            </c:dLbl>
            <c:dLbl>
              <c:idx val="9"/>
              <c:delete val="1"/>
              <c:extLst>
                <c:ext xmlns:c15="http://schemas.microsoft.com/office/drawing/2012/chart" uri="{CE6537A1-D6FC-4f65-9D91-7224C49458BB}"/>
                <c:ext xmlns:c16="http://schemas.microsoft.com/office/drawing/2014/chart" uri="{C3380CC4-5D6E-409C-BE32-E72D297353CC}">
                  <c16:uniqueId val="{0000000C-F662-49AB-9120-74B3AADE3C85}"/>
                </c:ext>
              </c:extLst>
            </c:dLbl>
            <c:dLbl>
              <c:idx val="10"/>
              <c:delete val="1"/>
              <c:extLst>
                <c:ext xmlns:c15="http://schemas.microsoft.com/office/drawing/2012/chart" uri="{CE6537A1-D6FC-4f65-9D91-7224C49458BB}"/>
                <c:ext xmlns:c16="http://schemas.microsoft.com/office/drawing/2014/chart" uri="{C3380CC4-5D6E-409C-BE32-E72D297353CC}">
                  <c16:uniqueId val="{0000000D-F662-49AB-9120-74B3AADE3C85}"/>
                </c:ext>
              </c:extLst>
            </c:dLbl>
            <c:dLbl>
              <c:idx val="11"/>
              <c:delete val="1"/>
              <c:extLst>
                <c:ext xmlns:c15="http://schemas.microsoft.com/office/drawing/2012/chart" uri="{CE6537A1-D6FC-4f65-9D91-7224C49458BB}"/>
                <c:ext xmlns:c16="http://schemas.microsoft.com/office/drawing/2014/chart" uri="{C3380CC4-5D6E-409C-BE32-E72D297353CC}">
                  <c16:uniqueId val="{0000000E-F662-49AB-9120-74B3AADE3C85}"/>
                </c:ext>
              </c:extLst>
            </c:dLbl>
            <c:dLbl>
              <c:idx val="12"/>
              <c:delete val="1"/>
              <c:extLst>
                <c:ext xmlns:c15="http://schemas.microsoft.com/office/drawing/2012/chart" uri="{CE6537A1-D6FC-4f65-9D91-7224C49458BB}"/>
                <c:ext xmlns:c16="http://schemas.microsoft.com/office/drawing/2014/chart" uri="{C3380CC4-5D6E-409C-BE32-E72D297353CC}">
                  <c16:uniqueId val="{0000000F-F662-49AB-9120-74B3AADE3C8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62-49AB-9120-74B3AADE3C85}"/>
                </c:ext>
              </c:extLst>
            </c:dLbl>
            <c:dLbl>
              <c:idx val="14"/>
              <c:delete val="1"/>
              <c:extLst>
                <c:ext xmlns:c15="http://schemas.microsoft.com/office/drawing/2012/chart" uri="{CE6537A1-D6FC-4f65-9D91-7224C49458BB}"/>
                <c:ext xmlns:c16="http://schemas.microsoft.com/office/drawing/2014/chart" uri="{C3380CC4-5D6E-409C-BE32-E72D297353CC}">
                  <c16:uniqueId val="{00000011-F662-49AB-9120-74B3AADE3C85}"/>
                </c:ext>
              </c:extLst>
            </c:dLbl>
            <c:dLbl>
              <c:idx val="15"/>
              <c:delete val="1"/>
              <c:extLst>
                <c:ext xmlns:c15="http://schemas.microsoft.com/office/drawing/2012/chart" uri="{CE6537A1-D6FC-4f65-9D91-7224C49458BB}"/>
                <c:ext xmlns:c16="http://schemas.microsoft.com/office/drawing/2014/chart" uri="{C3380CC4-5D6E-409C-BE32-E72D297353CC}">
                  <c16:uniqueId val="{00000012-F662-49AB-9120-74B3AADE3C85}"/>
                </c:ext>
              </c:extLst>
            </c:dLbl>
            <c:dLbl>
              <c:idx val="16"/>
              <c:delete val="1"/>
              <c:extLst>
                <c:ext xmlns:c15="http://schemas.microsoft.com/office/drawing/2012/chart" uri="{CE6537A1-D6FC-4f65-9D91-7224C49458BB}"/>
                <c:ext xmlns:c16="http://schemas.microsoft.com/office/drawing/2014/chart" uri="{C3380CC4-5D6E-409C-BE32-E72D297353CC}">
                  <c16:uniqueId val="{00000013-F662-49AB-9120-74B3AADE3C85}"/>
                </c:ext>
              </c:extLst>
            </c:dLbl>
            <c:dLbl>
              <c:idx val="17"/>
              <c:delete val="1"/>
              <c:extLst>
                <c:ext xmlns:c15="http://schemas.microsoft.com/office/drawing/2012/chart" uri="{CE6537A1-D6FC-4f65-9D91-7224C49458BB}"/>
                <c:ext xmlns:c16="http://schemas.microsoft.com/office/drawing/2014/chart" uri="{C3380CC4-5D6E-409C-BE32-E72D297353CC}">
                  <c16:uniqueId val="{00000014-F662-49AB-9120-74B3AADE3C85}"/>
                </c:ext>
              </c:extLst>
            </c:dLbl>
            <c:dLbl>
              <c:idx val="18"/>
              <c:delete val="1"/>
              <c:extLst>
                <c:ext xmlns:c15="http://schemas.microsoft.com/office/drawing/2012/chart" uri="{CE6537A1-D6FC-4f65-9D91-7224C49458BB}"/>
                <c:ext xmlns:c16="http://schemas.microsoft.com/office/drawing/2014/chart" uri="{C3380CC4-5D6E-409C-BE32-E72D297353CC}">
                  <c16:uniqueId val="{00000015-F662-49AB-9120-74B3AADE3C85}"/>
                </c:ext>
              </c:extLst>
            </c:dLbl>
            <c:dLbl>
              <c:idx val="19"/>
              <c:delete val="1"/>
              <c:extLst>
                <c:ext xmlns:c15="http://schemas.microsoft.com/office/drawing/2012/chart" uri="{CE6537A1-D6FC-4f65-9D91-7224C49458BB}"/>
                <c:ext xmlns:c16="http://schemas.microsoft.com/office/drawing/2014/chart" uri="{C3380CC4-5D6E-409C-BE32-E72D297353CC}">
                  <c16:uniqueId val="{00000016-F662-49AB-9120-74B3AADE3C85}"/>
                </c:ext>
              </c:extLst>
            </c:dLbl>
            <c:dLbl>
              <c:idx val="20"/>
              <c:delete val="1"/>
              <c:extLst>
                <c:ext xmlns:c15="http://schemas.microsoft.com/office/drawing/2012/chart" uri="{CE6537A1-D6FC-4f65-9D91-7224C49458BB}"/>
                <c:ext xmlns:c16="http://schemas.microsoft.com/office/drawing/2014/chart" uri="{C3380CC4-5D6E-409C-BE32-E72D297353CC}">
                  <c16:uniqueId val="{00000017-F662-49AB-9120-74B3AADE3C85}"/>
                </c:ext>
              </c:extLst>
            </c:dLbl>
            <c:dLbl>
              <c:idx val="21"/>
              <c:delete val="1"/>
              <c:extLst>
                <c:ext xmlns:c15="http://schemas.microsoft.com/office/drawing/2012/chart" uri="{CE6537A1-D6FC-4f65-9D91-7224C49458BB}"/>
                <c:ext xmlns:c16="http://schemas.microsoft.com/office/drawing/2014/chart" uri="{C3380CC4-5D6E-409C-BE32-E72D297353CC}">
                  <c16:uniqueId val="{00000018-F662-49AB-9120-74B3AADE3C85}"/>
                </c:ext>
              </c:extLst>
            </c:dLbl>
            <c:dLbl>
              <c:idx val="22"/>
              <c:delete val="1"/>
              <c:extLst>
                <c:ext xmlns:c15="http://schemas.microsoft.com/office/drawing/2012/chart" uri="{CE6537A1-D6FC-4f65-9D91-7224C49458BB}"/>
                <c:ext xmlns:c16="http://schemas.microsoft.com/office/drawing/2014/chart" uri="{C3380CC4-5D6E-409C-BE32-E72D297353CC}">
                  <c16:uniqueId val="{00000019-F662-49AB-9120-74B3AADE3C85}"/>
                </c:ext>
              </c:extLst>
            </c:dLbl>
            <c:dLbl>
              <c:idx val="23"/>
              <c:delete val="1"/>
              <c:extLst>
                <c:ext xmlns:c15="http://schemas.microsoft.com/office/drawing/2012/chart" uri="{CE6537A1-D6FC-4f65-9D91-7224C49458BB}"/>
                <c:ext xmlns:c16="http://schemas.microsoft.com/office/drawing/2014/chart" uri="{C3380CC4-5D6E-409C-BE32-E72D297353CC}">
                  <c16:uniqueId val="{0000001A-F662-49AB-9120-74B3AADE3C85}"/>
                </c:ext>
              </c:extLst>
            </c:dLbl>
            <c:dLbl>
              <c:idx val="24"/>
              <c:delete val="1"/>
              <c:extLst>
                <c:ext xmlns:c15="http://schemas.microsoft.com/office/drawing/2012/chart" uri="{CE6537A1-D6FC-4f65-9D91-7224C49458BB}"/>
                <c:ext xmlns:c16="http://schemas.microsoft.com/office/drawing/2014/chart" uri="{C3380CC4-5D6E-409C-BE32-E72D297353CC}">
                  <c16:uniqueId val="{0000001B-F662-49AB-9120-74B3AADE3C8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662-49AB-9120-74B3AADE3C8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Amberg, Stadt (09361)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27853</v>
      </c>
      <c r="F11" s="238">
        <v>27965</v>
      </c>
      <c r="G11" s="238">
        <v>28205</v>
      </c>
      <c r="H11" s="238">
        <v>27890</v>
      </c>
      <c r="I11" s="265">
        <v>27806</v>
      </c>
      <c r="J11" s="263">
        <v>47</v>
      </c>
      <c r="K11" s="266">
        <v>0.16902826728044307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12.738304670951065</v>
      </c>
      <c r="E13" s="115">
        <v>3548</v>
      </c>
      <c r="F13" s="114">
        <v>3502</v>
      </c>
      <c r="G13" s="114">
        <v>3677</v>
      </c>
      <c r="H13" s="114">
        <v>3774</v>
      </c>
      <c r="I13" s="140">
        <v>3659</v>
      </c>
      <c r="J13" s="115">
        <v>-111</v>
      </c>
      <c r="K13" s="116">
        <v>-3.0336157420060124</v>
      </c>
    </row>
    <row r="14" spans="1:255" ht="14.1" customHeight="1" x14ac:dyDescent="0.2">
      <c r="A14" s="306" t="s">
        <v>230</v>
      </c>
      <c r="B14" s="307"/>
      <c r="C14" s="308"/>
      <c r="D14" s="113">
        <v>59.243169497002121</v>
      </c>
      <c r="E14" s="115">
        <v>16501</v>
      </c>
      <c r="F14" s="114">
        <v>16603</v>
      </c>
      <c r="G14" s="114">
        <v>16637</v>
      </c>
      <c r="H14" s="114">
        <v>16310</v>
      </c>
      <c r="I14" s="140">
        <v>16353</v>
      </c>
      <c r="J14" s="115">
        <v>148</v>
      </c>
      <c r="K14" s="116">
        <v>0.90503271570965571</v>
      </c>
    </row>
    <row r="15" spans="1:255" ht="14.1" customHeight="1" x14ac:dyDescent="0.2">
      <c r="A15" s="306" t="s">
        <v>231</v>
      </c>
      <c r="B15" s="307"/>
      <c r="C15" s="308"/>
      <c r="D15" s="113">
        <v>13.92668653286899</v>
      </c>
      <c r="E15" s="115">
        <v>3879</v>
      </c>
      <c r="F15" s="114">
        <v>3924</v>
      </c>
      <c r="G15" s="114">
        <v>3960</v>
      </c>
      <c r="H15" s="114">
        <v>3947</v>
      </c>
      <c r="I15" s="140">
        <v>3909</v>
      </c>
      <c r="J15" s="115">
        <v>-30</v>
      </c>
      <c r="K15" s="116">
        <v>-0.76745970836531086</v>
      </c>
    </row>
    <row r="16" spans="1:255" ht="14.1" customHeight="1" x14ac:dyDescent="0.2">
      <c r="A16" s="306" t="s">
        <v>232</v>
      </c>
      <c r="B16" s="307"/>
      <c r="C16" s="308"/>
      <c r="D16" s="113">
        <v>12.935769935015976</v>
      </c>
      <c r="E16" s="115">
        <v>3603</v>
      </c>
      <c r="F16" s="114">
        <v>3605</v>
      </c>
      <c r="G16" s="114">
        <v>3597</v>
      </c>
      <c r="H16" s="114">
        <v>3529</v>
      </c>
      <c r="I16" s="140">
        <v>3549</v>
      </c>
      <c r="J16" s="115">
        <v>54</v>
      </c>
      <c r="K16" s="116">
        <v>1.521555367709214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0.26927081463397118</v>
      </c>
      <c r="E18" s="115">
        <v>75</v>
      </c>
      <c r="F18" s="114">
        <v>66</v>
      </c>
      <c r="G18" s="114">
        <v>63</v>
      </c>
      <c r="H18" s="114">
        <v>66</v>
      </c>
      <c r="I18" s="140">
        <v>60</v>
      </c>
      <c r="J18" s="115">
        <v>15</v>
      </c>
      <c r="K18" s="116">
        <v>25</v>
      </c>
    </row>
    <row r="19" spans="1:255" ht="14.1" customHeight="1" x14ac:dyDescent="0.2">
      <c r="A19" s="306" t="s">
        <v>235</v>
      </c>
      <c r="B19" s="307" t="s">
        <v>236</v>
      </c>
      <c r="C19" s="308"/>
      <c r="D19" s="113">
        <v>0.16515276630883569</v>
      </c>
      <c r="E19" s="115">
        <v>46</v>
      </c>
      <c r="F19" s="114">
        <v>42</v>
      </c>
      <c r="G19" s="114">
        <v>39</v>
      </c>
      <c r="H19" s="114">
        <v>42</v>
      </c>
      <c r="I19" s="140">
        <v>38</v>
      </c>
      <c r="J19" s="115">
        <v>8</v>
      </c>
      <c r="K19" s="116">
        <v>21.05263157894737</v>
      </c>
    </row>
    <row r="20" spans="1:255" ht="14.1" customHeight="1" x14ac:dyDescent="0.2">
      <c r="A20" s="306">
        <v>12</v>
      </c>
      <c r="B20" s="307" t="s">
        <v>237</v>
      </c>
      <c r="C20" s="308"/>
      <c r="D20" s="113">
        <v>0.3482569202599361</v>
      </c>
      <c r="E20" s="115">
        <v>97</v>
      </c>
      <c r="F20" s="114">
        <v>95</v>
      </c>
      <c r="G20" s="114">
        <v>99</v>
      </c>
      <c r="H20" s="114">
        <v>102</v>
      </c>
      <c r="I20" s="140">
        <v>101</v>
      </c>
      <c r="J20" s="115">
        <v>-4</v>
      </c>
      <c r="K20" s="116">
        <v>-3.9603960396039604</v>
      </c>
    </row>
    <row r="21" spans="1:255" ht="14.1" customHeight="1" x14ac:dyDescent="0.2">
      <c r="A21" s="306">
        <v>21</v>
      </c>
      <c r="B21" s="307" t="s">
        <v>238</v>
      </c>
      <c r="C21" s="308"/>
      <c r="D21" s="113">
        <v>0.47750691128424227</v>
      </c>
      <c r="E21" s="115">
        <v>133</v>
      </c>
      <c r="F21" s="114">
        <v>132</v>
      </c>
      <c r="G21" s="114">
        <v>155</v>
      </c>
      <c r="H21" s="114">
        <v>153</v>
      </c>
      <c r="I21" s="140">
        <v>131</v>
      </c>
      <c r="J21" s="115">
        <v>2</v>
      </c>
      <c r="K21" s="116">
        <v>1.5267175572519085</v>
      </c>
    </row>
    <row r="22" spans="1:255" ht="14.1" customHeight="1" x14ac:dyDescent="0.2">
      <c r="A22" s="306">
        <v>22</v>
      </c>
      <c r="B22" s="307" t="s">
        <v>239</v>
      </c>
      <c r="C22" s="308"/>
      <c r="D22" s="113">
        <v>1.7628262664703982</v>
      </c>
      <c r="E22" s="115">
        <v>491</v>
      </c>
      <c r="F22" s="114">
        <v>474</v>
      </c>
      <c r="G22" s="114">
        <v>487</v>
      </c>
      <c r="H22" s="114">
        <v>473</v>
      </c>
      <c r="I22" s="140">
        <v>473</v>
      </c>
      <c r="J22" s="115">
        <v>18</v>
      </c>
      <c r="K22" s="116">
        <v>3.8054968287526427</v>
      </c>
    </row>
    <row r="23" spans="1:255" ht="14.1" customHeight="1" x14ac:dyDescent="0.2">
      <c r="A23" s="306">
        <v>23</v>
      </c>
      <c r="B23" s="307" t="s">
        <v>240</v>
      </c>
      <c r="C23" s="308"/>
      <c r="D23" s="113">
        <v>0.46673607869888345</v>
      </c>
      <c r="E23" s="115">
        <v>130</v>
      </c>
      <c r="F23" s="114">
        <v>133</v>
      </c>
      <c r="G23" s="114">
        <v>137</v>
      </c>
      <c r="H23" s="114">
        <v>135</v>
      </c>
      <c r="I23" s="140">
        <v>135</v>
      </c>
      <c r="J23" s="115">
        <v>-5</v>
      </c>
      <c r="K23" s="116">
        <v>-3.7037037037037037</v>
      </c>
    </row>
    <row r="24" spans="1:255" ht="14.1" customHeight="1" x14ac:dyDescent="0.2">
      <c r="A24" s="306">
        <v>24</v>
      </c>
      <c r="B24" s="307" t="s">
        <v>241</v>
      </c>
      <c r="C24" s="308"/>
      <c r="D24" s="113">
        <v>5.4536315657200305</v>
      </c>
      <c r="E24" s="115">
        <v>1519</v>
      </c>
      <c r="F24" s="114">
        <v>1489</v>
      </c>
      <c r="G24" s="114">
        <v>1543</v>
      </c>
      <c r="H24" s="114">
        <v>1588</v>
      </c>
      <c r="I24" s="140">
        <v>1584</v>
      </c>
      <c r="J24" s="115">
        <v>-65</v>
      </c>
      <c r="K24" s="116">
        <v>-4.1035353535353538</v>
      </c>
    </row>
    <row r="25" spans="1:255" ht="14.1" customHeight="1" x14ac:dyDescent="0.2">
      <c r="A25" s="306">
        <v>25</v>
      </c>
      <c r="B25" s="307" t="s">
        <v>242</v>
      </c>
      <c r="C25" s="308"/>
      <c r="D25" s="113">
        <v>9.9342979212293105</v>
      </c>
      <c r="E25" s="115">
        <v>2767</v>
      </c>
      <c r="F25" s="114">
        <v>2782</v>
      </c>
      <c r="G25" s="114">
        <v>2785</v>
      </c>
      <c r="H25" s="114">
        <v>2771</v>
      </c>
      <c r="I25" s="140">
        <v>2774</v>
      </c>
      <c r="J25" s="115">
        <v>-7</v>
      </c>
      <c r="K25" s="116">
        <v>-0.25234318673395817</v>
      </c>
    </row>
    <row r="26" spans="1:255" ht="14.1" customHeight="1" x14ac:dyDescent="0.2">
      <c r="A26" s="306">
        <v>26</v>
      </c>
      <c r="B26" s="307" t="s">
        <v>243</v>
      </c>
      <c r="C26" s="308"/>
      <c r="D26" s="113">
        <v>2.8578609126485479</v>
      </c>
      <c r="E26" s="115">
        <v>796</v>
      </c>
      <c r="F26" s="114">
        <v>840</v>
      </c>
      <c r="G26" s="114">
        <v>890</v>
      </c>
      <c r="H26" s="114">
        <v>860</v>
      </c>
      <c r="I26" s="140">
        <v>864</v>
      </c>
      <c r="J26" s="115">
        <v>-68</v>
      </c>
      <c r="K26" s="116">
        <v>-7.8703703703703702</v>
      </c>
    </row>
    <row r="27" spans="1:255" ht="14.1" customHeight="1" x14ac:dyDescent="0.2">
      <c r="A27" s="306">
        <v>27</v>
      </c>
      <c r="B27" s="307" t="s">
        <v>244</v>
      </c>
      <c r="C27" s="308"/>
      <c r="D27" s="113">
        <v>7.726277241230747</v>
      </c>
      <c r="E27" s="115">
        <v>2152</v>
      </c>
      <c r="F27" s="114">
        <v>2169</v>
      </c>
      <c r="G27" s="114">
        <v>2171</v>
      </c>
      <c r="H27" s="114">
        <v>2154</v>
      </c>
      <c r="I27" s="140">
        <v>2151</v>
      </c>
      <c r="J27" s="115">
        <v>1</v>
      </c>
      <c r="K27" s="116">
        <v>4.6490004649000466E-2</v>
      </c>
    </row>
    <row r="28" spans="1:255" ht="14.1" customHeight="1" x14ac:dyDescent="0.2">
      <c r="A28" s="306">
        <v>28</v>
      </c>
      <c r="B28" s="307" t="s">
        <v>245</v>
      </c>
      <c r="C28" s="308"/>
      <c r="D28" s="113">
        <v>0.32312497756076547</v>
      </c>
      <c r="E28" s="115">
        <v>90</v>
      </c>
      <c r="F28" s="114">
        <v>80</v>
      </c>
      <c r="G28" s="114">
        <v>85</v>
      </c>
      <c r="H28" s="114">
        <v>77</v>
      </c>
      <c r="I28" s="140">
        <v>70</v>
      </c>
      <c r="J28" s="115">
        <v>20</v>
      </c>
      <c r="K28" s="116">
        <v>28.571428571428573</v>
      </c>
    </row>
    <row r="29" spans="1:255" ht="14.1" customHeight="1" x14ac:dyDescent="0.2">
      <c r="A29" s="306">
        <v>29</v>
      </c>
      <c r="B29" s="307" t="s">
        <v>246</v>
      </c>
      <c r="C29" s="308"/>
      <c r="D29" s="113">
        <v>1.9602915305353104</v>
      </c>
      <c r="E29" s="115">
        <v>546</v>
      </c>
      <c r="F29" s="114">
        <v>567</v>
      </c>
      <c r="G29" s="114">
        <v>555</v>
      </c>
      <c r="H29" s="114">
        <v>548</v>
      </c>
      <c r="I29" s="140">
        <v>543</v>
      </c>
      <c r="J29" s="115">
        <v>3</v>
      </c>
      <c r="K29" s="116">
        <v>0.5524861878453039</v>
      </c>
    </row>
    <row r="30" spans="1:255" ht="14.1" customHeight="1" x14ac:dyDescent="0.2">
      <c r="A30" s="306" t="s">
        <v>247</v>
      </c>
      <c r="B30" s="307" t="s">
        <v>248</v>
      </c>
      <c r="C30" s="308"/>
      <c r="D30" s="113">
        <v>0.4882777438696011</v>
      </c>
      <c r="E30" s="115">
        <v>136</v>
      </c>
      <c r="F30" s="114">
        <v>149</v>
      </c>
      <c r="G30" s="114">
        <v>148</v>
      </c>
      <c r="H30" s="114">
        <v>142</v>
      </c>
      <c r="I30" s="140">
        <v>126</v>
      </c>
      <c r="J30" s="115">
        <v>10</v>
      </c>
      <c r="K30" s="116">
        <v>7.9365079365079367</v>
      </c>
    </row>
    <row r="31" spans="1:255" ht="14.1" customHeight="1" x14ac:dyDescent="0.2">
      <c r="A31" s="306" t="s">
        <v>249</v>
      </c>
      <c r="B31" s="307" t="s">
        <v>250</v>
      </c>
      <c r="C31" s="308"/>
      <c r="D31" s="113">
        <v>1.3822568484543856</v>
      </c>
      <c r="E31" s="115">
        <v>385</v>
      </c>
      <c r="F31" s="114">
        <v>393</v>
      </c>
      <c r="G31" s="114">
        <v>383</v>
      </c>
      <c r="H31" s="114">
        <v>384</v>
      </c>
      <c r="I31" s="140">
        <v>396</v>
      </c>
      <c r="J31" s="115">
        <v>-11</v>
      </c>
      <c r="K31" s="116">
        <v>-2.7777777777777777</v>
      </c>
    </row>
    <row r="32" spans="1:255" ht="14.1" customHeight="1" x14ac:dyDescent="0.2">
      <c r="A32" s="306">
        <v>31</v>
      </c>
      <c r="B32" s="307" t="s">
        <v>251</v>
      </c>
      <c r="C32" s="308"/>
      <c r="D32" s="113">
        <v>0.86166660682870788</v>
      </c>
      <c r="E32" s="115">
        <v>240</v>
      </c>
      <c r="F32" s="114">
        <v>241</v>
      </c>
      <c r="G32" s="114">
        <v>241</v>
      </c>
      <c r="H32" s="114">
        <v>237</v>
      </c>
      <c r="I32" s="140">
        <v>236</v>
      </c>
      <c r="J32" s="115">
        <v>4</v>
      </c>
      <c r="K32" s="116">
        <v>1.6949152542372881</v>
      </c>
    </row>
    <row r="33" spans="1:11" ht="14.1" customHeight="1" x14ac:dyDescent="0.2">
      <c r="A33" s="306">
        <v>32</v>
      </c>
      <c r="B33" s="307" t="s">
        <v>252</v>
      </c>
      <c r="C33" s="308"/>
      <c r="D33" s="113">
        <v>1.5150971170071446</v>
      </c>
      <c r="E33" s="115">
        <v>422</v>
      </c>
      <c r="F33" s="114">
        <v>425</v>
      </c>
      <c r="G33" s="114">
        <v>472</v>
      </c>
      <c r="H33" s="114">
        <v>458</v>
      </c>
      <c r="I33" s="140">
        <v>440</v>
      </c>
      <c r="J33" s="115">
        <v>-18</v>
      </c>
      <c r="K33" s="116">
        <v>-4.0909090909090908</v>
      </c>
    </row>
    <row r="34" spans="1:11" ht="14.1" customHeight="1" x14ac:dyDescent="0.2">
      <c r="A34" s="306">
        <v>33</v>
      </c>
      <c r="B34" s="307" t="s">
        <v>253</v>
      </c>
      <c r="C34" s="308"/>
      <c r="D34" s="113">
        <v>0.89397910458478436</v>
      </c>
      <c r="E34" s="115">
        <v>249</v>
      </c>
      <c r="F34" s="114">
        <v>245</v>
      </c>
      <c r="G34" s="114">
        <v>261</v>
      </c>
      <c r="H34" s="114">
        <v>252</v>
      </c>
      <c r="I34" s="140">
        <v>247</v>
      </c>
      <c r="J34" s="115">
        <v>2</v>
      </c>
      <c r="K34" s="116">
        <v>0.80971659919028338</v>
      </c>
    </row>
    <row r="35" spans="1:11" ht="14.1" customHeight="1" x14ac:dyDescent="0.2">
      <c r="A35" s="306">
        <v>34</v>
      </c>
      <c r="B35" s="307" t="s">
        <v>254</v>
      </c>
      <c r="C35" s="308"/>
      <c r="D35" s="113">
        <v>1.6012637776900154</v>
      </c>
      <c r="E35" s="115">
        <v>446</v>
      </c>
      <c r="F35" s="114">
        <v>437</v>
      </c>
      <c r="G35" s="114">
        <v>441</v>
      </c>
      <c r="H35" s="114">
        <v>438</v>
      </c>
      <c r="I35" s="140">
        <v>438</v>
      </c>
      <c r="J35" s="115">
        <v>8</v>
      </c>
      <c r="K35" s="116">
        <v>1.8264840182648401</v>
      </c>
    </row>
    <row r="36" spans="1:11" ht="14.1" customHeight="1" x14ac:dyDescent="0.2">
      <c r="A36" s="306">
        <v>41</v>
      </c>
      <c r="B36" s="307" t="s">
        <v>255</v>
      </c>
      <c r="C36" s="308"/>
      <c r="D36" s="113">
        <v>0.38774997307291853</v>
      </c>
      <c r="E36" s="115">
        <v>108</v>
      </c>
      <c r="F36" s="114">
        <v>107</v>
      </c>
      <c r="G36" s="114">
        <v>131</v>
      </c>
      <c r="H36" s="114">
        <v>130</v>
      </c>
      <c r="I36" s="140">
        <v>123</v>
      </c>
      <c r="J36" s="115">
        <v>-15</v>
      </c>
      <c r="K36" s="116">
        <v>-12.195121951219512</v>
      </c>
    </row>
    <row r="37" spans="1:11" ht="14.1" customHeight="1" x14ac:dyDescent="0.2">
      <c r="A37" s="306">
        <v>42</v>
      </c>
      <c r="B37" s="307" t="s">
        <v>256</v>
      </c>
      <c r="C37" s="308"/>
      <c r="D37" s="113">
        <v>8.2576383154417843E-2</v>
      </c>
      <c r="E37" s="115">
        <v>23</v>
      </c>
      <c r="F37" s="114">
        <v>24</v>
      </c>
      <c r="G37" s="114">
        <v>24</v>
      </c>
      <c r="H37" s="114">
        <v>24</v>
      </c>
      <c r="I37" s="140" t="s">
        <v>513</v>
      </c>
      <c r="J37" s="115" t="s">
        <v>513</v>
      </c>
      <c r="K37" s="116" t="s">
        <v>513</v>
      </c>
    </row>
    <row r="38" spans="1:11" ht="14.1" customHeight="1" x14ac:dyDescent="0.2">
      <c r="A38" s="306">
        <v>43</v>
      </c>
      <c r="B38" s="307" t="s">
        <v>257</v>
      </c>
      <c r="C38" s="308"/>
      <c r="D38" s="113">
        <v>2.4162567766488348</v>
      </c>
      <c r="E38" s="115">
        <v>673</v>
      </c>
      <c r="F38" s="114">
        <v>670</v>
      </c>
      <c r="G38" s="114">
        <v>676</v>
      </c>
      <c r="H38" s="114">
        <v>668</v>
      </c>
      <c r="I38" s="140">
        <v>657</v>
      </c>
      <c r="J38" s="115">
        <v>16</v>
      </c>
      <c r="K38" s="116">
        <v>2.4353120243531201</v>
      </c>
    </row>
    <row r="39" spans="1:11" ht="14.1" customHeight="1" x14ac:dyDescent="0.2">
      <c r="A39" s="306">
        <v>51</v>
      </c>
      <c r="B39" s="307" t="s">
        <v>258</v>
      </c>
      <c r="C39" s="308"/>
      <c r="D39" s="113">
        <v>4.7176246723871751</v>
      </c>
      <c r="E39" s="115">
        <v>1314</v>
      </c>
      <c r="F39" s="114">
        <v>1307</v>
      </c>
      <c r="G39" s="114">
        <v>1310</v>
      </c>
      <c r="H39" s="114">
        <v>1368</v>
      </c>
      <c r="I39" s="140">
        <v>1345</v>
      </c>
      <c r="J39" s="115">
        <v>-31</v>
      </c>
      <c r="K39" s="116">
        <v>-2.3048327137546467</v>
      </c>
    </row>
    <row r="40" spans="1:11" ht="14.1" customHeight="1" x14ac:dyDescent="0.2">
      <c r="A40" s="306" t="s">
        <v>259</v>
      </c>
      <c r="B40" s="307" t="s">
        <v>260</v>
      </c>
      <c r="C40" s="308"/>
      <c r="D40" s="113">
        <v>3.7554302947617852</v>
      </c>
      <c r="E40" s="115">
        <v>1046</v>
      </c>
      <c r="F40" s="114">
        <v>1039</v>
      </c>
      <c r="G40" s="114">
        <v>1044</v>
      </c>
      <c r="H40" s="114">
        <v>1114</v>
      </c>
      <c r="I40" s="140">
        <v>1092</v>
      </c>
      <c r="J40" s="115">
        <v>-46</v>
      </c>
      <c r="K40" s="116">
        <v>-4.2124542124542126</v>
      </c>
    </row>
    <row r="41" spans="1:11" ht="14.1" customHeight="1" x14ac:dyDescent="0.2">
      <c r="A41" s="306"/>
      <c r="B41" s="307" t="s">
        <v>261</v>
      </c>
      <c r="C41" s="308"/>
      <c r="D41" s="113">
        <v>3.3497289340466017</v>
      </c>
      <c r="E41" s="115">
        <v>933</v>
      </c>
      <c r="F41" s="114">
        <v>933</v>
      </c>
      <c r="G41" s="114">
        <v>941</v>
      </c>
      <c r="H41" s="114">
        <v>950</v>
      </c>
      <c r="I41" s="140">
        <v>914</v>
      </c>
      <c r="J41" s="115">
        <v>19</v>
      </c>
      <c r="K41" s="116">
        <v>2.0787746170678338</v>
      </c>
    </row>
    <row r="42" spans="1:11" ht="14.1" customHeight="1" x14ac:dyDescent="0.2">
      <c r="A42" s="306">
        <v>52</v>
      </c>
      <c r="B42" s="307" t="s">
        <v>262</v>
      </c>
      <c r="C42" s="308"/>
      <c r="D42" s="113">
        <v>1.8274512619825511</v>
      </c>
      <c r="E42" s="115">
        <v>509</v>
      </c>
      <c r="F42" s="114">
        <v>493</v>
      </c>
      <c r="G42" s="114">
        <v>516</v>
      </c>
      <c r="H42" s="114">
        <v>528</v>
      </c>
      <c r="I42" s="140">
        <v>531</v>
      </c>
      <c r="J42" s="115">
        <v>-22</v>
      </c>
      <c r="K42" s="116">
        <v>-4.1431261770244818</v>
      </c>
    </row>
    <row r="43" spans="1:11" ht="14.1" customHeight="1" x14ac:dyDescent="0.2">
      <c r="A43" s="306" t="s">
        <v>263</v>
      </c>
      <c r="B43" s="307" t="s">
        <v>264</v>
      </c>
      <c r="C43" s="308"/>
      <c r="D43" s="113">
        <v>1.4684235091372564</v>
      </c>
      <c r="E43" s="115">
        <v>409</v>
      </c>
      <c r="F43" s="114">
        <v>403</v>
      </c>
      <c r="G43" s="114">
        <v>407</v>
      </c>
      <c r="H43" s="114">
        <v>416</v>
      </c>
      <c r="I43" s="140">
        <v>414</v>
      </c>
      <c r="J43" s="115">
        <v>-5</v>
      </c>
      <c r="K43" s="116">
        <v>-1.2077294685990339</v>
      </c>
    </row>
    <row r="44" spans="1:11" ht="14.1" customHeight="1" x14ac:dyDescent="0.2">
      <c r="A44" s="306">
        <v>53</v>
      </c>
      <c r="B44" s="307" t="s">
        <v>265</v>
      </c>
      <c r="C44" s="308"/>
      <c r="D44" s="113">
        <v>0.8293541090726313</v>
      </c>
      <c r="E44" s="115">
        <v>231</v>
      </c>
      <c r="F44" s="114">
        <v>228</v>
      </c>
      <c r="G44" s="114">
        <v>232</v>
      </c>
      <c r="H44" s="114">
        <v>227</v>
      </c>
      <c r="I44" s="140">
        <v>222</v>
      </c>
      <c r="J44" s="115">
        <v>9</v>
      </c>
      <c r="K44" s="116">
        <v>4.0540540540540544</v>
      </c>
    </row>
    <row r="45" spans="1:11" ht="14.1" customHeight="1" x14ac:dyDescent="0.2">
      <c r="A45" s="306" t="s">
        <v>266</v>
      </c>
      <c r="B45" s="307" t="s">
        <v>267</v>
      </c>
      <c r="C45" s="308"/>
      <c r="D45" s="113">
        <v>0.76831939108893121</v>
      </c>
      <c r="E45" s="115">
        <v>214</v>
      </c>
      <c r="F45" s="114">
        <v>209</v>
      </c>
      <c r="G45" s="114">
        <v>213</v>
      </c>
      <c r="H45" s="114">
        <v>208</v>
      </c>
      <c r="I45" s="140">
        <v>206</v>
      </c>
      <c r="J45" s="115">
        <v>8</v>
      </c>
      <c r="K45" s="116">
        <v>3.883495145631068</v>
      </c>
    </row>
    <row r="46" spans="1:11" ht="14.1" customHeight="1" x14ac:dyDescent="0.2">
      <c r="A46" s="306">
        <v>54</v>
      </c>
      <c r="B46" s="307" t="s">
        <v>268</v>
      </c>
      <c r="C46" s="308"/>
      <c r="D46" s="113">
        <v>1.6515276630883566</v>
      </c>
      <c r="E46" s="115">
        <v>460</v>
      </c>
      <c r="F46" s="114">
        <v>459</v>
      </c>
      <c r="G46" s="114">
        <v>452</v>
      </c>
      <c r="H46" s="114">
        <v>453</v>
      </c>
      <c r="I46" s="140">
        <v>451</v>
      </c>
      <c r="J46" s="115">
        <v>9</v>
      </c>
      <c r="K46" s="116">
        <v>1.9955654101995566</v>
      </c>
    </row>
    <row r="47" spans="1:11" ht="14.1" customHeight="1" x14ac:dyDescent="0.2">
      <c r="A47" s="306">
        <v>61</v>
      </c>
      <c r="B47" s="307" t="s">
        <v>269</v>
      </c>
      <c r="C47" s="308"/>
      <c r="D47" s="113">
        <v>2.9547984059167773</v>
      </c>
      <c r="E47" s="115">
        <v>823</v>
      </c>
      <c r="F47" s="114">
        <v>850</v>
      </c>
      <c r="G47" s="114">
        <v>853</v>
      </c>
      <c r="H47" s="114">
        <v>854</v>
      </c>
      <c r="I47" s="140">
        <v>852</v>
      </c>
      <c r="J47" s="115">
        <v>-29</v>
      </c>
      <c r="K47" s="116">
        <v>-3.403755868544601</v>
      </c>
    </row>
    <row r="48" spans="1:11" ht="14.1" customHeight="1" x14ac:dyDescent="0.2">
      <c r="A48" s="306">
        <v>62</v>
      </c>
      <c r="B48" s="307" t="s">
        <v>270</v>
      </c>
      <c r="C48" s="308"/>
      <c r="D48" s="113">
        <v>6.875381466987398</v>
      </c>
      <c r="E48" s="115">
        <v>1915</v>
      </c>
      <c r="F48" s="114">
        <v>1932</v>
      </c>
      <c r="G48" s="114">
        <v>1956</v>
      </c>
      <c r="H48" s="114">
        <v>1918</v>
      </c>
      <c r="I48" s="140">
        <v>1927</v>
      </c>
      <c r="J48" s="115">
        <v>-12</v>
      </c>
      <c r="K48" s="116">
        <v>-0.62272963155163463</v>
      </c>
    </row>
    <row r="49" spans="1:11" ht="14.1" customHeight="1" x14ac:dyDescent="0.2">
      <c r="A49" s="306">
        <v>63</v>
      </c>
      <c r="B49" s="307" t="s">
        <v>271</v>
      </c>
      <c r="C49" s="308"/>
      <c r="D49" s="113">
        <v>1.8023193192833806</v>
      </c>
      <c r="E49" s="115">
        <v>502</v>
      </c>
      <c r="F49" s="114">
        <v>518</v>
      </c>
      <c r="G49" s="114">
        <v>516</v>
      </c>
      <c r="H49" s="114">
        <v>487</v>
      </c>
      <c r="I49" s="140">
        <v>498</v>
      </c>
      <c r="J49" s="115">
        <v>4</v>
      </c>
      <c r="K49" s="116">
        <v>0.80321285140562249</v>
      </c>
    </row>
    <row r="50" spans="1:11" ht="14.1" customHeight="1" x14ac:dyDescent="0.2">
      <c r="A50" s="306" t="s">
        <v>272</v>
      </c>
      <c r="B50" s="307" t="s">
        <v>273</v>
      </c>
      <c r="C50" s="308"/>
      <c r="D50" s="113">
        <v>0.26209025957706533</v>
      </c>
      <c r="E50" s="115">
        <v>73</v>
      </c>
      <c r="F50" s="114">
        <v>74</v>
      </c>
      <c r="G50" s="114">
        <v>77</v>
      </c>
      <c r="H50" s="114">
        <v>66</v>
      </c>
      <c r="I50" s="140">
        <v>59</v>
      </c>
      <c r="J50" s="115">
        <v>14</v>
      </c>
      <c r="K50" s="116">
        <v>23.728813559322035</v>
      </c>
    </row>
    <row r="51" spans="1:11" ht="14.1" customHeight="1" x14ac:dyDescent="0.2">
      <c r="A51" s="306" t="s">
        <v>274</v>
      </c>
      <c r="B51" s="307" t="s">
        <v>275</v>
      </c>
      <c r="C51" s="308"/>
      <c r="D51" s="113">
        <v>1.3104512978853264</v>
      </c>
      <c r="E51" s="115">
        <v>365</v>
      </c>
      <c r="F51" s="114">
        <v>382</v>
      </c>
      <c r="G51" s="114">
        <v>379</v>
      </c>
      <c r="H51" s="114">
        <v>366</v>
      </c>
      <c r="I51" s="140">
        <v>378</v>
      </c>
      <c r="J51" s="115">
        <v>-13</v>
      </c>
      <c r="K51" s="116">
        <v>-3.4391534391534391</v>
      </c>
    </row>
    <row r="52" spans="1:11" ht="14.1" customHeight="1" x14ac:dyDescent="0.2">
      <c r="A52" s="306">
        <v>71</v>
      </c>
      <c r="B52" s="307" t="s">
        <v>276</v>
      </c>
      <c r="C52" s="308"/>
      <c r="D52" s="113">
        <v>10.806735360643378</v>
      </c>
      <c r="E52" s="115">
        <v>3010</v>
      </c>
      <c r="F52" s="114">
        <v>3022</v>
      </c>
      <c r="G52" s="114">
        <v>3051</v>
      </c>
      <c r="H52" s="114">
        <v>3024</v>
      </c>
      <c r="I52" s="140">
        <v>3005</v>
      </c>
      <c r="J52" s="115">
        <v>5</v>
      </c>
      <c r="K52" s="116">
        <v>0.16638935108153077</v>
      </c>
    </row>
    <row r="53" spans="1:11" ht="14.1" customHeight="1" x14ac:dyDescent="0.2">
      <c r="A53" s="306" t="s">
        <v>277</v>
      </c>
      <c r="B53" s="307" t="s">
        <v>278</v>
      </c>
      <c r="C53" s="308"/>
      <c r="D53" s="113">
        <v>3.5256525329407964</v>
      </c>
      <c r="E53" s="115">
        <v>982</v>
      </c>
      <c r="F53" s="114">
        <v>986</v>
      </c>
      <c r="G53" s="114">
        <v>986</v>
      </c>
      <c r="H53" s="114">
        <v>960</v>
      </c>
      <c r="I53" s="140">
        <v>959</v>
      </c>
      <c r="J53" s="115">
        <v>23</v>
      </c>
      <c r="K53" s="116">
        <v>2.3983315954118876</v>
      </c>
    </row>
    <row r="54" spans="1:11" ht="14.1" customHeight="1" x14ac:dyDescent="0.2">
      <c r="A54" s="306" t="s">
        <v>279</v>
      </c>
      <c r="B54" s="307" t="s">
        <v>280</v>
      </c>
      <c r="C54" s="308"/>
      <c r="D54" s="113">
        <v>6.2686245646788494</v>
      </c>
      <c r="E54" s="115">
        <v>1746</v>
      </c>
      <c r="F54" s="114">
        <v>1756</v>
      </c>
      <c r="G54" s="114">
        <v>1773</v>
      </c>
      <c r="H54" s="114">
        <v>1782</v>
      </c>
      <c r="I54" s="140">
        <v>1768</v>
      </c>
      <c r="J54" s="115">
        <v>-22</v>
      </c>
      <c r="K54" s="116">
        <v>-1.244343891402715</v>
      </c>
    </row>
    <row r="55" spans="1:11" ht="14.1" customHeight="1" x14ac:dyDescent="0.2">
      <c r="A55" s="306">
        <v>72</v>
      </c>
      <c r="B55" s="307" t="s">
        <v>281</v>
      </c>
      <c r="C55" s="308"/>
      <c r="D55" s="113">
        <v>4.2688399813305571</v>
      </c>
      <c r="E55" s="115">
        <v>1189</v>
      </c>
      <c r="F55" s="114">
        <v>1200</v>
      </c>
      <c r="G55" s="114">
        <v>1215</v>
      </c>
      <c r="H55" s="114">
        <v>1196</v>
      </c>
      <c r="I55" s="140">
        <v>1205</v>
      </c>
      <c r="J55" s="115">
        <v>-16</v>
      </c>
      <c r="K55" s="116">
        <v>-1.3278008298755186</v>
      </c>
    </row>
    <row r="56" spans="1:11" ht="14.1" customHeight="1" x14ac:dyDescent="0.2">
      <c r="A56" s="306" t="s">
        <v>282</v>
      </c>
      <c r="B56" s="307" t="s">
        <v>283</v>
      </c>
      <c r="C56" s="308"/>
      <c r="D56" s="113">
        <v>2.190069292356299</v>
      </c>
      <c r="E56" s="115">
        <v>610</v>
      </c>
      <c r="F56" s="114">
        <v>608</v>
      </c>
      <c r="G56" s="114">
        <v>609</v>
      </c>
      <c r="H56" s="114">
        <v>580</v>
      </c>
      <c r="I56" s="140">
        <v>591</v>
      </c>
      <c r="J56" s="115">
        <v>19</v>
      </c>
      <c r="K56" s="116">
        <v>3.2148900169204739</v>
      </c>
    </row>
    <row r="57" spans="1:11" ht="14.1" customHeight="1" x14ac:dyDescent="0.2">
      <c r="A57" s="306" t="s">
        <v>284</v>
      </c>
      <c r="B57" s="307" t="s">
        <v>285</v>
      </c>
      <c r="C57" s="308"/>
      <c r="D57" s="113">
        <v>1.3176318529422324</v>
      </c>
      <c r="E57" s="115">
        <v>367</v>
      </c>
      <c r="F57" s="114">
        <v>378</v>
      </c>
      <c r="G57" s="114">
        <v>390</v>
      </c>
      <c r="H57" s="114">
        <v>411</v>
      </c>
      <c r="I57" s="140">
        <v>408</v>
      </c>
      <c r="J57" s="115">
        <v>-41</v>
      </c>
      <c r="K57" s="116">
        <v>-10.049019607843137</v>
      </c>
    </row>
    <row r="58" spans="1:11" ht="14.1" customHeight="1" x14ac:dyDescent="0.2">
      <c r="A58" s="306">
        <v>73</v>
      </c>
      <c r="B58" s="307" t="s">
        <v>286</v>
      </c>
      <c r="C58" s="308"/>
      <c r="D58" s="113">
        <v>3.4430761497863784</v>
      </c>
      <c r="E58" s="115">
        <v>959</v>
      </c>
      <c r="F58" s="114">
        <v>957</v>
      </c>
      <c r="G58" s="114">
        <v>935</v>
      </c>
      <c r="H58" s="114">
        <v>919</v>
      </c>
      <c r="I58" s="140">
        <v>906</v>
      </c>
      <c r="J58" s="115">
        <v>53</v>
      </c>
      <c r="K58" s="116">
        <v>5.8498896247240619</v>
      </c>
    </row>
    <row r="59" spans="1:11" ht="14.1" customHeight="1" x14ac:dyDescent="0.2">
      <c r="A59" s="306" t="s">
        <v>287</v>
      </c>
      <c r="B59" s="307" t="s">
        <v>288</v>
      </c>
      <c r="C59" s="308"/>
      <c r="D59" s="113">
        <v>3.0050622913151188</v>
      </c>
      <c r="E59" s="115">
        <v>837</v>
      </c>
      <c r="F59" s="114">
        <v>831</v>
      </c>
      <c r="G59" s="114">
        <v>809</v>
      </c>
      <c r="H59" s="114">
        <v>793</v>
      </c>
      <c r="I59" s="140">
        <v>778</v>
      </c>
      <c r="J59" s="115">
        <v>59</v>
      </c>
      <c r="K59" s="116">
        <v>7.5835475578406166</v>
      </c>
    </row>
    <row r="60" spans="1:11" ht="14.1" customHeight="1" x14ac:dyDescent="0.2">
      <c r="A60" s="306">
        <v>81</v>
      </c>
      <c r="B60" s="307" t="s">
        <v>289</v>
      </c>
      <c r="C60" s="308"/>
      <c r="D60" s="113">
        <v>10.185617348221017</v>
      </c>
      <c r="E60" s="115">
        <v>2837</v>
      </c>
      <c r="F60" s="114">
        <v>2850</v>
      </c>
      <c r="G60" s="114">
        <v>2804</v>
      </c>
      <c r="H60" s="114">
        <v>2725</v>
      </c>
      <c r="I60" s="140">
        <v>2725</v>
      </c>
      <c r="J60" s="115">
        <v>112</v>
      </c>
      <c r="K60" s="116">
        <v>4.1100917431192663</v>
      </c>
    </row>
    <row r="61" spans="1:11" ht="14.1" customHeight="1" x14ac:dyDescent="0.2">
      <c r="A61" s="306" t="s">
        <v>290</v>
      </c>
      <c r="B61" s="307" t="s">
        <v>291</v>
      </c>
      <c r="C61" s="308"/>
      <c r="D61" s="113">
        <v>2.9476178508598716</v>
      </c>
      <c r="E61" s="115">
        <v>821</v>
      </c>
      <c r="F61" s="114">
        <v>815</v>
      </c>
      <c r="G61" s="114">
        <v>822</v>
      </c>
      <c r="H61" s="114">
        <v>788</v>
      </c>
      <c r="I61" s="140">
        <v>791</v>
      </c>
      <c r="J61" s="115">
        <v>30</v>
      </c>
      <c r="K61" s="116">
        <v>3.7926675094816686</v>
      </c>
    </row>
    <row r="62" spans="1:11" ht="14.1" customHeight="1" x14ac:dyDescent="0.2">
      <c r="A62" s="306" t="s">
        <v>292</v>
      </c>
      <c r="B62" s="307" t="s">
        <v>293</v>
      </c>
      <c r="C62" s="308"/>
      <c r="D62" s="113">
        <v>4.5560621836067927</v>
      </c>
      <c r="E62" s="115">
        <v>1269</v>
      </c>
      <c r="F62" s="114">
        <v>1279</v>
      </c>
      <c r="G62" s="114">
        <v>1242</v>
      </c>
      <c r="H62" s="114">
        <v>1222</v>
      </c>
      <c r="I62" s="140">
        <v>1221</v>
      </c>
      <c r="J62" s="115">
        <v>48</v>
      </c>
      <c r="K62" s="116">
        <v>3.9312039312039313</v>
      </c>
    </row>
    <row r="63" spans="1:11" ht="14.1" customHeight="1" x14ac:dyDescent="0.2">
      <c r="A63" s="306"/>
      <c r="B63" s="307" t="s">
        <v>294</v>
      </c>
      <c r="C63" s="308"/>
      <c r="D63" s="113">
        <v>3.7733816824040498</v>
      </c>
      <c r="E63" s="115">
        <v>1051</v>
      </c>
      <c r="F63" s="114">
        <v>1061</v>
      </c>
      <c r="G63" s="114">
        <v>1022</v>
      </c>
      <c r="H63" s="114">
        <v>1011</v>
      </c>
      <c r="I63" s="140">
        <v>1011</v>
      </c>
      <c r="J63" s="115">
        <v>40</v>
      </c>
      <c r="K63" s="116">
        <v>3.9564787339268053</v>
      </c>
    </row>
    <row r="64" spans="1:11" ht="14.1" customHeight="1" x14ac:dyDescent="0.2">
      <c r="A64" s="306" t="s">
        <v>295</v>
      </c>
      <c r="B64" s="307" t="s">
        <v>296</v>
      </c>
      <c r="C64" s="308"/>
      <c r="D64" s="113">
        <v>1.2565971349585323</v>
      </c>
      <c r="E64" s="115">
        <v>350</v>
      </c>
      <c r="F64" s="114">
        <v>349</v>
      </c>
      <c r="G64" s="114">
        <v>339</v>
      </c>
      <c r="H64" s="114">
        <v>320</v>
      </c>
      <c r="I64" s="140">
        <v>319</v>
      </c>
      <c r="J64" s="115">
        <v>31</v>
      </c>
      <c r="K64" s="116">
        <v>9.7178683385579934</v>
      </c>
    </row>
    <row r="65" spans="1:11" ht="14.1" customHeight="1" x14ac:dyDescent="0.2">
      <c r="A65" s="306" t="s">
        <v>297</v>
      </c>
      <c r="B65" s="307" t="s">
        <v>298</v>
      </c>
      <c r="C65" s="308"/>
      <c r="D65" s="113">
        <v>0.5923957921947367</v>
      </c>
      <c r="E65" s="115">
        <v>165</v>
      </c>
      <c r="F65" s="114">
        <v>165</v>
      </c>
      <c r="G65" s="114">
        <v>164</v>
      </c>
      <c r="H65" s="114">
        <v>163</v>
      </c>
      <c r="I65" s="140">
        <v>162</v>
      </c>
      <c r="J65" s="115">
        <v>3</v>
      </c>
      <c r="K65" s="116">
        <v>1.8518518518518519</v>
      </c>
    </row>
    <row r="66" spans="1:11" ht="14.1" customHeight="1" x14ac:dyDescent="0.2">
      <c r="A66" s="306">
        <v>82</v>
      </c>
      <c r="B66" s="307" t="s">
        <v>299</v>
      </c>
      <c r="C66" s="308"/>
      <c r="D66" s="113">
        <v>3.0301942340142891</v>
      </c>
      <c r="E66" s="115">
        <v>844</v>
      </c>
      <c r="F66" s="114">
        <v>847</v>
      </c>
      <c r="G66" s="114">
        <v>845</v>
      </c>
      <c r="H66" s="114">
        <v>821</v>
      </c>
      <c r="I66" s="140">
        <v>832</v>
      </c>
      <c r="J66" s="115">
        <v>12</v>
      </c>
      <c r="K66" s="116">
        <v>1.4423076923076923</v>
      </c>
    </row>
    <row r="67" spans="1:11" ht="14.1" customHeight="1" x14ac:dyDescent="0.2">
      <c r="A67" s="306" t="s">
        <v>300</v>
      </c>
      <c r="B67" s="307" t="s">
        <v>301</v>
      </c>
      <c r="C67" s="308"/>
      <c r="D67" s="113">
        <v>1.8561734822101748</v>
      </c>
      <c r="E67" s="115">
        <v>517</v>
      </c>
      <c r="F67" s="114">
        <v>514</v>
      </c>
      <c r="G67" s="114">
        <v>507</v>
      </c>
      <c r="H67" s="114">
        <v>497</v>
      </c>
      <c r="I67" s="140">
        <v>504</v>
      </c>
      <c r="J67" s="115">
        <v>13</v>
      </c>
      <c r="K67" s="116">
        <v>2.5793650793650795</v>
      </c>
    </row>
    <row r="68" spans="1:11" ht="14.1" customHeight="1" x14ac:dyDescent="0.2">
      <c r="A68" s="306" t="s">
        <v>302</v>
      </c>
      <c r="B68" s="307" t="s">
        <v>303</v>
      </c>
      <c r="C68" s="308"/>
      <c r="D68" s="113">
        <v>0.54213190679639534</v>
      </c>
      <c r="E68" s="115">
        <v>151</v>
      </c>
      <c r="F68" s="114">
        <v>157</v>
      </c>
      <c r="G68" s="114">
        <v>158</v>
      </c>
      <c r="H68" s="114">
        <v>151</v>
      </c>
      <c r="I68" s="140">
        <v>152</v>
      </c>
      <c r="J68" s="115">
        <v>-1</v>
      </c>
      <c r="K68" s="116">
        <v>-0.65789473684210531</v>
      </c>
    </row>
    <row r="69" spans="1:11" ht="14.1" customHeight="1" x14ac:dyDescent="0.2">
      <c r="A69" s="306">
        <v>83</v>
      </c>
      <c r="B69" s="307" t="s">
        <v>304</v>
      </c>
      <c r="C69" s="308"/>
      <c r="D69" s="113">
        <v>4.11445804760708</v>
      </c>
      <c r="E69" s="115">
        <v>1146</v>
      </c>
      <c r="F69" s="114">
        <v>1145</v>
      </c>
      <c r="G69" s="114">
        <v>1123</v>
      </c>
      <c r="H69" s="114">
        <v>1076</v>
      </c>
      <c r="I69" s="140">
        <v>1078</v>
      </c>
      <c r="J69" s="115">
        <v>68</v>
      </c>
      <c r="K69" s="116">
        <v>6.3079777365491649</v>
      </c>
    </row>
    <row r="70" spans="1:11" ht="14.1" customHeight="1" x14ac:dyDescent="0.2">
      <c r="A70" s="306" t="s">
        <v>305</v>
      </c>
      <c r="B70" s="307" t="s">
        <v>306</v>
      </c>
      <c r="C70" s="308"/>
      <c r="D70" s="113">
        <v>3.4682080924855492</v>
      </c>
      <c r="E70" s="115">
        <v>966</v>
      </c>
      <c r="F70" s="114">
        <v>961</v>
      </c>
      <c r="G70" s="114">
        <v>948</v>
      </c>
      <c r="H70" s="114">
        <v>910</v>
      </c>
      <c r="I70" s="140">
        <v>911</v>
      </c>
      <c r="J70" s="115">
        <v>55</v>
      </c>
      <c r="K70" s="116">
        <v>6.0373216245883645</v>
      </c>
    </row>
    <row r="71" spans="1:11" ht="14.1" customHeight="1" x14ac:dyDescent="0.2">
      <c r="A71" s="306"/>
      <c r="B71" s="307" t="s">
        <v>307</v>
      </c>
      <c r="C71" s="308"/>
      <c r="D71" s="113">
        <v>1.8202707069256454</v>
      </c>
      <c r="E71" s="115">
        <v>507</v>
      </c>
      <c r="F71" s="114">
        <v>502</v>
      </c>
      <c r="G71" s="114">
        <v>502</v>
      </c>
      <c r="H71" s="114">
        <v>482</v>
      </c>
      <c r="I71" s="140">
        <v>480</v>
      </c>
      <c r="J71" s="115">
        <v>27</v>
      </c>
      <c r="K71" s="116">
        <v>5.625</v>
      </c>
    </row>
    <row r="72" spans="1:11" ht="14.1" customHeight="1" x14ac:dyDescent="0.2">
      <c r="A72" s="306">
        <v>84</v>
      </c>
      <c r="B72" s="307" t="s">
        <v>308</v>
      </c>
      <c r="C72" s="308"/>
      <c r="D72" s="113">
        <v>1.8346318170394571</v>
      </c>
      <c r="E72" s="115">
        <v>511</v>
      </c>
      <c r="F72" s="114">
        <v>522</v>
      </c>
      <c r="G72" s="114">
        <v>517</v>
      </c>
      <c r="H72" s="114">
        <v>506</v>
      </c>
      <c r="I72" s="140">
        <v>511</v>
      </c>
      <c r="J72" s="115">
        <v>0</v>
      </c>
      <c r="K72" s="116">
        <v>0</v>
      </c>
    </row>
    <row r="73" spans="1:11" ht="14.1" customHeight="1" x14ac:dyDescent="0.2">
      <c r="A73" s="306" t="s">
        <v>309</v>
      </c>
      <c r="B73" s="307" t="s">
        <v>310</v>
      </c>
      <c r="C73" s="308"/>
      <c r="D73" s="113">
        <v>0.5923957921947367</v>
      </c>
      <c r="E73" s="115">
        <v>165</v>
      </c>
      <c r="F73" s="114">
        <v>163</v>
      </c>
      <c r="G73" s="114">
        <v>165</v>
      </c>
      <c r="H73" s="114">
        <v>164</v>
      </c>
      <c r="I73" s="140">
        <v>168</v>
      </c>
      <c r="J73" s="115">
        <v>-3</v>
      </c>
      <c r="K73" s="116">
        <v>-1.7857142857142858</v>
      </c>
    </row>
    <row r="74" spans="1:11" ht="14.1" customHeight="1" x14ac:dyDescent="0.2">
      <c r="A74" s="306" t="s">
        <v>311</v>
      </c>
      <c r="B74" s="307" t="s">
        <v>312</v>
      </c>
      <c r="C74" s="308"/>
      <c r="D74" s="113">
        <v>0.19746526406491222</v>
      </c>
      <c r="E74" s="115">
        <v>55</v>
      </c>
      <c r="F74" s="114">
        <v>55</v>
      </c>
      <c r="G74" s="114">
        <v>54</v>
      </c>
      <c r="H74" s="114">
        <v>58</v>
      </c>
      <c r="I74" s="140">
        <v>57</v>
      </c>
      <c r="J74" s="115">
        <v>-2</v>
      </c>
      <c r="K74" s="116">
        <v>-3.5087719298245612</v>
      </c>
    </row>
    <row r="75" spans="1:11" ht="14.1" customHeight="1" x14ac:dyDescent="0.2">
      <c r="A75" s="306" t="s">
        <v>313</v>
      </c>
      <c r="B75" s="307" t="s">
        <v>314</v>
      </c>
      <c r="C75" s="308"/>
      <c r="D75" s="113">
        <v>0.31235414497540659</v>
      </c>
      <c r="E75" s="115">
        <v>87</v>
      </c>
      <c r="F75" s="114">
        <v>85</v>
      </c>
      <c r="G75" s="114">
        <v>78</v>
      </c>
      <c r="H75" s="114">
        <v>76</v>
      </c>
      <c r="I75" s="140">
        <v>69</v>
      </c>
      <c r="J75" s="115">
        <v>18</v>
      </c>
      <c r="K75" s="116">
        <v>26.086956521739129</v>
      </c>
    </row>
    <row r="76" spans="1:11" ht="14.1" customHeight="1" x14ac:dyDescent="0.2">
      <c r="A76" s="306">
        <v>91</v>
      </c>
      <c r="B76" s="307" t="s">
        <v>315</v>
      </c>
      <c r="C76" s="308"/>
      <c r="D76" s="113">
        <v>0.19028470900800631</v>
      </c>
      <c r="E76" s="115">
        <v>53</v>
      </c>
      <c r="F76" s="114">
        <v>53</v>
      </c>
      <c r="G76" s="114">
        <v>52</v>
      </c>
      <c r="H76" s="114">
        <v>52</v>
      </c>
      <c r="I76" s="140">
        <v>53</v>
      </c>
      <c r="J76" s="115">
        <v>0</v>
      </c>
      <c r="K76" s="116">
        <v>0</v>
      </c>
    </row>
    <row r="77" spans="1:11" ht="14.1" customHeight="1" x14ac:dyDescent="0.2">
      <c r="A77" s="306">
        <v>92</v>
      </c>
      <c r="B77" s="307" t="s">
        <v>316</v>
      </c>
      <c r="C77" s="308"/>
      <c r="D77" s="113">
        <v>0.77909022367429004</v>
      </c>
      <c r="E77" s="115">
        <v>217</v>
      </c>
      <c r="F77" s="114">
        <v>222</v>
      </c>
      <c r="G77" s="114">
        <v>224</v>
      </c>
      <c r="H77" s="114">
        <v>217</v>
      </c>
      <c r="I77" s="140">
        <v>223</v>
      </c>
      <c r="J77" s="115">
        <v>-6</v>
      </c>
      <c r="K77" s="116">
        <v>-2.6905829596412558</v>
      </c>
    </row>
    <row r="78" spans="1:11" ht="14.1" customHeight="1" x14ac:dyDescent="0.2">
      <c r="A78" s="306">
        <v>93</v>
      </c>
      <c r="B78" s="307" t="s">
        <v>317</v>
      </c>
      <c r="C78" s="308"/>
      <c r="D78" s="113">
        <v>0.11129860338204144</v>
      </c>
      <c r="E78" s="115">
        <v>31</v>
      </c>
      <c r="F78" s="114">
        <v>29</v>
      </c>
      <c r="G78" s="114">
        <v>28</v>
      </c>
      <c r="H78" s="114">
        <v>30</v>
      </c>
      <c r="I78" s="140">
        <v>30</v>
      </c>
      <c r="J78" s="115">
        <v>1</v>
      </c>
      <c r="K78" s="116">
        <v>3.3333333333333335</v>
      </c>
    </row>
    <row r="79" spans="1:11" ht="14.1" customHeight="1" x14ac:dyDescent="0.2">
      <c r="A79" s="306">
        <v>94</v>
      </c>
      <c r="B79" s="307" t="s">
        <v>318</v>
      </c>
      <c r="C79" s="308"/>
      <c r="D79" s="113">
        <v>8.2576383154417843E-2</v>
      </c>
      <c r="E79" s="115">
        <v>23</v>
      </c>
      <c r="F79" s="114">
        <v>24</v>
      </c>
      <c r="G79" s="114">
        <v>26</v>
      </c>
      <c r="H79" s="114">
        <v>25</v>
      </c>
      <c r="I79" s="140">
        <v>24</v>
      </c>
      <c r="J79" s="115">
        <v>-1</v>
      </c>
      <c r="K79" s="116">
        <v>-4.166666666666667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224</v>
      </c>
      <c r="C81" s="312"/>
      <c r="D81" s="125">
        <v>1.1560693641618498</v>
      </c>
      <c r="E81" s="143">
        <v>322</v>
      </c>
      <c r="F81" s="144">
        <v>331</v>
      </c>
      <c r="G81" s="144">
        <v>334</v>
      </c>
      <c r="H81" s="144">
        <v>330</v>
      </c>
      <c r="I81" s="145">
        <v>336</v>
      </c>
      <c r="J81" s="143">
        <v>-14</v>
      </c>
      <c r="K81" s="146">
        <v>-4.166666666666667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5284</v>
      </c>
      <c r="E12" s="114">
        <v>5406</v>
      </c>
      <c r="F12" s="114">
        <v>5362</v>
      </c>
      <c r="G12" s="114">
        <v>5399</v>
      </c>
      <c r="H12" s="140">
        <v>5367</v>
      </c>
      <c r="I12" s="115">
        <v>-83</v>
      </c>
      <c r="J12" s="116">
        <v>-1.5464877957890815</v>
      </c>
      <c r="K12"/>
      <c r="L12"/>
      <c r="M12"/>
      <c r="N12"/>
      <c r="O12"/>
      <c r="P12"/>
    </row>
    <row r="13" spans="1:16" s="110" customFormat="1" ht="14.45" customHeight="1" x14ac:dyDescent="0.2">
      <c r="A13" s="120" t="s">
        <v>105</v>
      </c>
      <c r="B13" s="119" t="s">
        <v>106</v>
      </c>
      <c r="C13" s="113">
        <v>38.133989401968208</v>
      </c>
      <c r="D13" s="115">
        <v>2015</v>
      </c>
      <c r="E13" s="114">
        <v>2047</v>
      </c>
      <c r="F13" s="114">
        <v>2020</v>
      </c>
      <c r="G13" s="114">
        <v>2010</v>
      </c>
      <c r="H13" s="140">
        <v>1995</v>
      </c>
      <c r="I13" s="115">
        <v>20</v>
      </c>
      <c r="J13" s="116">
        <v>1.0025062656641603</v>
      </c>
      <c r="K13"/>
      <c r="L13"/>
      <c r="M13"/>
      <c r="N13"/>
      <c r="O13"/>
      <c r="P13"/>
    </row>
    <row r="14" spans="1:16" s="110" customFormat="1" ht="14.45" customHeight="1" x14ac:dyDescent="0.2">
      <c r="A14" s="120"/>
      <c r="B14" s="119" t="s">
        <v>107</v>
      </c>
      <c r="C14" s="113">
        <v>61.866010598031792</v>
      </c>
      <c r="D14" s="115">
        <v>3269</v>
      </c>
      <c r="E14" s="114">
        <v>3359</v>
      </c>
      <c r="F14" s="114">
        <v>3342</v>
      </c>
      <c r="G14" s="114">
        <v>3389</v>
      </c>
      <c r="H14" s="140">
        <v>3372</v>
      </c>
      <c r="I14" s="115">
        <v>-103</v>
      </c>
      <c r="J14" s="116">
        <v>-3.0545670225385528</v>
      </c>
      <c r="K14"/>
      <c r="L14"/>
      <c r="M14"/>
      <c r="N14"/>
      <c r="O14"/>
      <c r="P14"/>
    </row>
    <row r="15" spans="1:16" s="110" customFormat="1" ht="14.45" customHeight="1" x14ac:dyDescent="0.2">
      <c r="A15" s="118" t="s">
        <v>105</v>
      </c>
      <c r="B15" s="121" t="s">
        <v>108</v>
      </c>
      <c r="C15" s="113">
        <v>14.685844057532172</v>
      </c>
      <c r="D15" s="115">
        <v>776</v>
      </c>
      <c r="E15" s="114">
        <v>812</v>
      </c>
      <c r="F15" s="114">
        <v>828</v>
      </c>
      <c r="G15" s="114">
        <v>846</v>
      </c>
      <c r="H15" s="140">
        <v>789</v>
      </c>
      <c r="I15" s="115">
        <v>-13</v>
      </c>
      <c r="J15" s="116">
        <v>-1.6476552598225602</v>
      </c>
      <c r="K15"/>
      <c r="L15"/>
      <c r="M15"/>
      <c r="N15"/>
      <c r="O15"/>
      <c r="P15"/>
    </row>
    <row r="16" spans="1:16" s="110" customFormat="1" ht="14.45" customHeight="1" x14ac:dyDescent="0.2">
      <c r="A16" s="118"/>
      <c r="B16" s="121" t="s">
        <v>109</v>
      </c>
      <c r="C16" s="113">
        <v>48.959121877365632</v>
      </c>
      <c r="D16" s="115">
        <v>2587</v>
      </c>
      <c r="E16" s="114">
        <v>2634</v>
      </c>
      <c r="F16" s="114">
        <v>2623</v>
      </c>
      <c r="G16" s="114">
        <v>2663</v>
      </c>
      <c r="H16" s="140">
        <v>2675</v>
      </c>
      <c r="I16" s="115">
        <v>-88</v>
      </c>
      <c r="J16" s="116">
        <v>-3.2897196261682242</v>
      </c>
      <c r="K16"/>
      <c r="L16"/>
      <c r="M16"/>
      <c r="N16"/>
      <c r="O16"/>
      <c r="P16"/>
    </row>
    <row r="17" spans="1:16" s="110" customFormat="1" ht="14.45" customHeight="1" x14ac:dyDescent="0.2">
      <c r="A17" s="118"/>
      <c r="B17" s="121" t="s">
        <v>110</v>
      </c>
      <c r="C17" s="113">
        <v>19.795609386828161</v>
      </c>
      <c r="D17" s="115">
        <v>1046</v>
      </c>
      <c r="E17" s="114">
        <v>1084</v>
      </c>
      <c r="F17" s="114">
        <v>1038</v>
      </c>
      <c r="G17" s="114">
        <v>1038</v>
      </c>
      <c r="H17" s="140">
        <v>1059</v>
      </c>
      <c r="I17" s="115">
        <v>-13</v>
      </c>
      <c r="J17" s="116">
        <v>-1.2275731822474032</v>
      </c>
      <c r="K17"/>
      <c r="L17"/>
      <c r="M17"/>
      <c r="N17"/>
      <c r="O17"/>
      <c r="P17"/>
    </row>
    <row r="18" spans="1:16" s="110" customFormat="1" ht="14.45" customHeight="1" x14ac:dyDescent="0.2">
      <c r="A18" s="120"/>
      <c r="B18" s="121" t="s">
        <v>111</v>
      </c>
      <c r="C18" s="113">
        <v>16.559424678274034</v>
      </c>
      <c r="D18" s="115">
        <v>875</v>
      </c>
      <c r="E18" s="114">
        <v>876</v>
      </c>
      <c r="F18" s="114">
        <v>873</v>
      </c>
      <c r="G18" s="114">
        <v>852</v>
      </c>
      <c r="H18" s="140">
        <v>844</v>
      </c>
      <c r="I18" s="115">
        <v>31</v>
      </c>
      <c r="J18" s="116">
        <v>3.6729857819905214</v>
      </c>
      <c r="K18"/>
      <c r="L18"/>
      <c r="M18"/>
      <c r="N18"/>
      <c r="O18"/>
      <c r="P18"/>
    </row>
    <row r="19" spans="1:16" s="110" customFormat="1" ht="14.45" customHeight="1" x14ac:dyDescent="0.2">
      <c r="A19" s="120"/>
      <c r="B19" s="121" t="s">
        <v>112</v>
      </c>
      <c r="C19" s="113">
        <v>1.854655563966692</v>
      </c>
      <c r="D19" s="115">
        <v>98</v>
      </c>
      <c r="E19" s="114">
        <v>93</v>
      </c>
      <c r="F19" s="114">
        <v>94</v>
      </c>
      <c r="G19" s="114">
        <v>84</v>
      </c>
      <c r="H19" s="140">
        <v>65</v>
      </c>
      <c r="I19" s="115">
        <v>33</v>
      </c>
      <c r="J19" s="116">
        <v>50.769230769230766</v>
      </c>
      <c r="K19"/>
      <c r="L19"/>
      <c r="M19"/>
      <c r="N19"/>
      <c r="O19"/>
      <c r="P19"/>
    </row>
    <row r="20" spans="1:16" s="110" customFormat="1" ht="14.45" customHeight="1" x14ac:dyDescent="0.2">
      <c r="A20" s="120" t="s">
        <v>113</v>
      </c>
      <c r="B20" s="119" t="s">
        <v>116</v>
      </c>
      <c r="C20" s="113">
        <v>92.770628311884934</v>
      </c>
      <c r="D20" s="115">
        <v>4902</v>
      </c>
      <c r="E20" s="114">
        <v>5038</v>
      </c>
      <c r="F20" s="114">
        <v>4992</v>
      </c>
      <c r="G20" s="114">
        <v>5027</v>
      </c>
      <c r="H20" s="140">
        <v>5014</v>
      </c>
      <c r="I20" s="115">
        <v>-112</v>
      </c>
      <c r="J20" s="116">
        <v>-2.2337455125648185</v>
      </c>
      <c r="K20"/>
      <c r="L20"/>
      <c r="M20"/>
      <c r="N20"/>
      <c r="O20"/>
      <c r="P20"/>
    </row>
    <row r="21" spans="1:16" s="110" customFormat="1" ht="14.45" customHeight="1" x14ac:dyDescent="0.2">
      <c r="A21" s="123"/>
      <c r="B21" s="124" t="s">
        <v>117</v>
      </c>
      <c r="C21" s="125">
        <v>7.1536714610143832</v>
      </c>
      <c r="D21" s="143">
        <v>378</v>
      </c>
      <c r="E21" s="144">
        <v>364</v>
      </c>
      <c r="F21" s="144">
        <v>366</v>
      </c>
      <c r="G21" s="144">
        <v>366</v>
      </c>
      <c r="H21" s="145">
        <v>350</v>
      </c>
      <c r="I21" s="143">
        <v>28</v>
      </c>
      <c r="J21" s="146">
        <v>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4248</v>
      </c>
      <c r="E56" s="114">
        <v>4340</v>
      </c>
      <c r="F56" s="114">
        <v>4306</v>
      </c>
      <c r="G56" s="114">
        <v>4316</v>
      </c>
      <c r="H56" s="140">
        <v>4291</v>
      </c>
      <c r="I56" s="115">
        <v>-43</v>
      </c>
      <c r="J56" s="116">
        <v>-1.0020974131903986</v>
      </c>
      <c r="K56"/>
      <c r="L56"/>
      <c r="M56"/>
      <c r="N56"/>
      <c r="O56"/>
      <c r="P56"/>
    </row>
    <row r="57" spans="1:16" s="110" customFormat="1" ht="14.45" customHeight="1" x14ac:dyDescent="0.2">
      <c r="A57" s="120" t="s">
        <v>105</v>
      </c>
      <c r="B57" s="119" t="s">
        <v>106</v>
      </c>
      <c r="C57" s="113">
        <v>38.93596986817326</v>
      </c>
      <c r="D57" s="115">
        <v>1654</v>
      </c>
      <c r="E57" s="114">
        <v>1674</v>
      </c>
      <c r="F57" s="114">
        <v>1659</v>
      </c>
      <c r="G57" s="114">
        <v>1648</v>
      </c>
      <c r="H57" s="140">
        <v>1649</v>
      </c>
      <c r="I57" s="115">
        <v>5</v>
      </c>
      <c r="J57" s="116">
        <v>0.30321406913280774</v>
      </c>
    </row>
    <row r="58" spans="1:16" s="110" customFormat="1" ht="14.45" customHeight="1" x14ac:dyDescent="0.2">
      <c r="A58" s="120"/>
      <c r="B58" s="119" t="s">
        <v>107</v>
      </c>
      <c r="C58" s="113">
        <v>61.06403013182674</v>
      </c>
      <c r="D58" s="115">
        <v>2594</v>
      </c>
      <c r="E58" s="114">
        <v>2666</v>
      </c>
      <c r="F58" s="114">
        <v>2647</v>
      </c>
      <c r="G58" s="114">
        <v>2668</v>
      </c>
      <c r="H58" s="140">
        <v>2642</v>
      </c>
      <c r="I58" s="115">
        <v>-48</v>
      </c>
      <c r="J58" s="116">
        <v>-1.8168054504163513</v>
      </c>
    </row>
    <row r="59" spans="1:16" s="110" customFormat="1" ht="14.45" customHeight="1" x14ac:dyDescent="0.2">
      <c r="A59" s="118" t="s">
        <v>105</v>
      </c>
      <c r="B59" s="121" t="s">
        <v>108</v>
      </c>
      <c r="C59" s="113">
        <v>14.87758945386064</v>
      </c>
      <c r="D59" s="115">
        <v>632</v>
      </c>
      <c r="E59" s="114">
        <v>654</v>
      </c>
      <c r="F59" s="114">
        <v>632</v>
      </c>
      <c r="G59" s="114">
        <v>631</v>
      </c>
      <c r="H59" s="140">
        <v>607</v>
      </c>
      <c r="I59" s="115">
        <v>25</v>
      </c>
      <c r="J59" s="116">
        <v>4.1186161449752881</v>
      </c>
    </row>
    <row r="60" spans="1:16" s="110" customFormat="1" ht="14.45" customHeight="1" x14ac:dyDescent="0.2">
      <c r="A60" s="118"/>
      <c r="B60" s="121" t="s">
        <v>109</v>
      </c>
      <c r="C60" s="113">
        <v>50.635593220338983</v>
      </c>
      <c r="D60" s="115">
        <v>2151</v>
      </c>
      <c r="E60" s="114">
        <v>2205</v>
      </c>
      <c r="F60" s="114">
        <v>2211</v>
      </c>
      <c r="G60" s="114">
        <v>2224</v>
      </c>
      <c r="H60" s="140">
        <v>2213</v>
      </c>
      <c r="I60" s="115">
        <v>-62</v>
      </c>
      <c r="J60" s="116">
        <v>-2.8016267510167192</v>
      </c>
    </row>
    <row r="61" spans="1:16" s="110" customFormat="1" ht="14.45" customHeight="1" x14ac:dyDescent="0.2">
      <c r="A61" s="118"/>
      <c r="B61" s="121" t="s">
        <v>110</v>
      </c>
      <c r="C61" s="113">
        <v>18.926553672316384</v>
      </c>
      <c r="D61" s="115">
        <v>804</v>
      </c>
      <c r="E61" s="114">
        <v>811</v>
      </c>
      <c r="F61" s="114">
        <v>791</v>
      </c>
      <c r="G61" s="114">
        <v>790</v>
      </c>
      <c r="H61" s="140">
        <v>804</v>
      </c>
      <c r="I61" s="115">
        <v>0</v>
      </c>
      <c r="J61" s="116">
        <v>0</v>
      </c>
    </row>
    <row r="62" spans="1:16" s="110" customFormat="1" ht="14.45" customHeight="1" x14ac:dyDescent="0.2">
      <c r="A62" s="120"/>
      <c r="B62" s="121" t="s">
        <v>111</v>
      </c>
      <c r="C62" s="113">
        <v>15.560263653483993</v>
      </c>
      <c r="D62" s="115">
        <v>661</v>
      </c>
      <c r="E62" s="114">
        <v>670</v>
      </c>
      <c r="F62" s="114">
        <v>672</v>
      </c>
      <c r="G62" s="114">
        <v>671</v>
      </c>
      <c r="H62" s="140">
        <v>667</v>
      </c>
      <c r="I62" s="115">
        <v>-6</v>
      </c>
      <c r="J62" s="116">
        <v>-0.8995502248875562</v>
      </c>
    </row>
    <row r="63" spans="1:16" s="110" customFormat="1" ht="14.45" customHeight="1" x14ac:dyDescent="0.2">
      <c r="A63" s="120"/>
      <c r="B63" s="121" t="s">
        <v>112</v>
      </c>
      <c r="C63" s="113">
        <v>1.3418079096045197</v>
      </c>
      <c r="D63" s="115">
        <v>57</v>
      </c>
      <c r="E63" s="114">
        <v>60</v>
      </c>
      <c r="F63" s="114">
        <v>65</v>
      </c>
      <c r="G63" s="114">
        <v>62</v>
      </c>
      <c r="H63" s="140">
        <v>56</v>
      </c>
      <c r="I63" s="115">
        <v>1</v>
      </c>
      <c r="J63" s="116">
        <v>1.7857142857142858</v>
      </c>
    </row>
    <row r="64" spans="1:16" s="110" customFormat="1" ht="14.45" customHeight="1" x14ac:dyDescent="0.2">
      <c r="A64" s="120" t="s">
        <v>113</v>
      </c>
      <c r="B64" s="119" t="s">
        <v>116</v>
      </c>
      <c r="C64" s="113">
        <v>89.85404896421845</v>
      </c>
      <c r="D64" s="115">
        <v>3817</v>
      </c>
      <c r="E64" s="114">
        <v>3921</v>
      </c>
      <c r="F64" s="114">
        <v>3894</v>
      </c>
      <c r="G64" s="114">
        <v>3897</v>
      </c>
      <c r="H64" s="140">
        <v>3884</v>
      </c>
      <c r="I64" s="115">
        <v>-67</v>
      </c>
      <c r="J64" s="116">
        <v>-1.7250257466529351</v>
      </c>
    </row>
    <row r="65" spans="1:10" s="110" customFormat="1" ht="14.45" customHeight="1" x14ac:dyDescent="0.2">
      <c r="A65" s="123"/>
      <c r="B65" s="124" t="s">
        <v>117</v>
      </c>
      <c r="C65" s="125">
        <v>10.075329566854991</v>
      </c>
      <c r="D65" s="143">
        <v>428</v>
      </c>
      <c r="E65" s="144">
        <v>416</v>
      </c>
      <c r="F65" s="144">
        <v>408</v>
      </c>
      <c r="G65" s="144">
        <v>413</v>
      </c>
      <c r="H65" s="145">
        <v>402</v>
      </c>
      <c r="I65" s="143">
        <v>26</v>
      </c>
      <c r="J65" s="146">
        <v>6.4676616915422889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5284</v>
      </c>
      <c r="G11" s="114">
        <v>5406</v>
      </c>
      <c r="H11" s="114">
        <v>5362</v>
      </c>
      <c r="I11" s="114">
        <v>5399</v>
      </c>
      <c r="J11" s="140">
        <v>5367</v>
      </c>
      <c r="K11" s="114">
        <v>-83</v>
      </c>
      <c r="L11" s="116">
        <v>-1.5464877957890815</v>
      </c>
    </row>
    <row r="12" spans="1:17" s="110" customFormat="1" ht="24" customHeight="1" x14ac:dyDescent="0.2">
      <c r="A12" s="604" t="s">
        <v>185</v>
      </c>
      <c r="B12" s="605"/>
      <c r="C12" s="605"/>
      <c r="D12" s="606"/>
      <c r="E12" s="113">
        <v>38.133989401968208</v>
      </c>
      <c r="F12" s="115">
        <v>2015</v>
      </c>
      <c r="G12" s="114">
        <v>2047</v>
      </c>
      <c r="H12" s="114">
        <v>2020</v>
      </c>
      <c r="I12" s="114">
        <v>2010</v>
      </c>
      <c r="J12" s="140">
        <v>1995</v>
      </c>
      <c r="K12" s="114">
        <v>20</v>
      </c>
      <c r="L12" s="116">
        <v>1.0025062656641603</v>
      </c>
    </row>
    <row r="13" spans="1:17" s="110" customFormat="1" ht="15" customHeight="1" x14ac:dyDescent="0.2">
      <c r="A13" s="120"/>
      <c r="B13" s="612" t="s">
        <v>107</v>
      </c>
      <c r="C13" s="612"/>
      <c r="E13" s="113">
        <v>61.866010598031792</v>
      </c>
      <c r="F13" s="115">
        <v>3269</v>
      </c>
      <c r="G13" s="114">
        <v>3359</v>
      </c>
      <c r="H13" s="114">
        <v>3342</v>
      </c>
      <c r="I13" s="114">
        <v>3389</v>
      </c>
      <c r="J13" s="140">
        <v>3372</v>
      </c>
      <c r="K13" s="114">
        <v>-103</v>
      </c>
      <c r="L13" s="116">
        <v>-3.0545670225385528</v>
      </c>
    </row>
    <row r="14" spans="1:17" s="110" customFormat="1" ht="22.5" customHeight="1" x14ac:dyDescent="0.2">
      <c r="A14" s="604" t="s">
        <v>186</v>
      </c>
      <c r="B14" s="605"/>
      <c r="C14" s="605"/>
      <c r="D14" s="606"/>
      <c r="E14" s="113">
        <v>14.685844057532172</v>
      </c>
      <c r="F14" s="115">
        <v>776</v>
      </c>
      <c r="G14" s="114">
        <v>812</v>
      </c>
      <c r="H14" s="114">
        <v>828</v>
      </c>
      <c r="I14" s="114">
        <v>846</v>
      </c>
      <c r="J14" s="140">
        <v>789</v>
      </c>
      <c r="K14" s="114">
        <v>-13</v>
      </c>
      <c r="L14" s="116">
        <v>-1.6476552598225602</v>
      </c>
    </row>
    <row r="15" spans="1:17" s="110" customFormat="1" ht="15" customHeight="1" x14ac:dyDescent="0.2">
      <c r="A15" s="120"/>
      <c r="B15" s="119"/>
      <c r="C15" s="258" t="s">
        <v>106</v>
      </c>
      <c r="E15" s="113">
        <v>47.680412371134018</v>
      </c>
      <c r="F15" s="115">
        <v>370</v>
      </c>
      <c r="G15" s="114">
        <v>376</v>
      </c>
      <c r="H15" s="114">
        <v>373</v>
      </c>
      <c r="I15" s="114">
        <v>370</v>
      </c>
      <c r="J15" s="140">
        <v>350</v>
      </c>
      <c r="K15" s="114">
        <v>20</v>
      </c>
      <c r="L15" s="116">
        <v>5.7142857142857144</v>
      </c>
    </row>
    <row r="16" spans="1:17" s="110" customFormat="1" ht="15" customHeight="1" x14ac:dyDescent="0.2">
      <c r="A16" s="120"/>
      <c r="B16" s="119"/>
      <c r="C16" s="258" t="s">
        <v>107</v>
      </c>
      <c r="E16" s="113">
        <v>52.319587628865982</v>
      </c>
      <c r="F16" s="115">
        <v>406</v>
      </c>
      <c r="G16" s="114">
        <v>436</v>
      </c>
      <c r="H16" s="114">
        <v>455</v>
      </c>
      <c r="I16" s="114">
        <v>476</v>
      </c>
      <c r="J16" s="140">
        <v>439</v>
      </c>
      <c r="K16" s="114">
        <v>-33</v>
      </c>
      <c r="L16" s="116">
        <v>-7.5170842824601367</v>
      </c>
    </row>
    <row r="17" spans="1:12" s="110" customFormat="1" ht="15" customHeight="1" x14ac:dyDescent="0.2">
      <c r="A17" s="120"/>
      <c r="B17" s="121" t="s">
        <v>109</v>
      </c>
      <c r="C17" s="258"/>
      <c r="E17" s="113">
        <v>48.959121877365632</v>
      </c>
      <c r="F17" s="115">
        <v>2587</v>
      </c>
      <c r="G17" s="114">
        <v>2634</v>
      </c>
      <c r="H17" s="114">
        <v>2623</v>
      </c>
      <c r="I17" s="114">
        <v>2663</v>
      </c>
      <c r="J17" s="140">
        <v>2675</v>
      </c>
      <c r="K17" s="114">
        <v>-88</v>
      </c>
      <c r="L17" s="116">
        <v>-3.2897196261682242</v>
      </c>
    </row>
    <row r="18" spans="1:12" s="110" customFormat="1" ht="15" customHeight="1" x14ac:dyDescent="0.2">
      <c r="A18" s="120"/>
      <c r="B18" s="119"/>
      <c r="C18" s="258" t="s">
        <v>106</v>
      </c>
      <c r="E18" s="113">
        <v>33.900270583687671</v>
      </c>
      <c r="F18" s="115">
        <v>877</v>
      </c>
      <c r="G18" s="114">
        <v>879</v>
      </c>
      <c r="H18" s="114">
        <v>869</v>
      </c>
      <c r="I18" s="114">
        <v>865</v>
      </c>
      <c r="J18" s="140">
        <v>871</v>
      </c>
      <c r="K18" s="114">
        <v>6</v>
      </c>
      <c r="L18" s="116">
        <v>0.68886337543053966</v>
      </c>
    </row>
    <row r="19" spans="1:12" s="110" customFormat="1" ht="15" customHeight="1" x14ac:dyDescent="0.2">
      <c r="A19" s="120"/>
      <c r="B19" s="119"/>
      <c r="C19" s="258" t="s">
        <v>107</v>
      </c>
      <c r="E19" s="113">
        <v>66.099729416312329</v>
      </c>
      <c r="F19" s="115">
        <v>1710</v>
      </c>
      <c r="G19" s="114">
        <v>1755</v>
      </c>
      <c r="H19" s="114">
        <v>1754</v>
      </c>
      <c r="I19" s="114">
        <v>1798</v>
      </c>
      <c r="J19" s="140">
        <v>1804</v>
      </c>
      <c r="K19" s="114">
        <v>-94</v>
      </c>
      <c r="L19" s="116">
        <v>-5.2106430155210646</v>
      </c>
    </row>
    <row r="20" spans="1:12" s="110" customFormat="1" ht="15" customHeight="1" x14ac:dyDescent="0.2">
      <c r="A20" s="120"/>
      <c r="B20" s="121" t="s">
        <v>110</v>
      </c>
      <c r="C20" s="258"/>
      <c r="E20" s="113">
        <v>19.795609386828161</v>
      </c>
      <c r="F20" s="115">
        <v>1046</v>
      </c>
      <c r="G20" s="114">
        <v>1084</v>
      </c>
      <c r="H20" s="114">
        <v>1038</v>
      </c>
      <c r="I20" s="114">
        <v>1038</v>
      </c>
      <c r="J20" s="140">
        <v>1059</v>
      </c>
      <c r="K20" s="114">
        <v>-13</v>
      </c>
      <c r="L20" s="116">
        <v>-1.2275731822474032</v>
      </c>
    </row>
    <row r="21" spans="1:12" s="110" customFormat="1" ht="15" customHeight="1" x14ac:dyDescent="0.2">
      <c r="A21" s="120"/>
      <c r="B21" s="119"/>
      <c r="C21" s="258" t="s">
        <v>106</v>
      </c>
      <c r="E21" s="113">
        <v>30.688336520076483</v>
      </c>
      <c r="F21" s="115">
        <v>321</v>
      </c>
      <c r="G21" s="114">
        <v>344</v>
      </c>
      <c r="H21" s="114">
        <v>327</v>
      </c>
      <c r="I21" s="114">
        <v>331</v>
      </c>
      <c r="J21" s="140">
        <v>334</v>
      </c>
      <c r="K21" s="114">
        <v>-13</v>
      </c>
      <c r="L21" s="116">
        <v>-3.8922155688622753</v>
      </c>
    </row>
    <row r="22" spans="1:12" s="110" customFormat="1" ht="15" customHeight="1" x14ac:dyDescent="0.2">
      <c r="A22" s="120"/>
      <c r="B22" s="119"/>
      <c r="C22" s="258" t="s">
        <v>107</v>
      </c>
      <c r="E22" s="113">
        <v>69.311663479923524</v>
      </c>
      <c r="F22" s="115">
        <v>725</v>
      </c>
      <c r="G22" s="114">
        <v>740</v>
      </c>
      <c r="H22" s="114">
        <v>711</v>
      </c>
      <c r="I22" s="114">
        <v>707</v>
      </c>
      <c r="J22" s="140">
        <v>725</v>
      </c>
      <c r="K22" s="114">
        <v>0</v>
      </c>
      <c r="L22" s="116">
        <v>0</v>
      </c>
    </row>
    <row r="23" spans="1:12" s="110" customFormat="1" ht="15" customHeight="1" x14ac:dyDescent="0.2">
      <c r="A23" s="120"/>
      <c r="B23" s="121" t="s">
        <v>111</v>
      </c>
      <c r="C23" s="258"/>
      <c r="E23" s="113">
        <v>16.559424678274034</v>
      </c>
      <c r="F23" s="115">
        <v>875</v>
      </c>
      <c r="G23" s="114">
        <v>876</v>
      </c>
      <c r="H23" s="114">
        <v>873</v>
      </c>
      <c r="I23" s="114">
        <v>852</v>
      </c>
      <c r="J23" s="140">
        <v>844</v>
      </c>
      <c r="K23" s="114">
        <v>31</v>
      </c>
      <c r="L23" s="116">
        <v>3.6729857819905214</v>
      </c>
    </row>
    <row r="24" spans="1:12" s="110" customFormat="1" ht="15" customHeight="1" x14ac:dyDescent="0.2">
      <c r="A24" s="120"/>
      <c r="B24" s="119"/>
      <c r="C24" s="258" t="s">
        <v>106</v>
      </c>
      <c r="E24" s="113">
        <v>51.085714285714289</v>
      </c>
      <c r="F24" s="115">
        <v>447</v>
      </c>
      <c r="G24" s="114">
        <v>448</v>
      </c>
      <c r="H24" s="114">
        <v>451</v>
      </c>
      <c r="I24" s="114">
        <v>444</v>
      </c>
      <c r="J24" s="140">
        <v>440</v>
      </c>
      <c r="K24" s="114">
        <v>7</v>
      </c>
      <c r="L24" s="116">
        <v>1.5909090909090908</v>
      </c>
    </row>
    <row r="25" spans="1:12" s="110" customFormat="1" ht="15" customHeight="1" x14ac:dyDescent="0.2">
      <c r="A25" s="120"/>
      <c r="B25" s="119"/>
      <c r="C25" s="258" t="s">
        <v>107</v>
      </c>
      <c r="E25" s="113">
        <v>48.914285714285711</v>
      </c>
      <c r="F25" s="115">
        <v>428</v>
      </c>
      <c r="G25" s="114">
        <v>428</v>
      </c>
      <c r="H25" s="114">
        <v>422</v>
      </c>
      <c r="I25" s="114">
        <v>408</v>
      </c>
      <c r="J25" s="140">
        <v>404</v>
      </c>
      <c r="K25" s="114">
        <v>24</v>
      </c>
      <c r="L25" s="116">
        <v>5.9405940594059405</v>
      </c>
    </row>
    <row r="26" spans="1:12" s="110" customFormat="1" ht="15" customHeight="1" x14ac:dyDescent="0.2">
      <c r="A26" s="120"/>
      <c r="C26" s="121" t="s">
        <v>187</v>
      </c>
      <c r="D26" s="110" t="s">
        <v>188</v>
      </c>
      <c r="E26" s="113">
        <v>1.854655563966692</v>
      </c>
      <c r="F26" s="115">
        <v>98</v>
      </c>
      <c r="G26" s="114">
        <v>93</v>
      </c>
      <c r="H26" s="114">
        <v>94</v>
      </c>
      <c r="I26" s="114">
        <v>84</v>
      </c>
      <c r="J26" s="140">
        <v>65</v>
      </c>
      <c r="K26" s="114">
        <v>33</v>
      </c>
      <c r="L26" s="116">
        <v>50.769230769230766</v>
      </c>
    </row>
    <row r="27" spans="1:12" s="110" customFormat="1" ht="15" customHeight="1" x14ac:dyDescent="0.2">
      <c r="A27" s="120"/>
      <c r="B27" s="119"/>
      <c r="D27" s="259" t="s">
        <v>106</v>
      </c>
      <c r="E27" s="113">
        <v>46.938775510204081</v>
      </c>
      <c r="F27" s="115">
        <v>46</v>
      </c>
      <c r="G27" s="114">
        <v>44</v>
      </c>
      <c r="H27" s="114">
        <v>47</v>
      </c>
      <c r="I27" s="114">
        <v>42</v>
      </c>
      <c r="J27" s="140">
        <v>32</v>
      </c>
      <c r="K27" s="114">
        <v>14</v>
      </c>
      <c r="L27" s="116">
        <v>43.75</v>
      </c>
    </row>
    <row r="28" spans="1:12" s="110" customFormat="1" ht="15" customHeight="1" x14ac:dyDescent="0.2">
      <c r="A28" s="120"/>
      <c r="B28" s="119"/>
      <c r="D28" s="259" t="s">
        <v>107</v>
      </c>
      <c r="E28" s="113">
        <v>53.061224489795919</v>
      </c>
      <c r="F28" s="115">
        <v>52</v>
      </c>
      <c r="G28" s="114">
        <v>49</v>
      </c>
      <c r="H28" s="114">
        <v>47</v>
      </c>
      <c r="I28" s="114">
        <v>42</v>
      </c>
      <c r="J28" s="140">
        <v>33</v>
      </c>
      <c r="K28" s="114">
        <v>19</v>
      </c>
      <c r="L28" s="116">
        <v>57.575757575757578</v>
      </c>
    </row>
    <row r="29" spans="1:12" s="110" customFormat="1" ht="24" customHeight="1" x14ac:dyDescent="0.2">
      <c r="A29" s="604" t="s">
        <v>189</v>
      </c>
      <c r="B29" s="605"/>
      <c r="C29" s="605"/>
      <c r="D29" s="606"/>
      <c r="E29" s="113">
        <v>92.770628311884934</v>
      </c>
      <c r="F29" s="115">
        <v>4902</v>
      </c>
      <c r="G29" s="114">
        <v>5038</v>
      </c>
      <c r="H29" s="114">
        <v>4992</v>
      </c>
      <c r="I29" s="114">
        <v>5027</v>
      </c>
      <c r="J29" s="140">
        <v>5014</v>
      </c>
      <c r="K29" s="114">
        <v>-112</v>
      </c>
      <c r="L29" s="116">
        <v>-2.2337455125648185</v>
      </c>
    </row>
    <row r="30" spans="1:12" s="110" customFormat="1" ht="15" customHeight="1" x14ac:dyDescent="0.2">
      <c r="A30" s="120"/>
      <c r="B30" s="119"/>
      <c r="C30" s="258" t="s">
        <v>106</v>
      </c>
      <c r="E30" s="113">
        <v>37.433700530395754</v>
      </c>
      <c r="F30" s="115">
        <v>1835</v>
      </c>
      <c r="G30" s="114">
        <v>1882</v>
      </c>
      <c r="H30" s="114">
        <v>1853</v>
      </c>
      <c r="I30" s="114">
        <v>1844</v>
      </c>
      <c r="J30" s="140">
        <v>1841</v>
      </c>
      <c r="K30" s="114">
        <v>-6</v>
      </c>
      <c r="L30" s="116">
        <v>-0.32590983161325365</v>
      </c>
    </row>
    <row r="31" spans="1:12" s="110" customFormat="1" ht="15" customHeight="1" x14ac:dyDescent="0.2">
      <c r="A31" s="120"/>
      <c r="B31" s="119"/>
      <c r="C31" s="258" t="s">
        <v>107</v>
      </c>
      <c r="E31" s="113">
        <v>62.566299469604246</v>
      </c>
      <c r="F31" s="115">
        <v>3067</v>
      </c>
      <c r="G31" s="114">
        <v>3156</v>
      </c>
      <c r="H31" s="114">
        <v>3139</v>
      </c>
      <c r="I31" s="114">
        <v>3183</v>
      </c>
      <c r="J31" s="140">
        <v>3173</v>
      </c>
      <c r="K31" s="114">
        <v>-106</v>
      </c>
      <c r="L31" s="116">
        <v>-3.3406870469587142</v>
      </c>
    </row>
    <row r="32" spans="1:12" s="110" customFormat="1" ht="15" customHeight="1" x14ac:dyDescent="0.2">
      <c r="A32" s="120"/>
      <c r="B32" s="119" t="s">
        <v>117</v>
      </c>
      <c r="C32" s="258"/>
      <c r="E32" s="113">
        <v>7.1536714610143832</v>
      </c>
      <c r="F32" s="114">
        <v>378</v>
      </c>
      <c r="G32" s="114">
        <v>364</v>
      </c>
      <c r="H32" s="114">
        <v>366</v>
      </c>
      <c r="I32" s="114">
        <v>366</v>
      </c>
      <c r="J32" s="140">
        <v>350</v>
      </c>
      <c r="K32" s="114">
        <v>28</v>
      </c>
      <c r="L32" s="116">
        <v>8</v>
      </c>
    </row>
    <row r="33" spans="1:12" s="110" customFormat="1" ht="15" customHeight="1" x14ac:dyDescent="0.2">
      <c r="A33" s="120"/>
      <c r="B33" s="119"/>
      <c r="C33" s="258" t="s">
        <v>106</v>
      </c>
      <c r="E33" s="113">
        <v>47.089947089947088</v>
      </c>
      <c r="F33" s="114">
        <v>178</v>
      </c>
      <c r="G33" s="114">
        <v>163</v>
      </c>
      <c r="H33" s="114">
        <v>164</v>
      </c>
      <c r="I33" s="114">
        <v>162</v>
      </c>
      <c r="J33" s="140">
        <v>152</v>
      </c>
      <c r="K33" s="114">
        <v>26</v>
      </c>
      <c r="L33" s="116">
        <v>17.105263157894736</v>
      </c>
    </row>
    <row r="34" spans="1:12" s="110" customFormat="1" ht="15" customHeight="1" x14ac:dyDescent="0.2">
      <c r="A34" s="120"/>
      <c r="B34" s="119"/>
      <c r="C34" s="258" t="s">
        <v>107</v>
      </c>
      <c r="E34" s="113">
        <v>52.910052910052912</v>
      </c>
      <c r="F34" s="114">
        <v>200</v>
      </c>
      <c r="G34" s="114">
        <v>201</v>
      </c>
      <c r="H34" s="114">
        <v>202</v>
      </c>
      <c r="I34" s="114">
        <v>204</v>
      </c>
      <c r="J34" s="140">
        <v>198</v>
      </c>
      <c r="K34" s="114">
        <v>2</v>
      </c>
      <c r="L34" s="116">
        <v>1.0101010101010102</v>
      </c>
    </row>
    <row r="35" spans="1:12" s="110" customFormat="1" ht="24" customHeight="1" x14ac:dyDescent="0.2">
      <c r="A35" s="604" t="s">
        <v>192</v>
      </c>
      <c r="B35" s="605"/>
      <c r="C35" s="605"/>
      <c r="D35" s="606"/>
      <c r="E35" s="113">
        <v>15.6888720666162</v>
      </c>
      <c r="F35" s="114">
        <v>829</v>
      </c>
      <c r="G35" s="114">
        <v>854</v>
      </c>
      <c r="H35" s="114">
        <v>846</v>
      </c>
      <c r="I35" s="114">
        <v>859</v>
      </c>
      <c r="J35" s="114">
        <v>789</v>
      </c>
      <c r="K35" s="318">
        <v>40</v>
      </c>
      <c r="L35" s="319">
        <v>5.0697084917617241</v>
      </c>
    </row>
    <row r="36" spans="1:12" s="110" customFormat="1" ht="15" customHeight="1" x14ac:dyDescent="0.2">
      <c r="A36" s="120"/>
      <c r="B36" s="119"/>
      <c r="C36" s="258" t="s">
        <v>106</v>
      </c>
      <c r="E36" s="113">
        <v>42.340168878166466</v>
      </c>
      <c r="F36" s="114">
        <v>351</v>
      </c>
      <c r="G36" s="114">
        <v>361</v>
      </c>
      <c r="H36" s="114">
        <v>361</v>
      </c>
      <c r="I36" s="114">
        <v>350</v>
      </c>
      <c r="J36" s="114">
        <v>312</v>
      </c>
      <c r="K36" s="318">
        <v>39</v>
      </c>
      <c r="L36" s="116">
        <v>12.5</v>
      </c>
    </row>
    <row r="37" spans="1:12" s="110" customFormat="1" ht="15" customHeight="1" x14ac:dyDescent="0.2">
      <c r="A37" s="120"/>
      <c r="B37" s="119"/>
      <c r="C37" s="258" t="s">
        <v>107</v>
      </c>
      <c r="E37" s="113">
        <v>57.659831121833534</v>
      </c>
      <c r="F37" s="114">
        <v>478</v>
      </c>
      <c r="G37" s="114">
        <v>493</v>
      </c>
      <c r="H37" s="114">
        <v>485</v>
      </c>
      <c r="I37" s="114">
        <v>509</v>
      </c>
      <c r="J37" s="140">
        <v>477</v>
      </c>
      <c r="K37" s="114">
        <v>1</v>
      </c>
      <c r="L37" s="116">
        <v>0.20964360587002095</v>
      </c>
    </row>
    <row r="38" spans="1:12" s="110" customFormat="1" ht="15" customHeight="1" x14ac:dyDescent="0.2">
      <c r="A38" s="120"/>
      <c r="B38" s="119" t="s">
        <v>328</v>
      </c>
      <c r="C38" s="258"/>
      <c r="E38" s="113">
        <v>63.928841786525361</v>
      </c>
      <c r="F38" s="114">
        <v>3378</v>
      </c>
      <c r="G38" s="114">
        <v>3438</v>
      </c>
      <c r="H38" s="114">
        <v>3393</v>
      </c>
      <c r="I38" s="114">
        <v>3415</v>
      </c>
      <c r="J38" s="140">
        <v>3420</v>
      </c>
      <c r="K38" s="114">
        <v>-42</v>
      </c>
      <c r="L38" s="116">
        <v>-1.2280701754385965</v>
      </c>
    </row>
    <row r="39" spans="1:12" s="110" customFormat="1" ht="15" customHeight="1" x14ac:dyDescent="0.2">
      <c r="A39" s="120"/>
      <c r="B39" s="119"/>
      <c r="C39" s="258" t="s">
        <v>106</v>
      </c>
      <c r="E39" s="113">
        <v>37.270574304322082</v>
      </c>
      <c r="F39" s="115">
        <v>1259</v>
      </c>
      <c r="G39" s="114">
        <v>1278</v>
      </c>
      <c r="H39" s="114">
        <v>1246</v>
      </c>
      <c r="I39" s="114">
        <v>1251</v>
      </c>
      <c r="J39" s="140">
        <v>1259</v>
      </c>
      <c r="K39" s="114">
        <v>0</v>
      </c>
      <c r="L39" s="116">
        <v>0</v>
      </c>
    </row>
    <row r="40" spans="1:12" s="110" customFormat="1" ht="15" customHeight="1" x14ac:dyDescent="0.2">
      <c r="A40" s="120"/>
      <c r="B40" s="119"/>
      <c r="C40" s="258" t="s">
        <v>107</v>
      </c>
      <c r="E40" s="113">
        <v>62.729425695677918</v>
      </c>
      <c r="F40" s="115">
        <v>2119</v>
      </c>
      <c r="G40" s="114">
        <v>2160</v>
      </c>
      <c r="H40" s="114">
        <v>2147</v>
      </c>
      <c r="I40" s="114">
        <v>2164</v>
      </c>
      <c r="J40" s="140">
        <v>2161</v>
      </c>
      <c r="K40" s="114">
        <v>-42</v>
      </c>
      <c r="L40" s="116">
        <v>-1.943544655252198</v>
      </c>
    </row>
    <row r="41" spans="1:12" s="110" customFormat="1" ht="15" customHeight="1" x14ac:dyDescent="0.2">
      <c r="A41" s="120"/>
      <c r="B41" s="320" t="s">
        <v>516</v>
      </c>
      <c r="C41" s="258"/>
      <c r="E41" s="113">
        <v>7.2861468584405751</v>
      </c>
      <c r="F41" s="115">
        <v>385</v>
      </c>
      <c r="G41" s="114">
        <v>381</v>
      </c>
      <c r="H41" s="114">
        <v>369</v>
      </c>
      <c r="I41" s="114">
        <v>382</v>
      </c>
      <c r="J41" s="140">
        <v>391</v>
      </c>
      <c r="K41" s="114">
        <v>-6</v>
      </c>
      <c r="L41" s="116">
        <v>-1.5345268542199488</v>
      </c>
    </row>
    <row r="42" spans="1:12" s="110" customFormat="1" ht="15" customHeight="1" x14ac:dyDescent="0.2">
      <c r="A42" s="120"/>
      <c r="B42" s="119"/>
      <c r="C42" s="268" t="s">
        <v>106</v>
      </c>
      <c r="D42" s="182"/>
      <c r="E42" s="113">
        <v>45.454545454545453</v>
      </c>
      <c r="F42" s="115">
        <v>175</v>
      </c>
      <c r="G42" s="114">
        <v>174</v>
      </c>
      <c r="H42" s="114">
        <v>169</v>
      </c>
      <c r="I42" s="114">
        <v>167</v>
      </c>
      <c r="J42" s="140">
        <v>177</v>
      </c>
      <c r="K42" s="114">
        <v>-2</v>
      </c>
      <c r="L42" s="116">
        <v>-1.1299435028248588</v>
      </c>
    </row>
    <row r="43" spans="1:12" s="110" customFormat="1" ht="15" customHeight="1" x14ac:dyDescent="0.2">
      <c r="A43" s="120"/>
      <c r="B43" s="119"/>
      <c r="C43" s="268" t="s">
        <v>107</v>
      </c>
      <c r="D43" s="182"/>
      <c r="E43" s="113">
        <v>54.545454545454547</v>
      </c>
      <c r="F43" s="115">
        <v>210</v>
      </c>
      <c r="G43" s="114">
        <v>207</v>
      </c>
      <c r="H43" s="114">
        <v>200</v>
      </c>
      <c r="I43" s="114">
        <v>215</v>
      </c>
      <c r="J43" s="140">
        <v>214</v>
      </c>
      <c r="K43" s="114">
        <v>-4</v>
      </c>
      <c r="L43" s="116">
        <v>-1.8691588785046729</v>
      </c>
    </row>
    <row r="44" spans="1:12" s="110" customFormat="1" ht="15" customHeight="1" x14ac:dyDescent="0.2">
      <c r="A44" s="120"/>
      <c r="B44" s="119" t="s">
        <v>205</v>
      </c>
      <c r="C44" s="268"/>
      <c r="D44" s="182"/>
      <c r="E44" s="113">
        <v>13.096139288417865</v>
      </c>
      <c r="F44" s="115">
        <v>692</v>
      </c>
      <c r="G44" s="114">
        <v>733</v>
      </c>
      <c r="H44" s="114">
        <v>754</v>
      </c>
      <c r="I44" s="114">
        <v>743</v>
      </c>
      <c r="J44" s="140">
        <v>767</v>
      </c>
      <c r="K44" s="114">
        <v>-75</v>
      </c>
      <c r="L44" s="116">
        <v>-9.7783572359843554</v>
      </c>
    </row>
    <row r="45" spans="1:12" s="110" customFormat="1" ht="15" customHeight="1" x14ac:dyDescent="0.2">
      <c r="A45" s="120"/>
      <c r="B45" s="119"/>
      <c r="C45" s="268" t="s">
        <v>106</v>
      </c>
      <c r="D45" s="182"/>
      <c r="E45" s="113">
        <v>33.236994219653177</v>
      </c>
      <c r="F45" s="115">
        <v>230</v>
      </c>
      <c r="G45" s="114">
        <v>234</v>
      </c>
      <c r="H45" s="114">
        <v>244</v>
      </c>
      <c r="I45" s="114">
        <v>242</v>
      </c>
      <c r="J45" s="140">
        <v>247</v>
      </c>
      <c r="K45" s="114">
        <v>-17</v>
      </c>
      <c r="L45" s="116">
        <v>-6.8825910931174086</v>
      </c>
    </row>
    <row r="46" spans="1:12" s="110" customFormat="1" ht="15" customHeight="1" x14ac:dyDescent="0.2">
      <c r="A46" s="123"/>
      <c r="B46" s="124"/>
      <c r="C46" s="260" t="s">
        <v>107</v>
      </c>
      <c r="D46" s="261"/>
      <c r="E46" s="125">
        <v>66.763005780346816</v>
      </c>
      <c r="F46" s="143">
        <v>462</v>
      </c>
      <c r="G46" s="144">
        <v>499</v>
      </c>
      <c r="H46" s="144">
        <v>510</v>
      </c>
      <c r="I46" s="144">
        <v>501</v>
      </c>
      <c r="J46" s="145">
        <v>520</v>
      </c>
      <c r="K46" s="144">
        <v>-58</v>
      </c>
      <c r="L46" s="146">
        <v>-11.153846153846153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5284</v>
      </c>
      <c r="E11" s="114">
        <v>5406</v>
      </c>
      <c r="F11" s="114">
        <v>5362</v>
      </c>
      <c r="G11" s="114">
        <v>5399</v>
      </c>
      <c r="H11" s="140">
        <v>5367</v>
      </c>
      <c r="I11" s="115">
        <v>-83</v>
      </c>
      <c r="J11" s="116">
        <v>-1.5464877957890815</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7.6646479939439818</v>
      </c>
      <c r="D14" s="115">
        <v>405</v>
      </c>
      <c r="E14" s="114">
        <v>429</v>
      </c>
      <c r="F14" s="114">
        <v>426</v>
      </c>
      <c r="G14" s="114">
        <v>446</v>
      </c>
      <c r="H14" s="140">
        <v>444</v>
      </c>
      <c r="I14" s="115">
        <v>-39</v>
      </c>
      <c r="J14" s="116">
        <v>-8.7837837837837842</v>
      </c>
      <c r="K14" s="110"/>
      <c r="L14" s="110"/>
      <c r="M14" s="110"/>
      <c r="N14" s="110"/>
      <c r="O14" s="110"/>
    </row>
    <row r="15" spans="1:15" s="110" customFormat="1" ht="24.95" customHeight="1" x14ac:dyDescent="0.2">
      <c r="A15" s="193" t="s">
        <v>216</v>
      </c>
      <c r="B15" s="199" t="s">
        <v>217</v>
      </c>
      <c r="C15" s="113">
        <v>2.4602573807721422</v>
      </c>
      <c r="D15" s="115">
        <v>130</v>
      </c>
      <c r="E15" s="114">
        <v>143</v>
      </c>
      <c r="F15" s="114">
        <v>142</v>
      </c>
      <c r="G15" s="114">
        <v>163</v>
      </c>
      <c r="H15" s="140">
        <v>156</v>
      </c>
      <c r="I15" s="115">
        <v>-26</v>
      </c>
      <c r="J15" s="116">
        <v>-16.666666666666668</v>
      </c>
    </row>
    <row r="16" spans="1:15" s="287" customFormat="1" ht="24.95" customHeight="1" x14ac:dyDescent="0.2">
      <c r="A16" s="193" t="s">
        <v>218</v>
      </c>
      <c r="B16" s="199" t="s">
        <v>141</v>
      </c>
      <c r="C16" s="113">
        <v>3.4822104466313397</v>
      </c>
      <c r="D16" s="115">
        <v>184</v>
      </c>
      <c r="E16" s="114">
        <v>194</v>
      </c>
      <c r="F16" s="114">
        <v>193</v>
      </c>
      <c r="G16" s="114">
        <v>197</v>
      </c>
      <c r="H16" s="140">
        <v>198</v>
      </c>
      <c r="I16" s="115">
        <v>-14</v>
      </c>
      <c r="J16" s="116">
        <v>-7.0707070707070709</v>
      </c>
      <c r="K16" s="110"/>
      <c r="L16" s="110"/>
      <c r="M16" s="110"/>
      <c r="N16" s="110"/>
      <c r="O16" s="110"/>
    </row>
    <row r="17" spans="1:15" s="110" customFormat="1" ht="24.95" customHeight="1" x14ac:dyDescent="0.2">
      <c r="A17" s="193" t="s">
        <v>142</v>
      </c>
      <c r="B17" s="199" t="s">
        <v>220</v>
      </c>
      <c r="C17" s="113">
        <v>1.7221801665404997</v>
      </c>
      <c r="D17" s="115">
        <v>91</v>
      </c>
      <c r="E17" s="114">
        <v>92</v>
      </c>
      <c r="F17" s="114">
        <v>91</v>
      </c>
      <c r="G17" s="114">
        <v>86</v>
      </c>
      <c r="H17" s="140">
        <v>90</v>
      </c>
      <c r="I17" s="115">
        <v>1</v>
      </c>
      <c r="J17" s="116">
        <v>1.1111111111111112</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15.859197577592733</v>
      </c>
      <c r="D19" s="115">
        <v>838</v>
      </c>
      <c r="E19" s="114">
        <v>853</v>
      </c>
      <c r="F19" s="114">
        <v>853</v>
      </c>
      <c r="G19" s="114">
        <v>856</v>
      </c>
      <c r="H19" s="140">
        <v>848</v>
      </c>
      <c r="I19" s="115">
        <v>-10</v>
      </c>
      <c r="J19" s="116">
        <v>-1.179245283018868</v>
      </c>
    </row>
    <row r="20" spans="1:15" s="287" customFormat="1" ht="24.95" customHeight="1" x14ac:dyDescent="0.2">
      <c r="A20" s="193" t="s">
        <v>148</v>
      </c>
      <c r="B20" s="199" t="s">
        <v>149</v>
      </c>
      <c r="C20" s="113">
        <v>2.2710068130204393</v>
      </c>
      <c r="D20" s="115">
        <v>120</v>
      </c>
      <c r="E20" s="114">
        <v>116</v>
      </c>
      <c r="F20" s="114">
        <v>120</v>
      </c>
      <c r="G20" s="114">
        <v>120</v>
      </c>
      <c r="H20" s="140">
        <v>143</v>
      </c>
      <c r="I20" s="115">
        <v>-23</v>
      </c>
      <c r="J20" s="116">
        <v>-16.083916083916083</v>
      </c>
      <c r="K20" s="110"/>
      <c r="L20" s="110"/>
      <c r="M20" s="110"/>
      <c r="N20" s="110"/>
      <c r="O20" s="110"/>
    </row>
    <row r="21" spans="1:15" s="110" customFormat="1" ht="24.95" customHeight="1" x14ac:dyDescent="0.2">
      <c r="A21" s="201" t="s">
        <v>150</v>
      </c>
      <c r="B21" s="202" t="s">
        <v>151</v>
      </c>
      <c r="C21" s="113">
        <v>16.900075700227102</v>
      </c>
      <c r="D21" s="115">
        <v>893</v>
      </c>
      <c r="E21" s="114">
        <v>940</v>
      </c>
      <c r="F21" s="114">
        <v>934</v>
      </c>
      <c r="G21" s="114">
        <v>960</v>
      </c>
      <c r="H21" s="140">
        <v>912</v>
      </c>
      <c r="I21" s="115">
        <v>-19</v>
      </c>
      <c r="J21" s="116">
        <v>-2.0833333333333335</v>
      </c>
    </row>
    <row r="22" spans="1:15" s="110" customFormat="1" ht="24.95" customHeight="1" x14ac:dyDescent="0.2">
      <c r="A22" s="201" t="s">
        <v>152</v>
      </c>
      <c r="B22" s="199" t="s">
        <v>153</v>
      </c>
      <c r="C22" s="113">
        <v>1.1355034065102196</v>
      </c>
      <c r="D22" s="115">
        <v>60</v>
      </c>
      <c r="E22" s="114">
        <v>68</v>
      </c>
      <c r="F22" s="114">
        <v>61</v>
      </c>
      <c r="G22" s="114">
        <v>57</v>
      </c>
      <c r="H22" s="140">
        <v>58</v>
      </c>
      <c r="I22" s="115">
        <v>2</v>
      </c>
      <c r="J22" s="116">
        <v>3.4482758620689653</v>
      </c>
    </row>
    <row r="23" spans="1:15" s="110" customFormat="1" ht="24.95" customHeight="1" x14ac:dyDescent="0.2">
      <c r="A23" s="193" t="s">
        <v>154</v>
      </c>
      <c r="B23" s="199" t="s">
        <v>155</v>
      </c>
      <c r="C23" s="113">
        <v>1.5140045420136261</v>
      </c>
      <c r="D23" s="115">
        <v>80</v>
      </c>
      <c r="E23" s="114">
        <v>91</v>
      </c>
      <c r="F23" s="114">
        <v>91</v>
      </c>
      <c r="G23" s="114">
        <v>89</v>
      </c>
      <c r="H23" s="140">
        <v>89</v>
      </c>
      <c r="I23" s="115">
        <v>-9</v>
      </c>
      <c r="J23" s="116">
        <v>-10.112359550561798</v>
      </c>
    </row>
    <row r="24" spans="1:15" s="110" customFormat="1" ht="24.95" customHeight="1" x14ac:dyDescent="0.2">
      <c r="A24" s="193" t="s">
        <v>156</v>
      </c>
      <c r="B24" s="199" t="s">
        <v>221</v>
      </c>
      <c r="C24" s="113">
        <v>7.4943224829674486</v>
      </c>
      <c r="D24" s="115">
        <v>396</v>
      </c>
      <c r="E24" s="114">
        <v>392</v>
      </c>
      <c r="F24" s="114">
        <v>401</v>
      </c>
      <c r="G24" s="114">
        <v>409</v>
      </c>
      <c r="H24" s="140">
        <v>399</v>
      </c>
      <c r="I24" s="115">
        <v>-3</v>
      </c>
      <c r="J24" s="116">
        <v>-0.75187969924812026</v>
      </c>
    </row>
    <row r="25" spans="1:15" s="110" customFormat="1" ht="24.95" customHeight="1" x14ac:dyDescent="0.2">
      <c r="A25" s="193" t="s">
        <v>222</v>
      </c>
      <c r="B25" s="204" t="s">
        <v>159</v>
      </c>
      <c r="C25" s="113">
        <v>11.05223315669947</v>
      </c>
      <c r="D25" s="115">
        <v>584</v>
      </c>
      <c r="E25" s="114">
        <v>600</v>
      </c>
      <c r="F25" s="114">
        <v>583</v>
      </c>
      <c r="G25" s="114">
        <v>568</v>
      </c>
      <c r="H25" s="140">
        <v>590</v>
      </c>
      <c r="I25" s="115">
        <v>-6</v>
      </c>
      <c r="J25" s="116">
        <v>-1.0169491525423728</v>
      </c>
    </row>
    <row r="26" spans="1:15" s="110" customFormat="1" ht="24.95" customHeight="1" x14ac:dyDescent="0.2">
      <c r="A26" s="201">
        <v>782.78300000000002</v>
      </c>
      <c r="B26" s="203" t="s">
        <v>160</v>
      </c>
      <c r="C26" s="113">
        <v>0.98410295230885692</v>
      </c>
      <c r="D26" s="115">
        <v>52</v>
      </c>
      <c r="E26" s="114">
        <v>70</v>
      </c>
      <c r="F26" s="114">
        <v>73</v>
      </c>
      <c r="G26" s="114">
        <v>79</v>
      </c>
      <c r="H26" s="140">
        <v>88</v>
      </c>
      <c r="I26" s="115">
        <v>-36</v>
      </c>
      <c r="J26" s="116">
        <v>-40.909090909090907</v>
      </c>
    </row>
    <row r="27" spans="1:15" s="110" customFormat="1" ht="24.95" customHeight="1" x14ac:dyDescent="0.2">
      <c r="A27" s="193" t="s">
        <v>161</v>
      </c>
      <c r="B27" s="199" t="s">
        <v>162</v>
      </c>
      <c r="C27" s="113">
        <v>3.4254352763058291</v>
      </c>
      <c r="D27" s="115">
        <v>181</v>
      </c>
      <c r="E27" s="114">
        <v>185</v>
      </c>
      <c r="F27" s="114">
        <v>180</v>
      </c>
      <c r="G27" s="114">
        <v>182</v>
      </c>
      <c r="H27" s="140">
        <v>180</v>
      </c>
      <c r="I27" s="115">
        <v>1</v>
      </c>
      <c r="J27" s="116">
        <v>0.55555555555555558</v>
      </c>
    </row>
    <row r="28" spans="1:15" s="110" customFormat="1" ht="24.95" customHeight="1" x14ac:dyDescent="0.2">
      <c r="A28" s="193" t="s">
        <v>163</v>
      </c>
      <c r="B28" s="199" t="s">
        <v>164</v>
      </c>
      <c r="C28" s="113">
        <v>7.3618470855412568</v>
      </c>
      <c r="D28" s="115">
        <v>389</v>
      </c>
      <c r="E28" s="114">
        <v>387</v>
      </c>
      <c r="F28" s="114">
        <v>379</v>
      </c>
      <c r="G28" s="114">
        <v>398</v>
      </c>
      <c r="H28" s="140">
        <v>383</v>
      </c>
      <c r="I28" s="115">
        <v>6</v>
      </c>
      <c r="J28" s="116">
        <v>1.566579634464752</v>
      </c>
    </row>
    <row r="29" spans="1:15" s="110" customFormat="1" ht="24.95" customHeight="1" x14ac:dyDescent="0.2">
      <c r="A29" s="193">
        <v>86</v>
      </c>
      <c r="B29" s="199" t="s">
        <v>165</v>
      </c>
      <c r="C29" s="113">
        <v>7.5700227100681303</v>
      </c>
      <c r="D29" s="115">
        <v>400</v>
      </c>
      <c r="E29" s="114">
        <v>383</v>
      </c>
      <c r="F29" s="114">
        <v>392</v>
      </c>
      <c r="G29" s="114">
        <v>383</v>
      </c>
      <c r="H29" s="140">
        <v>383</v>
      </c>
      <c r="I29" s="115">
        <v>17</v>
      </c>
      <c r="J29" s="116">
        <v>4.438642297650131</v>
      </c>
    </row>
    <row r="30" spans="1:15" s="110" customFormat="1" ht="24.95" customHeight="1" x14ac:dyDescent="0.2">
      <c r="A30" s="193">
        <v>87.88</v>
      </c>
      <c r="B30" s="204" t="s">
        <v>166</v>
      </c>
      <c r="C30" s="113">
        <v>3.7850113550340652</v>
      </c>
      <c r="D30" s="115">
        <v>200</v>
      </c>
      <c r="E30" s="114">
        <v>201</v>
      </c>
      <c r="F30" s="114">
        <v>197</v>
      </c>
      <c r="G30" s="114">
        <v>201</v>
      </c>
      <c r="H30" s="140">
        <v>196</v>
      </c>
      <c r="I30" s="115">
        <v>4</v>
      </c>
      <c r="J30" s="116">
        <v>2.0408163265306123</v>
      </c>
    </row>
    <row r="31" spans="1:15" s="110" customFormat="1" ht="24.95" customHeight="1" x14ac:dyDescent="0.2">
      <c r="A31" s="193" t="s">
        <v>167</v>
      </c>
      <c r="B31" s="199" t="s">
        <v>168</v>
      </c>
      <c r="C31" s="113">
        <v>9.0083270249810745</v>
      </c>
      <c r="D31" s="115">
        <v>476</v>
      </c>
      <c r="E31" s="114">
        <v>496</v>
      </c>
      <c r="F31" s="114">
        <v>481</v>
      </c>
      <c r="G31" s="114">
        <v>470</v>
      </c>
      <c r="H31" s="140">
        <v>471</v>
      </c>
      <c r="I31" s="115">
        <v>5</v>
      </c>
      <c r="J31" s="116">
        <v>1.0615711252653928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88.361090083270255</v>
      </c>
      <c r="D36" s="143">
        <v>4669</v>
      </c>
      <c r="E36" s="144">
        <v>4782</v>
      </c>
      <c r="F36" s="144">
        <v>4745</v>
      </c>
      <c r="G36" s="144">
        <v>4772</v>
      </c>
      <c r="H36" s="145">
        <v>4740</v>
      </c>
      <c r="I36" s="143">
        <v>-71</v>
      </c>
      <c r="J36" s="146">
        <v>-1.4978902953586497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5284</v>
      </c>
      <c r="F11" s="264">
        <v>5406</v>
      </c>
      <c r="G11" s="264">
        <v>5362</v>
      </c>
      <c r="H11" s="264">
        <v>5399</v>
      </c>
      <c r="I11" s="265">
        <v>5367</v>
      </c>
      <c r="J11" s="263">
        <v>-83</v>
      </c>
      <c r="K11" s="266">
        <v>-1.5464877957890815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40.953822861468588</v>
      </c>
      <c r="E13" s="115">
        <v>2164</v>
      </c>
      <c r="F13" s="114">
        <v>2197</v>
      </c>
      <c r="G13" s="114">
        <v>2185</v>
      </c>
      <c r="H13" s="114">
        <v>2195</v>
      </c>
      <c r="I13" s="140">
        <v>2194</v>
      </c>
      <c r="J13" s="115">
        <v>-30</v>
      </c>
      <c r="K13" s="116">
        <v>-1.3673655423883317</v>
      </c>
    </row>
    <row r="14" spans="1:15" ht="15.95" customHeight="1" x14ac:dyDescent="0.2">
      <c r="A14" s="306" t="s">
        <v>230</v>
      </c>
      <c r="B14" s="307"/>
      <c r="C14" s="308"/>
      <c r="D14" s="113">
        <v>45.950037850113553</v>
      </c>
      <c r="E14" s="115">
        <v>2428</v>
      </c>
      <c r="F14" s="114">
        <v>2483</v>
      </c>
      <c r="G14" s="114">
        <v>2445</v>
      </c>
      <c r="H14" s="114">
        <v>2478</v>
      </c>
      <c r="I14" s="140">
        <v>2471</v>
      </c>
      <c r="J14" s="115">
        <v>-43</v>
      </c>
      <c r="K14" s="116">
        <v>-1.7401861594496155</v>
      </c>
    </row>
    <row r="15" spans="1:15" ht="15.95" customHeight="1" x14ac:dyDescent="0.2">
      <c r="A15" s="306" t="s">
        <v>231</v>
      </c>
      <c r="B15" s="307"/>
      <c r="C15" s="308"/>
      <c r="D15" s="113">
        <v>5.24224072672218</v>
      </c>
      <c r="E15" s="115">
        <v>277</v>
      </c>
      <c r="F15" s="114">
        <v>285</v>
      </c>
      <c r="G15" s="114">
        <v>291</v>
      </c>
      <c r="H15" s="114">
        <v>276</v>
      </c>
      <c r="I15" s="140">
        <v>275</v>
      </c>
      <c r="J15" s="115">
        <v>2</v>
      </c>
      <c r="K15" s="116">
        <v>0.72727272727272729</v>
      </c>
    </row>
    <row r="16" spans="1:15" ht="15.95" customHeight="1" x14ac:dyDescent="0.2">
      <c r="A16" s="306" t="s">
        <v>232</v>
      </c>
      <c r="B16" s="307"/>
      <c r="C16" s="308"/>
      <c r="D16" s="113">
        <v>5.0151400454201367</v>
      </c>
      <c r="E16" s="115">
        <v>265</v>
      </c>
      <c r="F16" s="114">
        <v>279</v>
      </c>
      <c r="G16" s="114">
        <v>272</v>
      </c>
      <c r="H16" s="114">
        <v>286</v>
      </c>
      <c r="I16" s="140">
        <v>270</v>
      </c>
      <c r="J16" s="115">
        <v>-5</v>
      </c>
      <c r="K16" s="116">
        <v>-1.8518518518518519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0.30280090840272522</v>
      </c>
      <c r="E18" s="115">
        <v>16</v>
      </c>
      <c r="F18" s="114">
        <v>13</v>
      </c>
      <c r="G18" s="114">
        <v>13</v>
      </c>
      <c r="H18" s="114">
        <v>13</v>
      </c>
      <c r="I18" s="140">
        <v>14</v>
      </c>
      <c r="J18" s="115">
        <v>2</v>
      </c>
      <c r="K18" s="116">
        <v>14.285714285714286</v>
      </c>
    </row>
    <row r="19" spans="1:11" ht="14.1" customHeight="1" x14ac:dyDescent="0.2">
      <c r="A19" s="306" t="s">
        <v>235</v>
      </c>
      <c r="B19" s="307" t="s">
        <v>236</v>
      </c>
      <c r="C19" s="308"/>
      <c r="D19" s="113">
        <v>0.15140045420136261</v>
      </c>
      <c r="E19" s="115">
        <v>8</v>
      </c>
      <c r="F19" s="114">
        <v>8</v>
      </c>
      <c r="G19" s="114">
        <v>8</v>
      </c>
      <c r="H19" s="114">
        <v>8</v>
      </c>
      <c r="I19" s="140">
        <v>8</v>
      </c>
      <c r="J19" s="115">
        <v>0</v>
      </c>
      <c r="K19" s="116">
        <v>0</v>
      </c>
    </row>
    <row r="20" spans="1:11" ht="14.1" customHeight="1" x14ac:dyDescent="0.2">
      <c r="A20" s="306">
        <v>12</v>
      </c>
      <c r="B20" s="307" t="s">
        <v>237</v>
      </c>
      <c r="C20" s="308"/>
      <c r="D20" s="113">
        <v>0.85162755488266462</v>
      </c>
      <c r="E20" s="115">
        <v>45</v>
      </c>
      <c r="F20" s="114">
        <v>42</v>
      </c>
      <c r="G20" s="114">
        <v>38</v>
      </c>
      <c r="H20" s="114">
        <v>38</v>
      </c>
      <c r="I20" s="140">
        <v>31</v>
      </c>
      <c r="J20" s="115">
        <v>14</v>
      </c>
      <c r="K20" s="116">
        <v>45.161290322580648</v>
      </c>
    </row>
    <row r="21" spans="1:11" ht="14.1" customHeight="1" x14ac:dyDescent="0.2">
      <c r="A21" s="306">
        <v>21</v>
      </c>
      <c r="B21" s="307" t="s">
        <v>238</v>
      </c>
      <c r="C21" s="308"/>
      <c r="D21" s="113">
        <v>0.13247539742619227</v>
      </c>
      <c r="E21" s="115">
        <v>7</v>
      </c>
      <c r="F21" s="114">
        <v>7</v>
      </c>
      <c r="G21" s="114">
        <v>6</v>
      </c>
      <c r="H21" s="114">
        <v>7</v>
      </c>
      <c r="I21" s="140">
        <v>6</v>
      </c>
      <c r="J21" s="115">
        <v>1</v>
      </c>
      <c r="K21" s="116">
        <v>16.666666666666668</v>
      </c>
    </row>
    <row r="22" spans="1:11" ht="14.1" customHeight="1" x14ac:dyDescent="0.2">
      <c r="A22" s="306">
        <v>22</v>
      </c>
      <c r="B22" s="307" t="s">
        <v>239</v>
      </c>
      <c r="C22" s="308"/>
      <c r="D22" s="113">
        <v>0.45420136260408783</v>
      </c>
      <c r="E22" s="115">
        <v>24</v>
      </c>
      <c r="F22" s="114">
        <v>25</v>
      </c>
      <c r="G22" s="114">
        <v>26</v>
      </c>
      <c r="H22" s="114">
        <v>27</v>
      </c>
      <c r="I22" s="140">
        <v>33</v>
      </c>
      <c r="J22" s="115">
        <v>-9</v>
      </c>
      <c r="K22" s="116">
        <v>-27.272727272727273</v>
      </c>
    </row>
    <row r="23" spans="1:11" ht="14.1" customHeight="1" x14ac:dyDescent="0.2">
      <c r="A23" s="306">
        <v>23</v>
      </c>
      <c r="B23" s="307" t="s">
        <v>240</v>
      </c>
      <c r="C23" s="308"/>
      <c r="D23" s="113">
        <v>0.32172596517789553</v>
      </c>
      <c r="E23" s="115">
        <v>17</v>
      </c>
      <c r="F23" s="114">
        <v>17</v>
      </c>
      <c r="G23" s="114">
        <v>16</v>
      </c>
      <c r="H23" s="114">
        <v>18</v>
      </c>
      <c r="I23" s="140">
        <v>19</v>
      </c>
      <c r="J23" s="115">
        <v>-2</v>
      </c>
      <c r="K23" s="116">
        <v>-10.526315789473685</v>
      </c>
    </row>
    <row r="24" spans="1:11" ht="14.1" customHeight="1" x14ac:dyDescent="0.2">
      <c r="A24" s="306">
        <v>24</v>
      </c>
      <c r="B24" s="307" t="s">
        <v>241</v>
      </c>
      <c r="C24" s="308"/>
      <c r="D24" s="113">
        <v>0.52990158970476908</v>
      </c>
      <c r="E24" s="115">
        <v>28</v>
      </c>
      <c r="F24" s="114">
        <v>33</v>
      </c>
      <c r="G24" s="114">
        <v>30</v>
      </c>
      <c r="H24" s="114">
        <v>27</v>
      </c>
      <c r="I24" s="140">
        <v>29</v>
      </c>
      <c r="J24" s="115">
        <v>-1</v>
      </c>
      <c r="K24" s="116">
        <v>-3.4482758620689653</v>
      </c>
    </row>
    <row r="25" spans="1:11" ht="14.1" customHeight="1" x14ac:dyDescent="0.2">
      <c r="A25" s="306">
        <v>25</v>
      </c>
      <c r="B25" s="307" t="s">
        <v>242</v>
      </c>
      <c r="C25" s="308"/>
      <c r="D25" s="113">
        <v>1.854655563966692</v>
      </c>
      <c r="E25" s="115">
        <v>98</v>
      </c>
      <c r="F25" s="114">
        <v>107</v>
      </c>
      <c r="G25" s="114">
        <v>113</v>
      </c>
      <c r="H25" s="114">
        <v>109</v>
      </c>
      <c r="I25" s="140">
        <v>114</v>
      </c>
      <c r="J25" s="115">
        <v>-16</v>
      </c>
      <c r="K25" s="116">
        <v>-14.035087719298245</v>
      </c>
    </row>
    <row r="26" spans="1:11" ht="14.1" customHeight="1" x14ac:dyDescent="0.2">
      <c r="A26" s="306">
        <v>26</v>
      </c>
      <c r="B26" s="307" t="s">
        <v>243</v>
      </c>
      <c r="C26" s="308"/>
      <c r="D26" s="113">
        <v>0.43527630582891746</v>
      </c>
      <c r="E26" s="115">
        <v>23</v>
      </c>
      <c r="F26" s="114">
        <v>20</v>
      </c>
      <c r="G26" s="114">
        <v>21</v>
      </c>
      <c r="H26" s="114">
        <v>26</v>
      </c>
      <c r="I26" s="140">
        <v>29</v>
      </c>
      <c r="J26" s="115">
        <v>-6</v>
      </c>
      <c r="K26" s="116">
        <v>-20.689655172413794</v>
      </c>
    </row>
    <row r="27" spans="1:11" ht="14.1" customHeight="1" x14ac:dyDescent="0.2">
      <c r="A27" s="306">
        <v>27</v>
      </c>
      <c r="B27" s="307" t="s">
        <v>244</v>
      </c>
      <c r="C27" s="308"/>
      <c r="D27" s="113">
        <v>0.51097653292959877</v>
      </c>
      <c r="E27" s="115">
        <v>27</v>
      </c>
      <c r="F27" s="114">
        <v>27</v>
      </c>
      <c r="G27" s="114">
        <v>23</v>
      </c>
      <c r="H27" s="114">
        <v>18</v>
      </c>
      <c r="I27" s="140">
        <v>16</v>
      </c>
      <c r="J27" s="115">
        <v>11</v>
      </c>
      <c r="K27" s="116">
        <v>68.75</v>
      </c>
    </row>
    <row r="28" spans="1:11" ht="14.1" customHeight="1" x14ac:dyDescent="0.2">
      <c r="A28" s="306">
        <v>28</v>
      </c>
      <c r="B28" s="307" t="s">
        <v>245</v>
      </c>
      <c r="C28" s="308"/>
      <c r="D28" s="113">
        <v>0.71915215745647232</v>
      </c>
      <c r="E28" s="115">
        <v>38</v>
      </c>
      <c r="F28" s="114">
        <v>37</v>
      </c>
      <c r="G28" s="114">
        <v>36</v>
      </c>
      <c r="H28" s="114">
        <v>31</v>
      </c>
      <c r="I28" s="140">
        <v>38</v>
      </c>
      <c r="J28" s="115">
        <v>0</v>
      </c>
      <c r="K28" s="116">
        <v>0</v>
      </c>
    </row>
    <row r="29" spans="1:11" ht="14.1" customHeight="1" x14ac:dyDescent="0.2">
      <c r="A29" s="306">
        <v>29</v>
      </c>
      <c r="B29" s="307" t="s">
        <v>246</v>
      </c>
      <c r="C29" s="308"/>
      <c r="D29" s="113">
        <v>3.5768357305071916</v>
      </c>
      <c r="E29" s="115">
        <v>189</v>
      </c>
      <c r="F29" s="114">
        <v>191</v>
      </c>
      <c r="G29" s="114">
        <v>192</v>
      </c>
      <c r="H29" s="114">
        <v>217</v>
      </c>
      <c r="I29" s="140">
        <v>203</v>
      </c>
      <c r="J29" s="115">
        <v>-14</v>
      </c>
      <c r="K29" s="116">
        <v>-6.8965517241379306</v>
      </c>
    </row>
    <row r="30" spans="1:11" ht="14.1" customHeight="1" x14ac:dyDescent="0.2">
      <c r="A30" s="306" t="s">
        <v>247</v>
      </c>
      <c r="B30" s="307" t="s">
        <v>248</v>
      </c>
      <c r="C30" s="308"/>
      <c r="D30" s="113">
        <v>0.39742619227857684</v>
      </c>
      <c r="E30" s="115">
        <v>21</v>
      </c>
      <c r="F30" s="114">
        <v>18</v>
      </c>
      <c r="G30" s="114">
        <v>15</v>
      </c>
      <c r="H30" s="114">
        <v>24</v>
      </c>
      <c r="I30" s="140">
        <v>21</v>
      </c>
      <c r="J30" s="115">
        <v>0</v>
      </c>
      <c r="K30" s="116">
        <v>0</v>
      </c>
    </row>
    <row r="31" spans="1:11" ht="14.1" customHeight="1" x14ac:dyDescent="0.2">
      <c r="A31" s="306" t="s">
        <v>249</v>
      </c>
      <c r="B31" s="307" t="s">
        <v>250</v>
      </c>
      <c r="C31" s="308"/>
      <c r="D31" s="113">
        <v>3.1794095382286147</v>
      </c>
      <c r="E31" s="115">
        <v>168</v>
      </c>
      <c r="F31" s="114">
        <v>173</v>
      </c>
      <c r="G31" s="114">
        <v>177</v>
      </c>
      <c r="H31" s="114">
        <v>193</v>
      </c>
      <c r="I31" s="140">
        <v>182</v>
      </c>
      <c r="J31" s="115">
        <v>-14</v>
      </c>
      <c r="K31" s="116">
        <v>-7.6923076923076925</v>
      </c>
    </row>
    <row r="32" spans="1:11" ht="14.1" customHeight="1" x14ac:dyDescent="0.2">
      <c r="A32" s="306">
        <v>31</v>
      </c>
      <c r="B32" s="307" t="s">
        <v>251</v>
      </c>
      <c r="C32" s="308"/>
      <c r="D32" s="113">
        <v>0.11355034065102196</v>
      </c>
      <c r="E32" s="115">
        <v>6</v>
      </c>
      <c r="F32" s="114" t="s">
        <v>513</v>
      </c>
      <c r="G32" s="114">
        <v>4</v>
      </c>
      <c r="H32" s="114">
        <v>6</v>
      </c>
      <c r="I32" s="140">
        <v>6</v>
      </c>
      <c r="J32" s="115">
        <v>0</v>
      </c>
      <c r="K32" s="116">
        <v>0</v>
      </c>
    </row>
    <row r="33" spans="1:11" ht="14.1" customHeight="1" x14ac:dyDescent="0.2">
      <c r="A33" s="306">
        <v>32</v>
      </c>
      <c r="B33" s="307" t="s">
        <v>252</v>
      </c>
      <c r="C33" s="308"/>
      <c r="D33" s="113">
        <v>0.70022710068130201</v>
      </c>
      <c r="E33" s="115">
        <v>37</v>
      </c>
      <c r="F33" s="114">
        <v>28</v>
      </c>
      <c r="G33" s="114">
        <v>32</v>
      </c>
      <c r="H33" s="114">
        <v>31</v>
      </c>
      <c r="I33" s="140">
        <v>29</v>
      </c>
      <c r="J33" s="115">
        <v>8</v>
      </c>
      <c r="K33" s="116">
        <v>27.586206896551722</v>
      </c>
    </row>
    <row r="34" spans="1:11" ht="14.1" customHeight="1" x14ac:dyDescent="0.2">
      <c r="A34" s="306">
        <v>33</v>
      </c>
      <c r="B34" s="307" t="s">
        <v>253</v>
      </c>
      <c r="C34" s="308"/>
      <c r="D34" s="113">
        <v>0.37850113550340653</v>
      </c>
      <c r="E34" s="115">
        <v>20</v>
      </c>
      <c r="F34" s="114">
        <v>16</v>
      </c>
      <c r="G34" s="114">
        <v>15</v>
      </c>
      <c r="H34" s="114">
        <v>15</v>
      </c>
      <c r="I34" s="140">
        <v>13</v>
      </c>
      <c r="J34" s="115">
        <v>7</v>
      </c>
      <c r="K34" s="116">
        <v>53.846153846153847</v>
      </c>
    </row>
    <row r="35" spans="1:11" ht="14.1" customHeight="1" x14ac:dyDescent="0.2">
      <c r="A35" s="306">
        <v>34</v>
      </c>
      <c r="B35" s="307" t="s">
        <v>254</v>
      </c>
      <c r="C35" s="308"/>
      <c r="D35" s="113">
        <v>6.2831188493565477</v>
      </c>
      <c r="E35" s="115">
        <v>332</v>
      </c>
      <c r="F35" s="114">
        <v>347</v>
      </c>
      <c r="G35" s="114">
        <v>337</v>
      </c>
      <c r="H35" s="114">
        <v>339</v>
      </c>
      <c r="I35" s="140">
        <v>333</v>
      </c>
      <c r="J35" s="115">
        <v>-1</v>
      </c>
      <c r="K35" s="116">
        <v>-0.3003003003003003</v>
      </c>
    </row>
    <row r="36" spans="1:11" ht="14.1" customHeight="1" x14ac:dyDescent="0.2">
      <c r="A36" s="306">
        <v>41</v>
      </c>
      <c r="B36" s="307" t="s">
        <v>255</v>
      </c>
      <c r="C36" s="308"/>
      <c r="D36" s="113">
        <v>0.11355034065102196</v>
      </c>
      <c r="E36" s="115">
        <v>6</v>
      </c>
      <c r="F36" s="114">
        <v>6</v>
      </c>
      <c r="G36" s="114">
        <v>7</v>
      </c>
      <c r="H36" s="114">
        <v>7</v>
      </c>
      <c r="I36" s="140">
        <v>7</v>
      </c>
      <c r="J36" s="115">
        <v>-1</v>
      </c>
      <c r="K36" s="116">
        <v>-14.285714285714286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0.39742619227857684</v>
      </c>
      <c r="E38" s="115">
        <v>21</v>
      </c>
      <c r="F38" s="114">
        <v>21</v>
      </c>
      <c r="G38" s="114">
        <v>18</v>
      </c>
      <c r="H38" s="114">
        <v>18</v>
      </c>
      <c r="I38" s="140">
        <v>21</v>
      </c>
      <c r="J38" s="115">
        <v>0</v>
      </c>
      <c r="K38" s="116">
        <v>0</v>
      </c>
    </row>
    <row r="39" spans="1:11" ht="14.1" customHeight="1" x14ac:dyDescent="0.2">
      <c r="A39" s="306">
        <v>51</v>
      </c>
      <c r="B39" s="307" t="s">
        <v>258</v>
      </c>
      <c r="C39" s="308"/>
      <c r="D39" s="113">
        <v>4.4852384557153675</v>
      </c>
      <c r="E39" s="115">
        <v>237</v>
      </c>
      <c r="F39" s="114">
        <v>248</v>
      </c>
      <c r="G39" s="114">
        <v>251</v>
      </c>
      <c r="H39" s="114">
        <v>259</v>
      </c>
      <c r="I39" s="140">
        <v>284</v>
      </c>
      <c r="J39" s="115">
        <v>-47</v>
      </c>
      <c r="K39" s="116">
        <v>-16.549295774647888</v>
      </c>
    </row>
    <row r="40" spans="1:11" ht="14.1" customHeight="1" x14ac:dyDescent="0.2">
      <c r="A40" s="306" t="s">
        <v>259</v>
      </c>
      <c r="B40" s="307" t="s">
        <v>260</v>
      </c>
      <c r="C40" s="308"/>
      <c r="D40" s="113">
        <v>4.2202876608629829</v>
      </c>
      <c r="E40" s="115">
        <v>223</v>
      </c>
      <c r="F40" s="114">
        <v>232</v>
      </c>
      <c r="G40" s="114">
        <v>234</v>
      </c>
      <c r="H40" s="114">
        <v>242</v>
      </c>
      <c r="I40" s="140">
        <v>273</v>
      </c>
      <c r="J40" s="115">
        <v>-50</v>
      </c>
      <c r="K40" s="116">
        <v>-18.315018315018314</v>
      </c>
    </row>
    <row r="41" spans="1:11" ht="14.1" customHeight="1" x14ac:dyDescent="0.2">
      <c r="A41" s="306"/>
      <c r="B41" s="307" t="s">
        <v>261</v>
      </c>
      <c r="C41" s="308"/>
      <c r="D41" s="113">
        <v>3.4632853898561695</v>
      </c>
      <c r="E41" s="115">
        <v>183</v>
      </c>
      <c r="F41" s="114">
        <v>194</v>
      </c>
      <c r="G41" s="114">
        <v>196</v>
      </c>
      <c r="H41" s="114">
        <v>205</v>
      </c>
      <c r="I41" s="140">
        <v>226</v>
      </c>
      <c r="J41" s="115">
        <v>-43</v>
      </c>
      <c r="K41" s="116">
        <v>-19.026548672566371</v>
      </c>
    </row>
    <row r="42" spans="1:11" ht="14.1" customHeight="1" x14ac:dyDescent="0.2">
      <c r="A42" s="306">
        <v>52</v>
      </c>
      <c r="B42" s="307" t="s">
        <v>262</v>
      </c>
      <c r="C42" s="308"/>
      <c r="D42" s="113">
        <v>5.4314912944738838</v>
      </c>
      <c r="E42" s="115">
        <v>287</v>
      </c>
      <c r="F42" s="114">
        <v>286</v>
      </c>
      <c r="G42" s="114">
        <v>289</v>
      </c>
      <c r="H42" s="114">
        <v>292</v>
      </c>
      <c r="I42" s="140">
        <v>298</v>
      </c>
      <c r="J42" s="115">
        <v>-11</v>
      </c>
      <c r="K42" s="116">
        <v>-3.6912751677852347</v>
      </c>
    </row>
    <row r="43" spans="1:11" ht="14.1" customHeight="1" x14ac:dyDescent="0.2">
      <c r="A43" s="306" t="s">
        <v>263</v>
      </c>
      <c r="B43" s="307" t="s">
        <v>264</v>
      </c>
      <c r="C43" s="308"/>
      <c r="D43" s="113">
        <v>5.4314912944738838</v>
      </c>
      <c r="E43" s="115">
        <v>287</v>
      </c>
      <c r="F43" s="114">
        <v>286</v>
      </c>
      <c r="G43" s="114">
        <v>289</v>
      </c>
      <c r="H43" s="114">
        <v>291</v>
      </c>
      <c r="I43" s="140">
        <v>296</v>
      </c>
      <c r="J43" s="115">
        <v>-9</v>
      </c>
      <c r="K43" s="116">
        <v>-3.0405405405405403</v>
      </c>
    </row>
    <row r="44" spans="1:11" ht="14.1" customHeight="1" x14ac:dyDescent="0.2">
      <c r="A44" s="306">
        <v>53</v>
      </c>
      <c r="B44" s="307" t="s">
        <v>265</v>
      </c>
      <c r="C44" s="308"/>
      <c r="D44" s="113">
        <v>2.1574564723694172</v>
      </c>
      <c r="E44" s="115">
        <v>114</v>
      </c>
      <c r="F44" s="114">
        <v>121</v>
      </c>
      <c r="G44" s="114">
        <v>111</v>
      </c>
      <c r="H44" s="114">
        <v>121</v>
      </c>
      <c r="I44" s="140">
        <v>111</v>
      </c>
      <c r="J44" s="115">
        <v>3</v>
      </c>
      <c r="K44" s="116">
        <v>2.7027027027027026</v>
      </c>
    </row>
    <row r="45" spans="1:11" ht="14.1" customHeight="1" x14ac:dyDescent="0.2">
      <c r="A45" s="306" t="s">
        <v>266</v>
      </c>
      <c r="B45" s="307" t="s">
        <v>267</v>
      </c>
      <c r="C45" s="308"/>
      <c r="D45" s="113">
        <v>2.138531415594247</v>
      </c>
      <c r="E45" s="115">
        <v>113</v>
      </c>
      <c r="F45" s="114">
        <v>120</v>
      </c>
      <c r="G45" s="114">
        <v>110</v>
      </c>
      <c r="H45" s="114">
        <v>120</v>
      </c>
      <c r="I45" s="140">
        <v>110</v>
      </c>
      <c r="J45" s="115">
        <v>3</v>
      </c>
      <c r="K45" s="116">
        <v>2.7272727272727271</v>
      </c>
    </row>
    <row r="46" spans="1:11" ht="14.1" customHeight="1" x14ac:dyDescent="0.2">
      <c r="A46" s="306">
        <v>54</v>
      </c>
      <c r="B46" s="307" t="s">
        <v>268</v>
      </c>
      <c r="C46" s="308"/>
      <c r="D46" s="113">
        <v>13.663890991672975</v>
      </c>
      <c r="E46" s="115">
        <v>722</v>
      </c>
      <c r="F46" s="114">
        <v>740</v>
      </c>
      <c r="G46" s="114">
        <v>739</v>
      </c>
      <c r="H46" s="114">
        <v>721</v>
      </c>
      <c r="I46" s="140">
        <v>738</v>
      </c>
      <c r="J46" s="115">
        <v>-16</v>
      </c>
      <c r="K46" s="116">
        <v>-2.168021680216802</v>
      </c>
    </row>
    <row r="47" spans="1:11" ht="14.1" customHeight="1" x14ac:dyDescent="0.2">
      <c r="A47" s="306">
        <v>61</v>
      </c>
      <c r="B47" s="307" t="s">
        <v>269</v>
      </c>
      <c r="C47" s="308"/>
      <c r="D47" s="113">
        <v>0.56775170325510982</v>
      </c>
      <c r="E47" s="115">
        <v>30</v>
      </c>
      <c r="F47" s="114">
        <v>32</v>
      </c>
      <c r="G47" s="114">
        <v>33</v>
      </c>
      <c r="H47" s="114">
        <v>32</v>
      </c>
      <c r="I47" s="140">
        <v>29</v>
      </c>
      <c r="J47" s="115">
        <v>1</v>
      </c>
      <c r="K47" s="116">
        <v>3.4482758620689653</v>
      </c>
    </row>
    <row r="48" spans="1:11" ht="14.1" customHeight="1" x14ac:dyDescent="0.2">
      <c r="A48" s="306">
        <v>62</v>
      </c>
      <c r="B48" s="307" t="s">
        <v>270</v>
      </c>
      <c r="C48" s="308"/>
      <c r="D48" s="113">
        <v>10.42770628311885</v>
      </c>
      <c r="E48" s="115">
        <v>551</v>
      </c>
      <c r="F48" s="114">
        <v>571</v>
      </c>
      <c r="G48" s="114">
        <v>566</v>
      </c>
      <c r="H48" s="114">
        <v>584</v>
      </c>
      <c r="I48" s="140">
        <v>571</v>
      </c>
      <c r="J48" s="115">
        <v>-20</v>
      </c>
      <c r="K48" s="116">
        <v>-3.5026269702276709</v>
      </c>
    </row>
    <row r="49" spans="1:11" ht="14.1" customHeight="1" x14ac:dyDescent="0.2">
      <c r="A49" s="306">
        <v>63</v>
      </c>
      <c r="B49" s="307" t="s">
        <v>271</v>
      </c>
      <c r="C49" s="308"/>
      <c r="D49" s="113">
        <v>14.742619227857684</v>
      </c>
      <c r="E49" s="115">
        <v>779</v>
      </c>
      <c r="F49" s="114">
        <v>805</v>
      </c>
      <c r="G49" s="114">
        <v>777</v>
      </c>
      <c r="H49" s="114">
        <v>777</v>
      </c>
      <c r="I49" s="140">
        <v>748</v>
      </c>
      <c r="J49" s="115">
        <v>31</v>
      </c>
      <c r="K49" s="116">
        <v>4.144385026737968</v>
      </c>
    </row>
    <row r="50" spans="1:11" ht="14.1" customHeight="1" x14ac:dyDescent="0.2">
      <c r="A50" s="306" t="s">
        <v>272</v>
      </c>
      <c r="B50" s="307" t="s">
        <v>273</v>
      </c>
      <c r="C50" s="308"/>
      <c r="D50" s="113">
        <v>1.0219530658591975</v>
      </c>
      <c r="E50" s="115">
        <v>54</v>
      </c>
      <c r="F50" s="114">
        <v>52</v>
      </c>
      <c r="G50" s="114">
        <v>49</v>
      </c>
      <c r="H50" s="114">
        <v>39</v>
      </c>
      <c r="I50" s="140">
        <v>40</v>
      </c>
      <c r="J50" s="115">
        <v>14</v>
      </c>
      <c r="K50" s="116">
        <v>35</v>
      </c>
    </row>
    <row r="51" spans="1:11" ht="14.1" customHeight="1" x14ac:dyDescent="0.2">
      <c r="A51" s="306" t="s">
        <v>274</v>
      </c>
      <c r="B51" s="307" t="s">
        <v>275</v>
      </c>
      <c r="C51" s="308"/>
      <c r="D51" s="113">
        <v>12.660862982588947</v>
      </c>
      <c r="E51" s="115">
        <v>669</v>
      </c>
      <c r="F51" s="114">
        <v>710</v>
      </c>
      <c r="G51" s="114">
        <v>691</v>
      </c>
      <c r="H51" s="114">
        <v>705</v>
      </c>
      <c r="I51" s="140">
        <v>672</v>
      </c>
      <c r="J51" s="115">
        <v>-3</v>
      </c>
      <c r="K51" s="116">
        <v>-0.44642857142857145</v>
      </c>
    </row>
    <row r="52" spans="1:11" ht="14.1" customHeight="1" x14ac:dyDescent="0.2">
      <c r="A52" s="306">
        <v>71</v>
      </c>
      <c r="B52" s="307" t="s">
        <v>276</v>
      </c>
      <c r="C52" s="308"/>
      <c r="D52" s="113">
        <v>11.317183951551854</v>
      </c>
      <c r="E52" s="115">
        <v>598</v>
      </c>
      <c r="F52" s="114">
        <v>609</v>
      </c>
      <c r="G52" s="114">
        <v>627</v>
      </c>
      <c r="H52" s="114">
        <v>613</v>
      </c>
      <c r="I52" s="140">
        <v>614</v>
      </c>
      <c r="J52" s="115">
        <v>-16</v>
      </c>
      <c r="K52" s="116">
        <v>-2.6058631921824102</v>
      </c>
    </row>
    <row r="53" spans="1:11" ht="14.1" customHeight="1" x14ac:dyDescent="0.2">
      <c r="A53" s="306" t="s">
        <v>277</v>
      </c>
      <c r="B53" s="307" t="s">
        <v>278</v>
      </c>
      <c r="C53" s="308"/>
      <c r="D53" s="113">
        <v>0.75700227100681305</v>
      </c>
      <c r="E53" s="115">
        <v>40</v>
      </c>
      <c r="F53" s="114">
        <v>41</v>
      </c>
      <c r="G53" s="114">
        <v>43</v>
      </c>
      <c r="H53" s="114">
        <v>41</v>
      </c>
      <c r="I53" s="140">
        <v>40</v>
      </c>
      <c r="J53" s="115">
        <v>0</v>
      </c>
      <c r="K53" s="116">
        <v>0</v>
      </c>
    </row>
    <row r="54" spans="1:11" ht="14.1" customHeight="1" x14ac:dyDescent="0.2">
      <c r="A54" s="306" t="s">
        <v>279</v>
      </c>
      <c r="B54" s="307" t="s">
        <v>280</v>
      </c>
      <c r="C54" s="308"/>
      <c r="D54" s="113">
        <v>10.124905374716125</v>
      </c>
      <c r="E54" s="115">
        <v>535</v>
      </c>
      <c r="F54" s="114">
        <v>541</v>
      </c>
      <c r="G54" s="114">
        <v>558</v>
      </c>
      <c r="H54" s="114">
        <v>548</v>
      </c>
      <c r="I54" s="140">
        <v>551</v>
      </c>
      <c r="J54" s="115">
        <v>-16</v>
      </c>
      <c r="K54" s="116">
        <v>-2.9038112522686026</v>
      </c>
    </row>
    <row r="55" spans="1:11" ht="14.1" customHeight="1" x14ac:dyDescent="0.2">
      <c r="A55" s="306">
        <v>72</v>
      </c>
      <c r="B55" s="307" t="s">
        <v>281</v>
      </c>
      <c r="C55" s="308"/>
      <c r="D55" s="113">
        <v>1.7221801665404997</v>
      </c>
      <c r="E55" s="115">
        <v>91</v>
      </c>
      <c r="F55" s="114">
        <v>92</v>
      </c>
      <c r="G55" s="114">
        <v>94</v>
      </c>
      <c r="H55" s="114">
        <v>92</v>
      </c>
      <c r="I55" s="140">
        <v>96</v>
      </c>
      <c r="J55" s="115">
        <v>-5</v>
      </c>
      <c r="K55" s="116">
        <v>-5.208333333333333</v>
      </c>
    </row>
    <row r="56" spans="1:11" ht="14.1" customHeight="1" x14ac:dyDescent="0.2">
      <c r="A56" s="306" t="s">
        <v>282</v>
      </c>
      <c r="B56" s="307" t="s">
        <v>283</v>
      </c>
      <c r="C56" s="308"/>
      <c r="D56" s="113">
        <v>0.17032551097653292</v>
      </c>
      <c r="E56" s="115">
        <v>9</v>
      </c>
      <c r="F56" s="114">
        <v>10</v>
      </c>
      <c r="G56" s="114">
        <v>12</v>
      </c>
      <c r="H56" s="114">
        <v>11</v>
      </c>
      <c r="I56" s="140">
        <v>12</v>
      </c>
      <c r="J56" s="115">
        <v>-3</v>
      </c>
      <c r="K56" s="116">
        <v>-25</v>
      </c>
    </row>
    <row r="57" spans="1:11" ht="14.1" customHeight="1" x14ac:dyDescent="0.2">
      <c r="A57" s="306" t="s">
        <v>284</v>
      </c>
      <c r="B57" s="307" t="s">
        <v>285</v>
      </c>
      <c r="C57" s="308"/>
      <c r="D57" s="113">
        <v>0.92732778198334598</v>
      </c>
      <c r="E57" s="115">
        <v>49</v>
      </c>
      <c r="F57" s="114">
        <v>50</v>
      </c>
      <c r="G57" s="114">
        <v>49</v>
      </c>
      <c r="H57" s="114">
        <v>49</v>
      </c>
      <c r="I57" s="140">
        <v>49</v>
      </c>
      <c r="J57" s="115">
        <v>0</v>
      </c>
      <c r="K57" s="116">
        <v>0</v>
      </c>
    </row>
    <row r="58" spans="1:11" ht="14.1" customHeight="1" x14ac:dyDescent="0.2">
      <c r="A58" s="306">
        <v>73</v>
      </c>
      <c r="B58" s="307" t="s">
        <v>286</v>
      </c>
      <c r="C58" s="308"/>
      <c r="D58" s="113">
        <v>0.90840272520817567</v>
      </c>
      <c r="E58" s="115">
        <v>48</v>
      </c>
      <c r="F58" s="114">
        <v>48</v>
      </c>
      <c r="G58" s="114">
        <v>44</v>
      </c>
      <c r="H58" s="114">
        <v>47</v>
      </c>
      <c r="I58" s="140">
        <v>44</v>
      </c>
      <c r="J58" s="115">
        <v>4</v>
      </c>
      <c r="K58" s="116">
        <v>9.0909090909090917</v>
      </c>
    </row>
    <row r="59" spans="1:11" ht="14.1" customHeight="1" x14ac:dyDescent="0.2">
      <c r="A59" s="306" t="s">
        <v>287</v>
      </c>
      <c r="B59" s="307" t="s">
        <v>288</v>
      </c>
      <c r="C59" s="308"/>
      <c r="D59" s="113">
        <v>0.68130204390613169</v>
      </c>
      <c r="E59" s="115">
        <v>36</v>
      </c>
      <c r="F59" s="114">
        <v>35</v>
      </c>
      <c r="G59" s="114">
        <v>27</v>
      </c>
      <c r="H59" s="114">
        <v>29</v>
      </c>
      <c r="I59" s="140">
        <v>26</v>
      </c>
      <c r="J59" s="115">
        <v>10</v>
      </c>
      <c r="K59" s="116">
        <v>38.46153846153846</v>
      </c>
    </row>
    <row r="60" spans="1:11" ht="14.1" customHeight="1" x14ac:dyDescent="0.2">
      <c r="A60" s="306">
        <v>81</v>
      </c>
      <c r="B60" s="307" t="s">
        <v>289</v>
      </c>
      <c r="C60" s="308"/>
      <c r="D60" s="113">
        <v>4.2392127176381527</v>
      </c>
      <c r="E60" s="115">
        <v>224</v>
      </c>
      <c r="F60" s="114">
        <v>214</v>
      </c>
      <c r="G60" s="114">
        <v>217</v>
      </c>
      <c r="H60" s="114">
        <v>219</v>
      </c>
      <c r="I60" s="140">
        <v>211</v>
      </c>
      <c r="J60" s="115">
        <v>13</v>
      </c>
      <c r="K60" s="116">
        <v>6.1611374407582939</v>
      </c>
    </row>
    <row r="61" spans="1:11" ht="14.1" customHeight="1" x14ac:dyDescent="0.2">
      <c r="A61" s="306" t="s">
        <v>290</v>
      </c>
      <c r="B61" s="307" t="s">
        <v>291</v>
      </c>
      <c r="C61" s="308"/>
      <c r="D61" s="113">
        <v>2.0249810749432249</v>
      </c>
      <c r="E61" s="115">
        <v>107</v>
      </c>
      <c r="F61" s="114">
        <v>100</v>
      </c>
      <c r="G61" s="114">
        <v>104</v>
      </c>
      <c r="H61" s="114">
        <v>108</v>
      </c>
      <c r="I61" s="140">
        <v>105</v>
      </c>
      <c r="J61" s="115">
        <v>2</v>
      </c>
      <c r="K61" s="116">
        <v>1.9047619047619047</v>
      </c>
    </row>
    <row r="62" spans="1:11" ht="14.1" customHeight="1" x14ac:dyDescent="0.2">
      <c r="A62" s="306" t="s">
        <v>292</v>
      </c>
      <c r="B62" s="307" t="s">
        <v>293</v>
      </c>
      <c r="C62" s="308"/>
      <c r="D62" s="113">
        <v>1.0219530658591975</v>
      </c>
      <c r="E62" s="115">
        <v>54</v>
      </c>
      <c r="F62" s="114">
        <v>56</v>
      </c>
      <c r="G62" s="114">
        <v>51</v>
      </c>
      <c r="H62" s="114">
        <v>47</v>
      </c>
      <c r="I62" s="140">
        <v>47</v>
      </c>
      <c r="J62" s="115">
        <v>7</v>
      </c>
      <c r="K62" s="116">
        <v>14.893617021276595</v>
      </c>
    </row>
    <row r="63" spans="1:11" ht="14.1" customHeight="1" x14ac:dyDescent="0.2">
      <c r="A63" s="306"/>
      <c r="B63" s="307" t="s">
        <v>294</v>
      </c>
      <c r="C63" s="308"/>
      <c r="D63" s="113">
        <v>0.71915215745647232</v>
      </c>
      <c r="E63" s="115">
        <v>38</v>
      </c>
      <c r="F63" s="114">
        <v>39</v>
      </c>
      <c r="G63" s="114">
        <v>34</v>
      </c>
      <c r="H63" s="114">
        <v>34</v>
      </c>
      <c r="I63" s="140">
        <v>33</v>
      </c>
      <c r="J63" s="115">
        <v>5</v>
      </c>
      <c r="K63" s="116">
        <v>15.151515151515152</v>
      </c>
    </row>
    <row r="64" spans="1:11" ht="14.1" customHeight="1" x14ac:dyDescent="0.2">
      <c r="A64" s="306" t="s">
        <v>295</v>
      </c>
      <c r="B64" s="307" t="s">
        <v>296</v>
      </c>
      <c r="C64" s="308"/>
      <c r="D64" s="113">
        <v>9.4625283875851632E-2</v>
      </c>
      <c r="E64" s="115">
        <v>5</v>
      </c>
      <c r="F64" s="114">
        <v>5</v>
      </c>
      <c r="G64" s="114">
        <v>5</v>
      </c>
      <c r="H64" s="114">
        <v>5</v>
      </c>
      <c r="I64" s="140">
        <v>5</v>
      </c>
      <c r="J64" s="115">
        <v>0</v>
      </c>
      <c r="K64" s="116">
        <v>0</v>
      </c>
    </row>
    <row r="65" spans="1:11" ht="14.1" customHeight="1" x14ac:dyDescent="0.2">
      <c r="A65" s="306" t="s">
        <v>297</v>
      </c>
      <c r="B65" s="307" t="s">
        <v>298</v>
      </c>
      <c r="C65" s="308"/>
      <c r="D65" s="113">
        <v>0.68130204390613169</v>
      </c>
      <c r="E65" s="115">
        <v>36</v>
      </c>
      <c r="F65" s="114">
        <v>33</v>
      </c>
      <c r="G65" s="114">
        <v>35</v>
      </c>
      <c r="H65" s="114">
        <v>35</v>
      </c>
      <c r="I65" s="140">
        <v>32</v>
      </c>
      <c r="J65" s="115">
        <v>4</v>
      </c>
      <c r="K65" s="116">
        <v>12.5</v>
      </c>
    </row>
    <row r="66" spans="1:11" ht="14.1" customHeight="1" x14ac:dyDescent="0.2">
      <c r="A66" s="306">
        <v>82</v>
      </c>
      <c r="B66" s="307" t="s">
        <v>299</v>
      </c>
      <c r="C66" s="308"/>
      <c r="D66" s="113">
        <v>1.8357305071915215</v>
      </c>
      <c r="E66" s="115">
        <v>97</v>
      </c>
      <c r="F66" s="114">
        <v>101</v>
      </c>
      <c r="G66" s="114">
        <v>97</v>
      </c>
      <c r="H66" s="114">
        <v>97</v>
      </c>
      <c r="I66" s="140">
        <v>96</v>
      </c>
      <c r="J66" s="115">
        <v>1</v>
      </c>
      <c r="K66" s="116">
        <v>1.0416666666666667</v>
      </c>
    </row>
    <row r="67" spans="1:11" ht="14.1" customHeight="1" x14ac:dyDescent="0.2">
      <c r="A67" s="306" t="s">
        <v>300</v>
      </c>
      <c r="B67" s="307" t="s">
        <v>301</v>
      </c>
      <c r="C67" s="308"/>
      <c r="D67" s="113">
        <v>0.47312641937925815</v>
      </c>
      <c r="E67" s="115">
        <v>25</v>
      </c>
      <c r="F67" s="114">
        <v>25</v>
      </c>
      <c r="G67" s="114">
        <v>23</v>
      </c>
      <c r="H67" s="114">
        <v>24</v>
      </c>
      <c r="I67" s="140">
        <v>25</v>
      </c>
      <c r="J67" s="115">
        <v>0</v>
      </c>
      <c r="K67" s="116">
        <v>0</v>
      </c>
    </row>
    <row r="68" spans="1:11" ht="14.1" customHeight="1" x14ac:dyDescent="0.2">
      <c r="A68" s="306" t="s">
        <v>302</v>
      </c>
      <c r="B68" s="307" t="s">
        <v>303</v>
      </c>
      <c r="C68" s="308"/>
      <c r="D68" s="113">
        <v>0.8327024981074943</v>
      </c>
      <c r="E68" s="115">
        <v>44</v>
      </c>
      <c r="F68" s="114">
        <v>47</v>
      </c>
      <c r="G68" s="114">
        <v>45</v>
      </c>
      <c r="H68" s="114">
        <v>43</v>
      </c>
      <c r="I68" s="140">
        <v>41</v>
      </c>
      <c r="J68" s="115">
        <v>3</v>
      </c>
      <c r="K68" s="116">
        <v>7.3170731707317076</v>
      </c>
    </row>
    <row r="69" spans="1:11" ht="14.1" customHeight="1" x14ac:dyDescent="0.2">
      <c r="A69" s="306">
        <v>83</v>
      </c>
      <c r="B69" s="307" t="s">
        <v>304</v>
      </c>
      <c r="C69" s="308"/>
      <c r="D69" s="113">
        <v>2.5927327781983345</v>
      </c>
      <c r="E69" s="115">
        <v>137</v>
      </c>
      <c r="F69" s="114">
        <v>139</v>
      </c>
      <c r="G69" s="114">
        <v>130</v>
      </c>
      <c r="H69" s="114">
        <v>133</v>
      </c>
      <c r="I69" s="140">
        <v>135</v>
      </c>
      <c r="J69" s="115">
        <v>2</v>
      </c>
      <c r="K69" s="116">
        <v>1.4814814814814814</v>
      </c>
    </row>
    <row r="70" spans="1:11" ht="14.1" customHeight="1" x14ac:dyDescent="0.2">
      <c r="A70" s="306" t="s">
        <v>305</v>
      </c>
      <c r="B70" s="307" t="s">
        <v>306</v>
      </c>
      <c r="C70" s="308"/>
      <c r="D70" s="113">
        <v>1.7789553368660107</v>
      </c>
      <c r="E70" s="115">
        <v>94</v>
      </c>
      <c r="F70" s="114">
        <v>93</v>
      </c>
      <c r="G70" s="114">
        <v>87</v>
      </c>
      <c r="H70" s="114">
        <v>92</v>
      </c>
      <c r="I70" s="140">
        <v>92</v>
      </c>
      <c r="J70" s="115">
        <v>2</v>
      </c>
      <c r="K70" s="116">
        <v>2.1739130434782608</v>
      </c>
    </row>
    <row r="71" spans="1:11" ht="14.1" customHeight="1" x14ac:dyDescent="0.2">
      <c r="A71" s="306"/>
      <c r="B71" s="307" t="s">
        <v>307</v>
      </c>
      <c r="C71" s="308"/>
      <c r="D71" s="113">
        <v>1.3058289174867526</v>
      </c>
      <c r="E71" s="115">
        <v>69</v>
      </c>
      <c r="F71" s="114">
        <v>67</v>
      </c>
      <c r="G71" s="114">
        <v>61</v>
      </c>
      <c r="H71" s="114">
        <v>66</v>
      </c>
      <c r="I71" s="140">
        <v>67</v>
      </c>
      <c r="J71" s="115">
        <v>2</v>
      </c>
      <c r="K71" s="116">
        <v>2.9850746268656718</v>
      </c>
    </row>
    <row r="72" spans="1:11" ht="14.1" customHeight="1" x14ac:dyDescent="0.2">
      <c r="A72" s="306">
        <v>84</v>
      </c>
      <c r="B72" s="307" t="s">
        <v>308</v>
      </c>
      <c r="C72" s="308"/>
      <c r="D72" s="113">
        <v>4.2581377744133233</v>
      </c>
      <c r="E72" s="115">
        <v>225</v>
      </c>
      <c r="F72" s="114">
        <v>235</v>
      </c>
      <c r="G72" s="114">
        <v>235</v>
      </c>
      <c r="H72" s="114">
        <v>254</v>
      </c>
      <c r="I72" s="140">
        <v>236</v>
      </c>
      <c r="J72" s="115">
        <v>-11</v>
      </c>
      <c r="K72" s="116">
        <v>-4.6610169491525424</v>
      </c>
    </row>
    <row r="73" spans="1:11" ht="14.1" customHeight="1" x14ac:dyDescent="0.2">
      <c r="A73" s="306" t="s">
        <v>309</v>
      </c>
      <c r="B73" s="307" t="s">
        <v>310</v>
      </c>
      <c r="C73" s="308"/>
      <c r="D73" s="113">
        <v>0.41635124905374715</v>
      </c>
      <c r="E73" s="115">
        <v>22</v>
      </c>
      <c r="F73" s="114">
        <v>22</v>
      </c>
      <c r="G73" s="114">
        <v>22</v>
      </c>
      <c r="H73" s="114">
        <v>26</v>
      </c>
      <c r="I73" s="140">
        <v>22</v>
      </c>
      <c r="J73" s="115">
        <v>0</v>
      </c>
      <c r="K73" s="116">
        <v>0</v>
      </c>
    </row>
    <row r="74" spans="1:11" ht="14.1" customHeight="1" x14ac:dyDescent="0.2">
      <c r="A74" s="306" t="s">
        <v>311</v>
      </c>
      <c r="B74" s="307" t="s">
        <v>312</v>
      </c>
      <c r="C74" s="308"/>
      <c r="D74" s="113">
        <v>0.20817562452687358</v>
      </c>
      <c r="E74" s="115">
        <v>11</v>
      </c>
      <c r="F74" s="114">
        <v>12</v>
      </c>
      <c r="G74" s="114">
        <v>10</v>
      </c>
      <c r="H74" s="114">
        <v>11</v>
      </c>
      <c r="I74" s="140">
        <v>12</v>
      </c>
      <c r="J74" s="115">
        <v>-1</v>
      </c>
      <c r="K74" s="116">
        <v>-8.3333333333333339</v>
      </c>
    </row>
    <row r="75" spans="1:11" ht="14.1" customHeight="1" x14ac:dyDescent="0.2">
      <c r="A75" s="306" t="s">
        <v>313</v>
      </c>
      <c r="B75" s="307" t="s">
        <v>314</v>
      </c>
      <c r="C75" s="308"/>
      <c r="D75" s="113">
        <v>2.3088569265707797</v>
      </c>
      <c r="E75" s="115">
        <v>122</v>
      </c>
      <c r="F75" s="114">
        <v>125</v>
      </c>
      <c r="G75" s="114">
        <v>120</v>
      </c>
      <c r="H75" s="114">
        <v>133</v>
      </c>
      <c r="I75" s="140">
        <v>122</v>
      </c>
      <c r="J75" s="115">
        <v>0</v>
      </c>
      <c r="K75" s="116">
        <v>0</v>
      </c>
    </row>
    <row r="76" spans="1:11" ht="14.1" customHeight="1" x14ac:dyDescent="0.2">
      <c r="A76" s="306">
        <v>91</v>
      </c>
      <c r="B76" s="307" t="s">
        <v>315</v>
      </c>
      <c r="C76" s="308"/>
      <c r="D76" s="113" t="s">
        <v>513</v>
      </c>
      <c r="E76" s="115" t="s">
        <v>513</v>
      </c>
      <c r="F76" s="114">
        <v>4</v>
      </c>
      <c r="G76" s="114" t="s">
        <v>513</v>
      </c>
      <c r="H76" s="114" t="s">
        <v>513</v>
      </c>
      <c r="I76" s="140" t="s">
        <v>513</v>
      </c>
      <c r="J76" s="115" t="s">
        <v>513</v>
      </c>
      <c r="K76" s="116" t="s">
        <v>513</v>
      </c>
    </row>
    <row r="77" spans="1:11" ht="14.1" customHeight="1" x14ac:dyDescent="0.2">
      <c r="A77" s="306">
        <v>92</v>
      </c>
      <c r="B77" s="307" t="s">
        <v>316</v>
      </c>
      <c r="C77" s="308"/>
      <c r="D77" s="113">
        <v>0.24602573807721423</v>
      </c>
      <c r="E77" s="115">
        <v>13</v>
      </c>
      <c r="F77" s="114">
        <v>15</v>
      </c>
      <c r="G77" s="114">
        <v>15</v>
      </c>
      <c r="H77" s="114">
        <v>14</v>
      </c>
      <c r="I77" s="140">
        <v>13</v>
      </c>
      <c r="J77" s="115">
        <v>0</v>
      </c>
      <c r="K77" s="116">
        <v>0</v>
      </c>
    </row>
    <row r="78" spans="1:11" ht="14.1" customHeight="1" x14ac:dyDescent="0.2">
      <c r="A78" s="306">
        <v>93</v>
      </c>
      <c r="B78" s="307" t="s">
        <v>317</v>
      </c>
      <c r="C78" s="308"/>
      <c r="D78" s="113">
        <v>5.6775170325510979E-2</v>
      </c>
      <c r="E78" s="115">
        <v>3</v>
      </c>
      <c r="F78" s="114">
        <v>5</v>
      </c>
      <c r="G78" s="114">
        <v>4</v>
      </c>
      <c r="H78" s="114">
        <v>4</v>
      </c>
      <c r="I78" s="140">
        <v>4</v>
      </c>
      <c r="J78" s="115">
        <v>-1</v>
      </c>
      <c r="K78" s="116">
        <v>-25</v>
      </c>
    </row>
    <row r="79" spans="1:11" ht="14.1" customHeight="1" x14ac:dyDescent="0.2">
      <c r="A79" s="306">
        <v>94</v>
      </c>
      <c r="B79" s="307" t="s">
        <v>318</v>
      </c>
      <c r="C79" s="308"/>
      <c r="D79" s="113">
        <v>0.73807721423164274</v>
      </c>
      <c r="E79" s="115">
        <v>39</v>
      </c>
      <c r="F79" s="114">
        <v>36</v>
      </c>
      <c r="G79" s="114">
        <v>33</v>
      </c>
      <c r="H79" s="114">
        <v>25</v>
      </c>
      <c r="I79" s="140">
        <v>37</v>
      </c>
      <c r="J79" s="115">
        <v>2</v>
      </c>
      <c r="K79" s="116">
        <v>5.4054054054054053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2.8387585162755489</v>
      </c>
      <c r="E81" s="143">
        <v>150</v>
      </c>
      <c r="F81" s="144">
        <v>162</v>
      </c>
      <c r="G81" s="144">
        <v>169</v>
      </c>
      <c r="H81" s="144">
        <v>164</v>
      </c>
      <c r="I81" s="145">
        <v>157</v>
      </c>
      <c r="J81" s="143">
        <v>-7</v>
      </c>
      <c r="K81" s="146">
        <v>-4.4585987261146496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1723</v>
      </c>
      <c r="G12" s="536">
        <v>1374</v>
      </c>
      <c r="H12" s="536">
        <v>2431</v>
      </c>
      <c r="I12" s="536">
        <v>1701</v>
      </c>
      <c r="J12" s="537">
        <v>2045</v>
      </c>
      <c r="K12" s="538">
        <v>-322</v>
      </c>
      <c r="L12" s="349">
        <v>-15.745721271393643</v>
      </c>
    </row>
    <row r="13" spans="1:17" s="110" customFormat="1" ht="15" customHeight="1" x14ac:dyDescent="0.2">
      <c r="A13" s="350" t="s">
        <v>344</v>
      </c>
      <c r="B13" s="351" t="s">
        <v>345</v>
      </c>
      <c r="C13" s="347"/>
      <c r="D13" s="347"/>
      <c r="E13" s="348"/>
      <c r="F13" s="536">
        <v>982</v>
      </c>
      <c r="G13" s="536">
        <v>622</v>
      </c>
      <c r="H13" s="536">
        <v>1204</v>
      </c>
      <c r="I13" s="536">
        <v>1016</v>
      </c>
      <c r="J13" s="537">
        <v>1197</v>
      </c>
      <c r="K13" s="538">
        <v>-215</v>
      </c>
      <c r="L13" s="349">
        <v>-17.961570593149542</v>
      </c>
    </row>
    <row r="14" spans="1:17" s="110" customFormat="1" ht="22.5" customHeight="1" x14ac:dyDescent="0.2">
      <c r="A14" s="350"/>
      <c r="B14" s="351" t="s">
        <v>346</v>
      </c>
      <c r="C14" s="347"/>
      <c r="D14" s="347"/>
      <c r="E14" s="348"/>
      <c r="F14" s="536">
        <v>741</v>
      </c>
      <c r="G14" s="536">
        <v>752</v>
      </c>
      <c r="H14" s="536">
        <v>1227</v>
      </c>
      <c r="I14" s="536">
        <v>685</v>
      </c>
      <c r="J14" s="537">
        <v>848</v>
      </c>
      <c r="K14" s="538">
        <v>-107</v>
      </c>
      <c r="L14" s="349">
        <v>-12.617924528301886</v>
      </c>
    </row>
    <row r="15" spans="1:17" s="110" customFormat="1" ht="15" customHeight="1" x14ac:dyDescent="0.2">
      <c r="A15" s="350" t="s">
        <v>347</v>
      </c>
      <c r="B15" s="351" t="s">
        <v>108</v>
      </c>
      <c r="C15" s="347"/>
      <c r="D15" s="347"/>
      <c r="E15" s="348"/>
      <c r="F15" s="536">
        <v>441</v>
      </c>
      <c r="G15" s="536">
        <v>396</v>
      </c>
      <c r="H15" s="536">
        <v>1257</v>
      </c>
      <c r="I15" s="536">
        <v>429</v>
      </c>
      <c r="J15" s="537">
        <v>545</v>
      </c>
      <c r="K15" s="538">
        <v>-104</v>
      </c>
      <c r="L15" s="349">
        <v>-19.082568807339449</v>
      </c>
    </row>
    <row r="16" spans="1:17" s="110" customFormat="1" ht="15" customHeight="1" x14ac:dyDescent="0.2">
      <c r="A16" s="350"/>
      <c r="B16" s="351" t="s">
        <v>109</v>
      </c>
      <c r="C16" s="347"/>
      <c r="D16" s="347"/>
      <c r="E16" s="348"/>
      <c r="F16" s="536">
        <v>1083</v>
      </c>
      <c r="G16" s="536">
        <v>870</v>
      </c>
      <c r="H16" s="536">
        <v>1063</v>
      </c>
      <c r="I16" s="536">
        <v>1084</v>
      </c>
      <c r="J16" s="537">
        <v>1288</v>
      </c>
      <c r="K16" s="538">
        <v>-205</v>
      </c>
      <c r="L16" s="349">
        <v>-15.916149068322982</v>
      </c>
    </row>
    <row r="17" spans="1:12" s="110" customFormat="1" ht="15" customHeight="1" x14ac:dyDescent="0.2">
      <c r="A17" s="350"/>
      <c r="B17" s="351" t="s">
        <v>110</v>
      </c>
      <c r="C17" s="347"/>
      <c r="D17" s="347"/>
      <c r="E17" s="348"/>
      <c r="F17" s="536">
        <v>178</v>
      </c>
      <c r="G17" s="536">
        <v>96</v>
      </c>
      <c r="H17" s="536">
        <v>101</v>
      </c>
      <c r="I17" s="536">
        <v>176</v>
      </c>
      <c r="J17" s="537">
        <v>195</v>
      </c>
      <c r="K17" s="538">
        <v>-17</v>
      </c>
      <c r="L17" s="349">
        <v>-8.7179487179487172</v>
      </c>
    </row>
    <row r="18" spans="1:12" s="110" customFormat="1" ht="15" customHeight="1" x14ac:dyDescent="0.2">
      <c r="A18" s="350"/>
      <c r="B18" s="351" t="s">
        <v>111</v>
      </c>
      <c r="C18" s="347"/>
      <c r="D18" s="347"/>
      <c r="E18" s="348"/>
      <c r="F18" s="536">
        <v>21</v>
      </c>
      <c r="G18" s="536">
        <v>12</v>
      </c>
      <c r="H18" s="536">
        <v>10</v>
      </c>
      <c r="I18" s="536">
        <v>12</v>
      </c>
      <c r="J18" s="537">
        <v>17</v>
      </c>
      <c r="K18" s="538">
        <v>4</v>
      </c>
      <c r="L18" s="349">
        <v>23.529411764705884</v>
      </c>
    </row>
    <row r="19" spans="1:12" s="110" customFormat="1" ht="15" customHeight="1" x14ac:dyDescent="0.2">
      <c r="A19" s="118" t="s">
        <v>113</v>
      </c>
      <c r="B19" s="119" t="s">
        <v>181</v>
      </c>
      <c r="C19" s="347"/>
      <c r="D19" s="347"/>
      <c r="E19" s="348"/>
      <c r="F19" s="536">
        <v>1212</v>
      </c>
      <c r="G19" s="536">
        <v>877</v>
      </c>
      <c r="H19" s="536">
        <v>1836</v>
      </c>
      <c r="I19" s="536">
        <v>1245</v>
      </c>
      <c r="J19" s="537">
        <v>1503</v>
      </c>
      <c r="K19" s="538">
        <v>-291</v>
      </c>
      <c r="L19" s="349">
        <v>-19.361277445109781</v>
      </c>
    </row>
    <row r="20" spans="1:12" s="110" customFormat="1" ht="15" customHeight="1" x14ac:dyDescent="0.2">
      <c r="A20" s="118"/>
      <c r="B20" s="119" t="s">
        <v>182</v>
      </c>
      <c r="C20" s="347"/>
      <c r="D20" s="347"/>
      <c r="E20" s="348"/>
      <c r="F20" s="536">
        <v>511</v>
      </c>
      <c r="G20" s="536">
        <v>497</v>
      </c>
      <c r="H20" s="536">
        <v>595</v>
      </c>
      <c r="I20" s="536">
        <v>456</v>
      </c>
      <c r="J20" s="537">
        <v>542</v>
      </c>
      <c r="K20" s="538">
        <v>-31</v>
      </c>
      <c r="L20" s="349">
        <v>-5.719557195571956</v>
      </c>
    </row>
    <row r="21" spans="1:12" s="110" customFormat="1" ht="15" customHeight="1" x14ac:dyDescent="0.2">
      <c r="A21" s="118" t="s">
        <v>113</v>
      </c>
      <c r="B21" s="119" t="s">
        <v>116</v>
      </c>
      <c r="C21" s="347"/>
      <c r="D21" s="347"/>
      <c r="E21" s="348"/>
      <c r="F21" s="536">
        <v>1302</v>
      </c>
      <c r="G21" s="536">
        <v>1085</v>
      </c>
      <c r="H21" s="536">
        <v>2025</v>
      </c>
      <c r="I21" s="536">
        <v>1287</v>
      </c>
      <c r="J21" s="537">
        <v>1618</v>
      </c>
      <c r="K21" s="538">
        <v>-316</v>
      </c>
      <c r="L21" s="349">
        <v>-19.530284301606923</v>
      </c>
    </row>
    <row r="22" spans="1:12" s="110" customFormat="1" ht="15" customHeight="1" x14ac:dyDescent="0.2">
      <c r="A22" s="118"/>
      <c r="B22" s="119" t="s">
        <v>117</v>
      </c>
      <c r="C22" s="347"/>
      <c r="D22" s="347"/>
      <c r="E22" s="348"/>
      <c r="F22" s="536">
        <v>421</v>
      </c>
      <c r="G22" s="536">
        <v>289</v>
      </c>
      <c r="H22" s="536">
        <v>406</v>
      </c>
      <c r="I22" s="536">
        <v>414</v>
      </c>
      <c r="J22" s="537">
        <v>427</v>
      </c>
      <c r="K22" s="538">
        <v>-6</v>
      </c>
      <c r="L22" s="349">
        <v>-1.405152224824356</v>
      </c>
    </row>
    <row r="23" spans="1:12" s="110" customFormat="1" ht="15" customHeight="1" x14ac:dyDescent="0.2">
      <c r="A23" s="352" t="s">
        <v>347</v>
      </c>
      <c r="B23" s="353" t="s">
        <v>193</v>
      </c>
      <c r="C23" s="354"/>
      <c r="D23" s="354"/>
      <c r="E23" s="355"/>
      <c r="F23" s="539">
        <v>29</v>
      </c>
      <c r="G23" s="539">
        <v>105</v>
      </c>
      <c r="H23" s="539">
        <v>542</v>
      </c>
      <c r="I23" s="539">
        <v>19</v>
      </c>
      <c r="J23" s="540">
        <v>48</v>
      </c>
      <c r="K23" s="541">
        <v>-19</v>
      </c>
      <c r="L23" s="356">
        <v>-39.583333333333336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33.6</v>
      </c>
      <c r="G25" s="542">
        <v>40.5</v>
      </c>
      <c r="H25" s="542">
        <v>42.7</v>
      </c>
      <c r="I25" s="542">
        <v>38.1</v>
      </c>
      <c r="J25" s="542">
        <v>34.299999999999997</v>
      </c>
      <c r="K25" s="543" t="s">
        <v>349</v>
      </c>
      <c r="L25" s="364">
        <v>-0.69999999999999574</v>
      </c>
    </row>
    <row r="26" spans="1:12" s="110" customFormat="1" ht="15" customHeight="1" x14ac:dyDescent="0.2">
      <c r="A26" s="365" t="s">
        <v>105</v>
      </c>
      <c r="B26" s="366" t="s">
        <v>345</v>
      </c>
      <c r="C26" s="362"/>
      <c r="D26" s="362"/>
      <c r="E26" s="363"/>
      <c r="F26" s="542">
        <v>33.299999999999997</v>
      </c>
      <c r="G26" s="542">
        <v>37.5</v>
      </c>
      <c r="H26" s="542">
        <v>38</v>
      </c>
      <c r="I26" s="542">
        <v>37.5</v>
      </c>
      <c r="J26" s="544">
        <v>34.5</v>
      </c>
      <c r="K26" s="543" t="s">
        <v>349</v>
      </c>
      <c r="L26" s="364">
        <v>-1.2000000000000028</v>
      </c>
    </row>
    <row r="27" spans="1:12" s="110" customFormat="1" ht="15" customHeight="1" x14ac:dyDescent="0.2">
      <c r="A27" s="365"/>
      <c r="B27" s="366" t="s">
        <v>346</v>
      </c>
      <c r="C27" s="362"/>
      <c r="D27" s="362"/>
      <c r="E27" s="363"/>
      <c r="F27" s="542">
        <v>34.1</v>
      </c>
      <c r="G27" s="542">
        <v>43.1</v>
      </c>
      <c r="H27" s="542">
        <v>47.2</v>
      </c>
      <c r="I27" s="542">
        <v>39</v>
      </c>
      <c r="J27" s="542">
        <v>34</v>
      </c>
      <c r="K27" s="543" t="s">
        <v>349</v>
      </c>
      <c r="L27" s="364">
        <v>0.10000000000000142</v>
      </c>
    </row>
    <row r="28" spans="1:12" s="110" customFormat="1" ht="15" customHeight="1" x14ac:dyDescent="0.2">
      <c r="A28" s="365" t="s">
        <v>113</v>
      </c>
      <c r="B28" s="366" t="s">
        <v>108</v>
      </c>
      <c r="C28" s="362"/>
      <c r="D28" s="362"/>
      <c r="E28" s="363"/>
      <c r="F28" s="542">
        <v>44.3</v>
      </c>
      <c r="G28" s="542">
        <v>40.5</v>
      </c>
      <c r="H28" s="542">
        <v>48.2</v>
      </c>
      <c r="I28" s="542">
        <v>48.1</v>
      </c>
      <c r="J28" s="542">
        <v>44.8</v>
      </c>
      <c r="K28" s="543" t="s">
        <v>349</v>
      </c>
      <c r="L28" s="364">
        <v>-0.5</v>
      </c>
    </row>
    <row r="29" spans="1:12" s="110" customFormat="1" ht="11.25" x14ac:dyDescent="0.2">
      <c r="A29" s="365"/>
      <c r="B29" s="366" t="s">
        <v>109</v>
      </c>
      <c r="C29" s="362"/>
      <c r="D29" s="362"/>
      <c r="E29" s="363"/>
      <c r="F29" s="542">
        <v>31.4</v>
      </c>
      <c r="G29" s="542">
        <v>41.7</v>
      </c>
      <c r="H29" s="542">
        <v>38.700000000000003</v>
      </c>
      <c r="I29" s="542">
        <v>36.5</v>
      </c>
      <c r="J29" s="544">
        <v>32.299999999999997</v>
      </c>
      <c r="K29" s="543" t="s">
        <v>349</v>
      </c>
      <c r="L29" s="364">
        <v>-0.89999999999999858</v>
      </c>
    </row>
    <row r="30" spans="1:12" s="110" customFormat="1" ht="15" customHeight="1" x14ac:dyDescent="0.2">
      <c r="A30" s="365"/>
      <c r="B30" s="366" t="s">
        <v>110</v>
      </c>
      <c r="C30" s="362"/>
      <c r="D30" s="362"/>
      <c r="E30" s="363"/>
      <c r="F30" s="542">
        <v>23.6</v>
      </c>
      <c r="G30" s="542">
        <v>29.2</v>
      </c>
      <c r="H30" s="542">
        <v>46.5</v>
      </c>
      <c r="I30" s="542">
        <v>25</v>
      </c>
      <c r="J30" s="542">
        <v>21.1</v>
      </c>
      <c r="K30" s="543" t="s">
        <v>349</v>
      </c>
      <c r="L30" s="364">
        <v>2.5</v>
      </c>
    </row>
    <row r="31" spans="1:12" s="110" customFormat="1" ht="15" customHeight="1" x14ac:dyDescent="0.2">
      <c r="A31" s="365"/>
      <c r="B31" s="366" t="s">
        <v>111</v>
      </c>
      <c r="C31" s="362"/>
      <c r="D31" s="362"/>
      <c r="E31" s="363"/>
      <c r="F31" s="542">
        <v>23.8</v>
      </c>
      <c r="G31" s="542">
        <v>41.7</v>
      </c>
      <c r="H31" s="542">
        <v>40</v>
      </c>
      <c r="I31" s="542">
        <v>33.299999999999997</v>
      </c>
      <c r="J31" s="542">
        <v>35.299999999999997</v>
      </c>
      <c r="K31" s="543" t="s">
        <v>349</v>
      </c>
      <c r="L31" s="364">
        <v>-11.499999999999996</v>
      </c>
    </row>
    <row r="32" spans="1:12" s="110" customFormat="1" ht="15" customHeight="1" x14ac:dyDescent="0.2">
      <c r="A32" s="367" t="s">
        <v>113</v>
      </c>
      <c r="B32" s="368" t="s">
        <v>181</v>
      </c>
      <c r="C32" s="362"/>
      <c r="D32" s="362"/>
      <c r="E32" s="363"/>
      <c r="F32" s="542">
        <v>33.200000000000003</v>
      </c>
      <c r="G32" s="542">
        <v>36.9</v>
      </c>
      <c r="H32" s="542">
        <v>41</v>
      </c>
      <c r="I32" s="542">
        <v>35.6</v>
      </c>
      <c r="J32" s="544">
        <v>33.200000000000003</v>
      </c>
      <c r="K32" s="543" t="s">
        <v>349</v>
      </c>
      <c r="L32" s="364">
        <v>0</v>
      </c>
    </row>
    <row r="33" spans="1:12" s="110" customFormat="1" ht="15" customHeight="1" x14ac:dyDescent="0.2">
      <c r="A33" s="367"/>
      <c r="B33" s="368" t="s">
        <v>182</v>
      </c>
      <c r="C33" s="362"/>
      <c r="D33" s="362"/>
      <c r="E33" s="363"/>
      <c r="F33" s="542">
        <v>34.700000000000003</v>
      </c>
      <c r="G33" s="542">
        <v>46</v>
      </c>
      <c r="H33" s="542">
        <v>46.5</v>
      </c>
      <c r="I33" s="542">
        <v>44.6</v>
      </c>
      <c r="J33" s="542">
        <v>37.299999999999997</v>
      </c>
      <c r="K33" s="543" t="s">
        <v>349</v>
      </c>
      <c r="L33" s="364">
        <v>-2.5999999999999943</v>
      </c>
    </row>
    <row r="34" spans="1:12" s="369" customFormat="1" ht="15" customHeight="1" x14ac:dyDescent="0.2">
      <c r="A34" s="367" t="s">
        <v>113</v>
      </c>
      <c r="B34" s="368" t="s">
        <v>116</v>
      </c>
      <c r="C34" s="362"/>
      <c r="D34" s="362"/>
      <c r="E34" s="363"/>
      <c r="F34" s="542">
        <v>33.700000000000003</v>
      </c>
      <c r="G34" s="542">
        <v>40.200000000000003</v>
      </c>
      <c r="H34" s="542">
        <v>43.5</v>
      </c>
      <c r="I34" s="542">
        <v>37.1</v>
      </c>
      <c r="J34" s="542">
        <v>30.6</v>
      </c>
      <c r="K34" s="543" t="s">
        <v>349</v>
      </c>
      <c r="L34" s="364">
        <v>3.1000000000000014</v>
      </c>
    </row>
    <row r="35" spans="1:12" s="369" customFormat="1" ht="11.25" x14ac:dyDescent="0.2">
      <c r="A35" s="370"/>
      <c r="B35" s="371" t="s">
        <v>117</v>
      </c>
      <c r="C35" s="372"/>
      <c r="D35" s="372"/>
      <c r="E35" s="373"/>
      <c r="F35" s="545">
        <v>33.6</v>
      </c>
      <c r="G35" s="545">
        <v>41.5</v>
      </c>
      <c r="H35" s="545">
        <v>39.700000000000003</v>
      </c>
      <c r="I35" s="545">
        <v>41</v>
      </c>
      <c r="J35" s="546">
        <v>48.2</v>
      </c>
      <c r="K35" s="547" t="s">
        <v>349</v>
      </c>
      <c r="L35" s="374">
        <v>-14.600000000000001</v>
      </c>
    </row>
    <row r="36" spans="1:12" s="369" customFormat="1" ht="15.95" customHeight="1" x14ac:dyDescent="0.2">
      <c r="A36" s="375" t="s">
        <v>350</v>
      </c>
      <c r="B36" s="376"/>
      <c r="C36" s="377"/>
      <c r="D36" s="376"/>
      <c r="E36" s="378"/>
      <c r="F36" s="548">
        <v>1688</v>
      </c>
      <c r="G36" s="548">
        <v>1257</v>
      </c>
      <c r="H36" s="548">
        <v>1841</v>
      </c>
      <c r="I36" s="548">
        <v>1673</v>
      </c>
      <c r="J36" s="548">
        <v>1979</v>
      </c>
      <c r="K36" s="549">
        <v>-291</v>
      </c>
      <c r="L36" s="380">
        <v>-14.704396159676604</v>
      </c>
    </row>
    <row r="37" spans="1:12" s="369" customFormat="1" ht="15.95" customHeight="1" x14ac:dyDescent="0.2">
      <c r="A37" s="381"/>
      <c r="B37" s="382" t="s">
        <v>113</v>
      </c>
      <c r="C37" s="382" t="s">
        <v>351</v>
      </c>
      <c r="D37" s="382"/>
      <c r="E37" s="383"/>
      <c r="F37" s="548">
        <v>568</v>
      </c>
      <c r="G37" s="548">
        <v>509</v>
      </c>
      <c r="H37" s="548">
        <v>787</v>
      </c>
      <c r="I37" s="548">
        <v>637</v>
      </c>
      <c r="J37" s="548">
        <v>679</v>
      </c>
      <c r="K37" s="549">
        <v>-111</v>
      </c>
      <c r="L37" s="380">
        <v>-16.347569955817377</v>
      </c>
    </row>
    <row r="38" spans="1:12" s="369" customFormat="1" ht="15.95" customHeight="1" x14ac:dyDescent="0.2">
      <c r="A38" s="381"/>
      <c r="B38" s="384" t="s">
        <v>105</v>
      </c>
      <c r="C38" s="384" t="s">
        <v>106</v>
      </c>
      <c r="D38" s="385"/>
      <c r="E38" s="383"/>
      <c r="F38" s="548">
        <v>969</v>
      </c>
      <c r="G38" s="548">
        <v>587</v>
      </c>
      <c r="H38" s="548">
        <v>894</v>
      </c>
      <c r="I38" s="548">
        <v>1004</v>
      </c>
      <c r="J38" s="550">
        <v>1164</v>
      </c>
      <c r="K38" s="549">
        <v>-195</v>
      </c>
      <c r="L38" s="380">
        <v>-16.75257731958763</v>
      </c>
    </row>
    <row r="39" spans="1:12" s="369" customFormat="1" ht="15.95" customHeight="1" x14ac:dyDescent="0.2">
      <c r="A39" s="381"/>
      <c r="B39" s="385"/>
      <c r="C39" s="382" t="s">
        <v>352</v>
      </c>
      <c r="D39" s="385"/>
      <c r="E39" s="383"/>
      <c r="F39" s="548">
        <v>323</v>
      </c>
      <c r="G39" s="548">
        <v>220</v>
      </c>
      <c r="H39" s="548">
        <v>340</v>
      </c>
      <c r="I39" s="548">
        <v>376</v>
      </c>
      <c r="J39" s="548">
        <v>402</v>
      </c>
      <c r="K39" s="549">
        <v>-79</v>
      </c>
      <c r="L39" s="380">
        <v>-19.651741293532339</v>
      </c>
    </row>
    <row r="40" spans="1:12" s="369" customFormat="1" ht="15.95" customHeight="1" x14ac:dyDescent="0.2">
      <c r="A40" s="381"/>
      <c r="B40" s="384"/>
      <c r="C40" s="384" t="s">
        <v>107</v>
      </c>
      <c r="D40" s="385"/>
      <c r="E40" s="383"/>
      <c r="F40" s="548">
        <v>719</v>
      </c>
      <c r="G40" s="548">
        <v>670</v>
      </c>
      <c r="H40" s="548">
        <v>947</v>
      </c>
      <c r="I40" s="548">
        <v>669</v>
      </c>
      <c r="J40" s="548">
        <v>815</v>
      </c>
      <c r="K40" s="549">
        <v>-96</v>
      </c>
      <c r="L40" s="380">
        <v>-11.779141104294478</v>
      </c>
    </row>
    <row r="41" spans="1:12" s="369" customFormat="1" ht="24" customHeight="1" x14ac:dyDescent="0.2">
      <c r="A41" s="381"/>
      <c r="B41" s="385"/>
      <c r="C41" s="382" t="s">
        <v>352</v>
      </c>
      <c r="D41" s="385"/>
      <c r="E41" s="383"/>
      <c r="F41" s="548">
        <v>245</v>
      </c>
      <c r="G41" s="548">
        <v>289</v>
      </c>
      <c r="H41" s="548">
        <v>447</v>
      </c>
      <c r="I41" s="548">
        <v>261</v>
      </c>
      <c r="J41" s="550">
        <v>277</v>
      </c>
      <c r="K41" s="549">
        <v>-32</v>
      </c>
      <c r="L41" s="380">
        <v>-11.552346570397113</v>
      </c>
    </row>
    <row r="42" spans="1:12" s="110" customFormat="1" ht="15" customHeight="1" x14ac:dyDescent="0.2">
      <c r="A42" s="381"/>
      <c r="B42" s="384" t="s">
        <v>113</v>
      </c>
      <c r="C42" s="384" t="s">
        <v>353</v>
      </c>
      <c r="D42" s="385"/>
      <c r="E42" s="383"/>
      <c r="F42" s="548">
        <v>411</v>
      </c>
      <c r="G42" s="548">
        <v>289</v>
      </c>
      <c r="H42" s="548">
        <v>699</v>
      </c>
      <c r="I42" s="548">
        <v>403</v>
      </c>
      <c r="J42" s="548">
        <v>487</v>
      </c>
      <c r="K42" s="549">
        <v>-76</v>
      </c>
      <c r="L42" s="380">
        <v>-15.605749486652977</v>
      </c>
    </row>
    <row r="43" spans="1:12" s="110" customFormat="1" ht="15" customHeight="1" x14ac:dyDescent="0.2">
      <c r="A43" s="381"/>
      <c r="B43" s="385"/>
      <c r="C43" s="382" t="s">
        <v>352</v>
      </c>
      <c r="D43" s="385"/>
      <c r="E43" s="383"/>
      <c r="F43" s="548">
        <v>182</v>
      </c>
      <c r="G43" s="548">
        <v>117</v>
      </c>
      <c r="H43" s="548">
        <v>337</v>
      </c>
      <c r="I43" s="548">
        <v>194</v>
      </c>
      <c r="J43" s="548">
        <v>218</v>
      </c>
      <c r="K43" s="549">
        <v>-36</v>
      </c>
      <c r="L43" s="380">
        <v>-16.513761467889907</v>
      </c>
    </row>
    <row r="44" spans="1:12" s="110" customFormat="1" ht="15" customHeight="1" x14ac:dyDescent="0.2">
      <c r="A44" s="381"/>
      <c r="B44" s="384"/>
      <c r="C44" s="366" t="s">
        <v>109</v>
      </c>
      <c r="D44" s="385"/>
      <c r="E44" s="383"/>
      <c r="F44" s="548">
        <v>1078</v>
      </c>
      <c r="G44" s="548">
        <v>860</v>
      </c>
      <c r="H44" s="548">
        <v>1031</v>
      </c>
      <c r="I44" s="548">
        <v>1082</v>
      </c>
      <c r="J44" s="550">
        <v>1281</v>
      </c>
      <c r="K44" s="549">
        <v>-203</v>
      </c>
      <c r="L44" s="380">
        <v>-15.846994535519126</v>
      </c>
    </row>
    <row r="45" spans="1:12" s="110" customFormat="1" ht="15" customHeight="1" x14ac:dyDescent="0.2">
      <c r="A45" s="381"/>
      <c r="B45" s="385"/>
      <c r="C45" s="382" t="s">
        <v>352</v>
      </c>
      <c r="D45" s="385"/>
      <c r="E45" s="383"/>
      <c r="F45" s="548">
        <v>339</v>
      </c>
      <c r="G45" s="548">
        <v>359</v>
      </c>
      <c r="H45" s="548">
        <v>399</v>
      </c>
      <c r="I45" s="548">
        <v>395</v>
      </c>
      <c r="J45" s="548">
        <v>414</v>
      </c>
      <c r="K45" s="549">
        <v>-75</v>
      </c>
      <c r="L45" s="380">
        <v>-18.115942028985508</v>
      </c>
    </row>
    <row r="46" spans="1:12" s="110" customFormat="1" ht="15" customHeight="1" x14ac:dyDescent="0.2">
      <c r="A46" s="381"/>
      <c r="B46" s="384"/>
      <c r="C46" s="366" t="s">
        <v>110</v>
      </c>
      <c r="D46" s="385"/>
      <c r="E46" s="383"/>
      <c r="F46" s="548">
        <v>178</v>
      </c>
      <c r="G46" s="548">
        <v>96</v>
      </c>
      <c r="H46" s="548">
        <v>101</v>
      </c>
      <c r="I46" s="548">
        <v>176</v>
      </c>
      <c r="J46" s="548">
        <v>194</v>
      </c>
      <c r="K46" s="549">
        <v>-16</v>
      </c>
      <c r="L46" s="380">
        <v>-8.2474226804123703</v>
      </c>
    </row>
    <row r="47" spans="1:12" s="110" customFormat="1" ht="15" customHeight="1" x14ac:dyDescent="0.2">
      <c r="A47" s="381"/>
      <c r="B47" s="385"/>
      <c r="C47" s="382" t="s">
        <v>352</v>
      </c>
      <c r="D47" s="385"/>
      <c r="E47" s="383"/>
      <c r="F47" s="548">
        <v>42</v>
      </c>
      <c r="G47" s="548">
        <v>28</v>
      </c>
      <c r="H47" s="548">
        <v>47</v>
      </c>
      <c r="I47" s="548">
        <v>44</v>
      </c>
      <c r="J47" s="550">
        <v>41</v>
      </c>
      <c r="K47" s="549">
        <v>1</v>
      </c>
      <c r="L47" s="380">
        <v>2.4390243902439024</v>
      </c>
    </row>
    <row r="48" spans="1:12" s="110" customFormat="1" ht="15" customHeight="1" x14ac:dyDescent="0.2">
      <c r="A48" s="381"/>
      <c r="B48" s="385"/>
      <c r="C48" s="366" t="s">
        <v>111</v>
      </c>
      <c r="D48" s="386"/>
      <c r="E48" s="387"/>
      <c r="F48" s="548">
        <v>21</v>
      </c>
      <c r="G48" s="548">
        <v>12</v>
      </c>
      <c r="H48" s="548">
        <v>10</v>
      </c>
      <c r="I48" s="548">
        <v>12</v>
      </c>
      <c r="J48" s="548">
        <v>17</v>
      </c>
      <c r="K48" s="549">
        <v>4</v>
      </c>
      <c r="L48" s="380">
        <v>23.529411764705884</v>
      </c>
    </row>
    <row r="49" spans="1:12" s="110" customFormat="1" ht="15" customHeight="1" x14ac:dyDescent="0.2">
      <c r="A49" s="381"/>
      <c r="B49" s="385"/>
      <c r="C49" s="382" t="s">
        <v>352</v>
      </c>
      <c r="D49" s="385"/>
      <c r="E49" s="383"/>
      <c r="F49" s="548">
        <v>5</v>
      </c>
      <c r="G49" s="548">
        <v>5</v>
      </c>
      <c r="H49" s="548">
        <v>4</v>
      </c>
      <c r="I49" s="548">
        <v>4</v>
      </c>
      <c r="J49" s="548">
        <v>6</v>
      </c>
      <c r="K49" s="549">
        <v>-1</v>
      </c>
      <c r="L49" s="380">
        <v>-16.666666666666668</v>
      </c>
    </row>
    <row r="50" spans="1:12" s="110" customFormat="1" ht="15" customHeight="1" x14ac:dyDescent="0.2">
      <c r="A50" s="381"/>
      <c r="B50" s="384" t="s">
        <v>113</v>
      </c>
      <c r="C50" s="382" t="s">
        <v>181</v>
      </c>
      <c r="D50" s="385"/>
      <c r="E50" s="383"/>
      <c r="F50" s="548">
        <v>1181</v>
      </c>
      <c r="G50" s="548">
        <v>761</v>
      </c>
      <c r="H50" s="548">
        <v>1267</v>
      </c>
      <c r="I50" s="548">
        <v>1218</v>
      </c>
      <c r="J50" s="550">
        <v>1438</v>
      </c>
      <c r="K50" s="549">
        <v>-257</v>
      </c>
      <c r="L50" s="380">
        <v>-17.872044506258693</v>
      </c>
    </row>
    <row r="51" spans="1:12" s="110" customFormat="1" ht="15" customHeight="1" x14ac:dyDescent="0.2">
      <c r="A51" s="381"/>
      <c r="B51" s="385"/>
      <c r="C51" s="382" t="s">
        <v>352</v>
      </c>
      <c r="D51" s="385"/>
      <c r="E51" s="383"/>
      <c r="F51" s="548">
        <v>392</v>
      </c>
      <c r="G51" s="548">
        <v>281</v>
      </c>
      <c r="H51" s="548">
        <v>520</v>
      </c>
      <c r="I51" s="548">
        <v>434</v>
      </c>
      <c r="J51" s="548">
        <v>477</v>
      </c>
      <c r="K51" s="549">
        <v>-85</v>
      </c>
      <c r="L51" s="380">
        <v>-17.819706498951781</v>
      </c>
    </row>
    <row r="52" spans="1:12" s="110" customFormat="1" ht="15" customHeight="1" x14ac:dyDescent="0.2">
      <c r="A52" s="381"/>
      <c r="B52" s="384"/>
      <c r="C52" s="382" t="s">
        <v>182</v>
      </c>
      <c r="D52" s="385"/>
      <c r="E52" s="383"/>
      <c r="F52" s="548">
        <v>507</v>
      </c>
      <c r="G52" s="548">
        <v>496</v>
      </c>
      <c r="H52" s="548">
        <v>574</v>
      </c>
      <c r="I52" s="548">
        <v>455</v>
      </c>
      <c r="J52" s="548">
        <v>541</v>
      </c>
      <c r="K52" s="549">
        <v>-34</v>
      </c>
      <c r="L52" s="380">
        <v>-6.284658040665434</v>
      </c>
    </row>
    <row r="53" spans="1:12" s="269" customFormat="1" ht="11.25" customHeight="1" x14ac:dyDescent="0.2">
      <c r="A53" s="381"/>
      <c r="B53" s="385"/>
      <c r="C53" s="382" t="s">
        <v>352</v>
      </c>
      <c r="D53" s="385"/>
      <c r="E53" s="383"/>
      <c r="F53" s="548">
        <v>176</v>
      </c>
      <c r="G53" s="548">
        <v>228</v>
      </c>
      <c r="H53" s="548">
        <v>267</v>
      </c>
      <c r="I53" s="548">
        <v>203</v>
      </c>
      <c r="J53" s="550">
        <v>202</v>
      </c>
      <c r="K53" s="549">
        <v>-26</v>
      </c>
      <c r="L53" s="380">
        <v>-12.871287128712872</v>
      </c>
    </row>
    <row r="54" spans="1:12" s="151" customFormat="1" ht="12.75" customHeight="1" x14ac:dyDescent="0.2">
      <c r="A54" s="381"/>
      <c r="B54" s="384" t="s">
        <v>113</v>
      </c>
      <c r="C54" s="384" t="s">
        <v>116</v>
      </c>
      <c r="D54" s="385"/>
      <c r="E54" s="383"/>
      <c r="F54" s="548">
        <v>1271</v>
      </c>
      <c r="G54" s="548">
        <v>982</v>
      </c>
      <c r="H54" s="548">
        <v>1488</v>
      </c>
      <c r="I54" s="548">
        <v>1261</v>
      </c>
      <c r="J54" s="548">
        <v>1560</v>
      </c>
      <c r="K54" s="549">
        <v>-289</v>
      </c>
      <c r="L54" s="380">
        <v>-18.525641025641026</v>
      </c>
    </row>
    <row r="55" spans="1:12" ht="11.25" x14ac:dyDescent="0.2">
      <c r="A55" s="381"/>
      <c r="B55" s="385"/>
      <c r="C55" s="382" t="s">
        <v>352</v>
      </c>
      <c r="D55" s="385"/>
      <c r="E55" s="383"/>
      <c r="F55" s="548">
        <v>428</v>
      </c>
      <c r="G55" s="548">
        <v>395</v>
      </c>
      <c r="H55" s="548">
        <v>647</v>
      </c>
      <c r="I55" s="548">
        <v>468</v>
      </c>
      <c r="J55" s="548">
        <v>477</v>
      </c>
      <c r="K55" s="549">
        <v>-49</v>
      </c>
      <c r="L55" s="380">
        <v>-10.272536687631026</v>
      </c>
    </row>
    <row r="56" spans="1:12" ht="14.25" customHeight="1" x14ac:dyDescent="0.2">
      <c r="A56" s="381"/>
      <c r="B56" s="385"/>
      <c r="C56" s="384" t="s">
        <v>117</v>
      </c>
      <c r="D56" s="385"/>
      <c r="E56" s="383"/>
      <c r="F56" s="548">
        <v>417</v>
      </c>
      <c r="G56" s="548">
        <v>275</v>
      </c>
      <c r="H56" s="548">
        <v>353</v>
      </c>
      <c r="I56" s="548">
        <v>412</v>
      </c>
      <c r="J56" s="548">
        <v>419</v>
      </c>
      <c r="K56" s="549">
        <v>-2</v>
      </c>
      <c r="L56" s="380">
        <v>-0.47732696897374699</v>
      </c>
    </row>
    <row r="57" spans="1:12" ht="18.75" customHeight="1" x14ac:dyDescent="0.2">
      <c r="A57" s="388"/>
      <c r="B57" s="389"/>
      <c r="C57" s="390" t="s">
        <v>352</v>
      </c>
      <c r="D57" s="389"/>
      <c r="E57" s="391"/>
      <c r="F57" s="551">
        <v>140</v>
      </c>
      <c r="G57" s="552">
        <v>114</v>
      </c>
      <c r="H57" s="552">
        <v>140</v>
      </c>
      <c r="I57" s="552">
        <v>169</v>
      </c>
      <c r="J57" s="552">
        <v>202</v>
      </c>
      <c r="K57" s="553">
        <f t="shared" ref="K57" si="0">IF(OR(F57=".",J57=".")=TRUE,".",IF(OR(F57="*",J57="*")=TRUE,"*",IF(AND(F57="-",J57="-")=TRUE,"-",IF(AND(ISNUMBER(J57),ISNUMBER(F57))=TRUE,IF(F57-J57=0,0,F57-J57),IF(ISNUMBER(F57)=TRUE,F57,-J57)))))</f>
        <v>-62</v>
      </c>
      <c r="L57" s="392">
        <f t="shared" ref="L57" si="1">IF(K57 =".",".",IF(K57 ="*","*",IF(K57="-","-",IF(K57=0,0,IF(OR(J57="-",J57=".",F57="-",F57=".")=TRUE,"X",IF(J57=0,"0,0",IF(ABS(K57*100/J57)&gt;250,".X",(K57*100/J57))))))))</f>
        <v>-30.693069306930692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1723</v>
      </c>
      <c r="E11" s="114">
        <v>1374</v>
      </c>
      <c r="F11" s="114">
        <v>2431</v>
      </c>
      <c r="G11" s="114">
        <v>1701</v>
      </c>
      <c r="H11" s="140">
        <v>2045</v>
      </c>
      <c r="I11" s="115">
        <v>-322</v>
      </c>
      <c r="J11" s="116">
        <v>-15.745721271393643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14.335461404526988</v>
      </c>
      <c r="D14" s="115">
        <v>247</v>
      </c>
      <c r="E14" s="114">
        <v>235</v>
      </c>
      <c r="F14" s="114">
        <v>542</v>
      </c>
      <c r="G14" s="114">
        <v>463</v>
      </c>
      <c r="H14" s="140">
        <v>537</v>
      </c>
      <c r="I14" s="115">
        <v>-290</v>
      </c>
      <c r="J14" s="116">
        <v>-54.003724394785849</v>
      </c>
      <c r="K14" s="110"/>
      <c r="L14" s="110"/>
      <c r="M14" s="110"/>
      <c r="N14" s="110"/>
      <c r="O14" s="110"/>
    </row>
    <row r="15" spans="1:15" s="110" customFormat="1" ht="24.95" customHeight="1" x14ac:dyDescent="0.2">
      <c r="A15" s="193" t="s">
        <v>216</v>
      </c>
      <c r="B15" s="199" t="s">
        <v>217</v>
      </c>
      <c r="C15" s="113">
        <v>1.2188044109112013</v>
      </c>
      <c r="D15" s="115">
        <v>21</v>
      </c>
      <c r="E15" s="114">
        <v>41</v>
      </c>
      <c r="F15" s="114">
        <v>48</v>
      </c>
      <c r="G15" s="114">
        <v>21</v>
      </c>
      <c r="H15" s="140">
        <v>37</v>
      </c>
      <c r="I15" s="115">
        <v>-16</v>
      </c>
      <c r="J15" s="116">
        <v>-43.243243243243242</v>
      </c>
    </row>
    <row r="16" spans="1:15" s="287" customFormat="1" ht="24.95" customHeight="1" x14ac:dyDescent="0.2">
      <c r="A16" s="193" t="s">
        <v>218</v>
      </c>
      <c r="B16" s="199" t="s">
        <v>141</v>
      </c>
      <c r="C16" s="113">
        <v>10.969239698200813</v>
      </c>
      <c r="D16" s="115">
        <v>189</v>
      </c>
      <c r="E16" s="114">
        <v>173</v>
      </c>
      <c r="F16" s="114">
        <v>457</v>
      </c>
      <c r="G16" s="114">
        <v>418</v>
      </c>
      <c r="H16" s="140">
        <v>462</v>
      </c>
      <c r="I16" s="115">
        <v>-273</v>
      </c>
      <c r="J16" s="116">
        <v>-59.090909090909093</v>
      </c>
      <c r="K16" s="110"/>
      <c r="L16" s="110"/>
      <c r="M16" s="110"/>
      <c r="N16" s="110"/>
      <c r="O16" s="110"/>
    </row>
    <row r="17" spans="1:15" s="110" customFormat="1" ht="24.95" customHeight="1" x14ac:dyDescent="0.2">
      <c r="A17" s="193" t="s">
        <v>142</v>
      </c>
      <c r="B17" s="199" t="s">
        <v>220</v>
      </c>
      <c r="C17" s="113">
        <v>2.1474172954149737</v>
      </c>
      <c r="D17" s="115">
        <v>37</v>
      </c>
      <c r="E17" s="114">
        <v>21</v>
      </c>
      <c r="F17" s="114">
        <v>37</v>
      </c>
      <c r="G17" s="114">
        <v>24</v>
      </c>
      <c r="H17" s="140">
        <v>38</v>
      </c>
      <c r="I17" s="115">
        <v>-1</v>
      </c>
      <c r="J17" s="116">
        <v>-2.6315789473684212</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12.013929193267556</v>
      </c>
      <c r="D19" s="115">
        <v>207</v>
      </c>
      <c r="E19" s="114">
        <v>176</v>
      </c>
      <c r="F19" s="114">
        <v>318</v>
      </c>
      <c r="G19" s="114">
        <v>188</v>
      </c>
      <c r="H19" s="140">
        <v>270</v>
      </c>
      <c r="I19" s="115">
        <v>-63</v>
      </c>
      <c r="J19" s="116">
        <v>-23.333333333333332</v>
      </c>
    </row>
    <row r="20" spans="1:15" s="287" customFormat="1" ht="24.95" customHeight="1" x14ac:dyDescent="0.2">
      <c r="A20" s="193" t="s">
        <v>148</v>
      </c>
      <c r="B20" s="199" t="s">
        <v>149</v>
      </c>
      <c r="C20" s="113">
        <v>3.8305281485780616</v>
      </c>
      <c r="D20" s="115">
        <v>66</v>
      </c>
      <c r="E20" s="114">
        <v>29</v>
      </c>
      <c r="F20" s="114">
        <v>43</v>
      </c>
      <c r="G20" s="114">
        <v>29</v>
      </c>
      <c r="H20" s="140">
        <v>45</v>
      </c>
      <c r="I20" s="115">
        <v>21</v>
      </c>
      <c r="J20" s="116">
        <v>46.666666666666664</v>
      </c>
      <c r="K20" s="110"/>
      <c r="L20" s="110"/>
      <c r="M20" s="110"/>
      <c r="N20" s="110"/>
      <c r="O20" s="110"/>
    </row>
    <row r="21" spans="1:15" s="110" customFormat="1" ht="24.95" customHeight="1" x14ac:dyDescent="0.2">
      <c r="A21" s="201" t="s">
        <v>150</v>
      </c>
      <c r="B21" s="202" t="s">
        <v>151</v>
      </c>
      <c r="C21" s="113">
        <v>7.3128264654672082</v>
      </c>
      <c r="D21" s="115">
        <v>126</v>
      </c>
      <c r="E21" s="114">
        <v>105</v>
      </c>
      <c r="F21" s="114">
        <v>132</v>
      </c>
      <c r="G21" s="114">
        <v>85</v>
      </c>
      <c r="H21" s="140">
        <v>135</v>
      </c>
      <c r="I21" s="115">
        <v>-9</v>
      </c>
      <c r="J21" s="116">
        <v>-6.666666666666667</v>
      </c>
    </row>
    <row r="22" spans="1:15" s="110" customFormat="1" ht="24.95" customHeight="1" x14ac:dyDescent="0.2">
      <c r="A22" s="201" t="s">
        <v>152</v>
      </c>
      <c r="B22" s="199" t="s">
        <v>153</v>
      </c>
      <c r="C22" s="113">
        <v>0.63842135809634359</v>
      </c>
      <c r="D22" s="115">
        <v>11</v>
      </c>
      <c r="E22" s="114">
        <v>6</v>
      </c>
      <c r="F22" s="114">
        <v>12</v>
      </c>
      <c r="G22" s="114">
        <v>13</v>
      </c>
      <c r="H22" s="140">
        <v>18</v>
      </c>
      <c r="I22" s="115">
        <v>-7</v>
      </c>
      <c r="J22" s="116">
        <v>-38.888888888888886</v>
      </c>
    </row>
    <row r="23" spans="1:15" s="110" customFormat="1" ht="24.95" customHeight="1" x14ac:dyDescent="0.2">
      <c r="A23" s="193" t="s">
        <v>154</v>
      </c>
      <c r="B23" s="199" t="s">
        <v>155</v>
      </c>
      <c r="C23" s="113">
        <v>2.2054556006964599</v>
      </c>
      <c r="D23" s="115">
        <v>38</v>
      </c>
      <c r="E23" s="114">
        <v>13</v>
      </c>
      <c r="F23" s="114">
        <v>40</v>
      </c>
      <c r="G23" s="114">
        <v>16</v>
      </c>
      <c r="H23" s="140">
        <v>30</v>
      </c>
      <c r="I23" s="115">
        <v>8</v>
      </c>
      <c r="J23" s="116">
        <v>26.666666666666668</v>
      </c>
    </row>
    <row r="24" spans="1:15" s="110" customFormat="1" ht="24.95" customHeight="1" x14ac:dyDescent="0.2">
      <c r="A24" s="193" t="s">
        <v>156</v>
      </c>
      <c r="B24" s="199" t="s">
        <v>221</v>
      </c>
      <c r="C24" s="113">
        <v>4.8171793383633199</v>
      </c>
      <c r="D24" s="115">
        <v>83</v>
      </c>
      <c r="E24" s="114">
        <v>40</v>
      </c>
      <c r="F24" s="114">
        <v>87</v>
      </c>
      <c r="G24" s="114">
        <v>50</v>
      </c>
      <c r="H24" s="140">
        <v>58</v>
      </c>
      <c r="I24" s="115">
        <v>25</v>
      </c>
      <c r="J24" s="116">
        <v>43.103448275862071</v>
      </c>
    </row>
    <row r="25" spans="1:15" s="110" customFormat="1" ht="24.95" customHeight="1" x14ac:dyDescent="0.2">
      <c r="A25" s="193" t="s">
        <v>222</v>
      </c>
      <c r="B25" s="204" t="s">
        <v>159</v>
      </c>
      <c r="C25" s="113">
        <v>4.2367962855484622</v>
      </c>
      <c r="D25" s="115">
        <v>73</v>
      </c>
      <c r="E25" s="114">
        <v>58</v>
      </c>
      <c r="F25" s="114">
        <v>60</v>
      </c>
      <c r="G25" s="114">
        <v>72</v>
      </c>
      <c r="H25" s="140">
        <v>66</v>
      </c>
      <c r="I25" s="115">
        <v>7</v>
      </c>
      <c r="J25" s="116">
        <v>10.606060606060606</v>
      </c>
    </row>
    <row r="26" spans="1:15" s="110" customFormat="1" ht="24.95" customHeight="1" x14ac:dyDescent="0.2">
      <c r="A26" s="201">
        <v>782.78300000000002</v>
      </c>
      <c r="B26" s="203" t="s">
        <v>160</v>
      </c>
      <c r="C26" s="113">
        <v>24.0858966918166</v>
      </c>
      <c r="D26" s="115">
        <v>415</v>
      </c>
      <c r="E26" s="114">
        <v>225</v>
      </c>
      <c r="F26" s="114">
        <v>374</v>
      </c>
      <c r="G26" s="114">
        <v>403</v>
      </c>
      <c r="H26" s="140">
        <v>410</v>
      </c>
      <c r="I26" s="115">
        <v>5</v>
      </c>
      <c r="J26" s="116">
        <v>1.2195121951219512</v>
      </c>
    </row>
    <row r="27" spans="1:15" s="110" customFormat="1" ht="24.95" customHeight="1" x14ac:dyDescent="0.2">
      <c r="A27" s="193" t="s">
        <v>161</v>
      </c>
      <c r="B27" s="199" t="s">
        <v>162</v>
      </c>
      <c r="C27" s="113">
        <v>3.2501450957632039</v>
      </c>
      <c r="D27" s="115">
        <v>56</v>
      </c>
      <c r="E27" s="114">
        <v>54</v>
      </c>
      <c r="F27" s="114">
        <v>86</v>
      </c>
      <c r="G27" s="114">
        <v>42</v>
      </c>
      <c r="H27" s="140">
        <v>46</v>
      </c>
      <c r="I27" s="115">
        <v>10</v>
      </c>
      <c r="J27" s="116">
        <v>21.739130434782609</v>
      </c>
    </row>
    <row r="28" spans="1:15" s="110" customFormat="1" ht="24.95" customHeight="1" x14ac:dyDescent="0.2">
      <c r="A28" s="193" t="s">
        <v>163</v>
      </c>
      <c r="B28" s="199" t="s">
        <v>164</v>
      </c>
      <c r="C28" s="113">
        <v>2.4376088218224026</v>
      </c>
      <c r="D28" s="115">
        <v>42</v>
      </c>
      <c r="E28" s="114">
        <v>40</v>
      </c>
      <c r="F28" s="114">
        <v>132</v>
      </c>
      <c r="G28" s="114">
        <v>43</v>
      </c>
      <c r="H28" s="140">
        <v>36</v>
      </c>
      <c r="I28" s="115">
        <v>6</v>
      </c>
      <c r="J28" s="116">
        <v>16.666666666666668</v>
      </c>
    </row>
    <row r="29" spans="1:15" s="110" customFormat="1" ht="24.95" customHeight="1" x14ac:dyDescent="0.2">
      <c r="A29" s="193">
        <v>86</v>
      </c>
      <c r="B29" s="199" t="s">
        <v>165</v>
      </c>
      <c r="C29" s="113">
        <v>7.603017991874637</v>
      </c>
      <c r="D29" s="115">
        <v>131</v>
      </c>
      <c r="E29" s="114">
        <v>228</v>
      </c>
      <c r="F29" s="114">
        <v>264</v>
      </c>
      <c r="G29" s="114">
        <v>102</v>
      </c>
      <c r="H29" s="140">
        <v>125</v>
      </c>
      <c r="I29" s="115">
        <v>6</v>
      </c>
      <c r="J29" s="116">
        <v>4.8</v>
      </c>
    </row>
    <row r="30" spans="1:15" s="110" customFormat="1" ht="24.95" customHeight="1" x14ac:dyDescent="0.2">
      <c r="A30" s="193">
        <v>87.88</v>
      </c>
      <c r="B30" s="204" t="s">
        <v>166</v>
      </c>
      <c r="C30" s="113">
        <v>3.8305281485780616</v>
      </c>
      <c r="D30" s="115">
        <v>66</v>
      </c>
      <c r="E30" s="114">
        <v>76</v>
      </c>
      <c r="F30" s="114">
        <v>152</v>
      </c>
      <c r="G30" s="114">
        <v>49</v>
      </c>
      <c r="H30" s="140">
        <v>83</v>
      </c>
      <c r="I30" s="115">
        <v>-17</v>
      </c>
      <c r="J30" s="116">
        <v>-20.481927710843372</v>
      </c>
    </row>
    <row r="31" spans="1:15" s="110" customFormat="1" ht="24.95" customHeight="1" x14ac:dyDescent="0.2">
      <c r="A31" s="193" t="s">
        <v>167</v>
      </c>
      <c r="B31" s="199" t="s">
        <v>168</v>
      </c>
      <c r="C31" s="113">
        <v>2.089378990133488</v>
      </c>
      <c r="D31" s="115">
        <v>36</v>
      </c>
      <c r="E31" s="114">
        <v>29</v>
      </c>
      <c r="F31" s="114">
        <v>51</v>
      </c>
      <c r="G31" s="114">
        <v>35</v>
      </c>
      <c r="H31" s="140">
        <v>37</v>
      </c>
      <c r="I31" s="115">
        <v>-1</v>
      </c>
      <c r="J31" s="116">
        <v>-2.7027027027027026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78.351712130005808</v>
      </c>
      <c r="D36" s="143">
        <v>1350</v>
      </c>
      <c r="E36" s="144">
        <v>1079</v>
      </c>
      <c r="F36" s="144">
        <v>1751</v>
      </c>
      <c r="G36" s="144">
        <v>1127</v>
      </c>
      <c r="H36" s="145">
        <v>1359</v>
      </c>
      <c r="I36" s="143">
        <v>-9</v>
      </c>
      <c r="J36" s="146">
        <v>-0.66225165562913912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1723</v>
      </c>
      <c r="F11" s="264">
        <v>1374</v>
      </c>
      <c r="G11" s="264">
        <v>2431</v>
      </c>
      <c r="H11" s="264">
        <v>1701</v>
      </c>
      <c r="I11" s="265">
        <v>2045</v>
      </c>
      <c r="J11" s="263">
        <v>-322</v>
      </c>
      <c r="K11" s="266">
        <v>-15.745721271393643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35.461404526987813</v>
      </c>
      <c r="E13" s="115">
        <v>611</v>
      </c>
      <c r="F13" s="114">
        <v>392</v>
      </c>
      <c r="G13" s="114">
        <v>630</v>
      </c>
      <c r="H13" s="114">
        <v>677</v>
      </c>
      <c r="I13" s="140">
        <v>674</v>
      </c>
      <c r="J13" s="115">
        <v>-63</v>
      </c>
      <c r="K13" s="116">
        <v>-9.3471810089020764</v>
      </c>
    </row>
    <row r="14" spans="1:15" ht="15.95" customHeight="1" x14ac:dyDescent="0.2">
      <c r="A14" s="306" t="s">
        <v>230</v>
      </c>
      <c r="B14" s="307"/>
      <c r="C14" s="308"/>
      <c r="D14" s="113">
        <v>52.002321532211262</v>
      </c>
      <c r="E14" s="115">
        <v>896</v>
      </c>
      <c r="F14" s="114">
        <v>795</v>
      </c>
      <c r="G14" s="114">
        <v>1419</v>
      </c>
      <c r="H14" s="114">
        <v>777</v>
      </c>
      <c r="I14" s="140">
        <v>1048</v>
      </c>
      <c r="J14" s="115">
        <v>-152</v>
      </c>
      <c r="K14" s="116">
        <v>-14.503816793893129</v>
      </c>
    </row>
    <row r="15" spans="1:15" ht="15.95" customHeight="1" x14ac:dyDescent="0.2">
      <c r="A15" s="306" t="s">
        <v>231</v>
      </c>
      <c r="B15" s="307"/>
      <c r="C15" s="308"/>
      <c r="D15" s="113">
        <v>6.0359837492745214</v>
      </c>
      <c r="E15" s="115">
        <v>104</v>
      </c>
      <c r="F15" s="114">
        <v>72</v>
      </c>
      <c r="G15" s="114">
        <v>147</v>
      </c>
      <c r="H15" s="114">
        <v>135</v>
      </c>
      <c r="I15" s="140">
        <v>178</v>
      </c>
      <c r="J15" s="115">
        <v>-74</v>
      </c>
      <c r="K15" s="116">
        <v>-41.573033707865171</v>
      </c>
    </row>
    <row r="16" spans="1:15" ht="15.95" customHeight="1" x14ac:dyDescent="0.2">
      <c r="A16" s="306" t="s">
        <v>232</v>
      </c>
      <c r="B16" s="307"/>
      <c r="C16" s="308"/>
      <c r="D16" s="113">
        <v>6.1520603598374928</v>
      </c>
      <c r="E16" s="115">
        <v>106</v>
      </c>
      <c r="F16" s="114">
        <v>110</v>
      </c>
      <c r="G16" s="114">
        <v>188</v>
      </c>
      <c r="H16" s="114">
        <v>108</v>
      </c>
      <c r="I16" s="140">
        <v>137</v>
      </c>
      <c r="J16" s="115">
        <v>-31</v>
      </c>
      <c r="K16" s="116">
        <v>-22.627737226277372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0.5803830528148578</v>
      </c>
      <c r="E18" s="115">
        <v>10</v>
      </c>
      <c r="F18" s="114">
        <v>6</v>
      </c>
      <c r="G18" s="114">
        <v>4</v>
      </c>
      <c r="H18" s="114">
        <v>7</v>
      </c>
      <c r="I18" s="140">
        <v>5</v>
      </c>
      <c r="J18" s="115">
        <v>5</v>
      </c>
      <c r="K18" s="116">
        <v>100</v>
      </c>
    </row>
    <row r="19" spans="1:11" ht="14.1" customHeight="1" x14ac:dyDescent="0.2">
      <c r="A19" s="306" t="s">
        <v>235</v>
      </c>
      <c r="B19" s="307" t="s">
        <v>236</v>
      </c>
      <c r="C19" s="308"/>
      <c r="D19" s="113">
        <v>0.2901915264074289</v>
      </c>
      <c r="E19" s="115">
        <v>5</v>
      </c>
      <c r="F19" s="114">
        <v>5</v>
      </c>
      <c r="G19" s="114" t="s">
        <v>513</v>
      </c>
      <c r="H19" s="114">
        <v>4</v>
      </c>
      <c r="I19" s="140">
        <v>4</v>
      </c>
      <c r="J19" s="115">
        <v>1</v>
      </c>
      <c r="K19" s="116">
        <v>25</v>
      </c>
    </row>
    <row r="20" spans="1:11" ht="14.1" customHeight="1" x14ac:dyDescent="0.2">
      <c r="A20" s="306">
        <v>12</v>
      </c>
      <c r="B20" s="307" t="s">
        <v>237</v>
      </c>
      <c r="C20" s="308"/>
      <c r="D20" s="113">
        <v>0.46430644225188622</v>
      </c>
      <c r="E20" s="115">
        <v>8</v>
      </c>
      <c r="F20" s="114">
        <v>3</v>
      </c>
      <c r="G20" s="114">
        <v>6</v>
      </c>
      <c r="H20" s="114">
        <v>6</v>
      </c>
      <c r="I20" s="140">
        <v>9</v>
      </c>
      <c r="J20" s="115">
        <v>-1</v>
      </c>
      <c r="K20" s="116">
        <v>-11.111111111111111</v>
      </c>
    </row>
    <row r="21" spans="1:11" ht="14.1" customHeight="1" x14ac:dyDescent="0.2">
      <c r="A21" s="306">
        <v>21</v>
      </c>
      <c r="B21" s="307" t="s">
        <v>238</v>
      </c>
      <c r="C21" s="308"/>
      <c r="D21" s="113">
        <v>1.8572257690075449</v>
      </c>
      <c r="E21" s="115">
        <v>32</v>
      </c>
      <c r="F21" s="114">
        <v>8</v>
      </c>
      <c r="G21" s="114">
        <v>30</v>
      </c>
      <c r="H21" s="114">
        <v>41</v>
      </c>
      <c r="I21" s="140">
        <v>32</v>
      </c>
      <c r="J21" s="115">
        <v>0</v>
      </c>
      <c r="K21" s="116">
        <v>0</v>
      </c>
    </row>
    <row r="22" spans="1:11" ht="14.1" customHeight="1" x14ac:dyDescent="0.2">
      <c r="A22" s="306">
        <v>22</v>
      </c>
      <c r="B22" s="307" t="s">
        <v>239</v>
      </c>
      <c r="C22" s="308"/>
      <c r="D22" s="113">
        <v>3.9466047591410329</v>
      </c>
      <c r="E22" s="115">
        <v>68</v>
      </c>
      <c r="F22" s="114">
        <v>48</v>
      </c>
      <c r="G22" s="114">
        <v>86</v>
      </c>
      <c r="H22" s="114">
        <v>50</v>
      </c>
      <c r="I22" s="140">
        <v>84</v>
      </c>
      <c r="J22" s="115">
        <v>-16</v>
      </c>
      <c r="K22" s="116">
        <v>-19.047619047619047</v>
      </c>
    </row>
    <row r="23" spans="1:11" ht="14.1" customHeight="1" x14ac:dyDescent="0.2">
      <c r="A23" s="306">
        <v>23</v>
      </c>
      <c r="B23" s="307" t="s">
        <v>240</v>
      </c>
      <c r="C23" s="308"/>
      <c r="D23" s="113">
        <v>0.34822983168891469</v>
      </c>
      <c r="E23" s="115">
        <v>6</v>
      </c>
      <c r="F23" s="114">
        <v>6</v>
      </c>
      <c r="G23" s="114">
        <v>12</v>
      </c>
      <c r="H23" s="114" t="s">
        <v>513</v>
      </c>
      <c r="I23" s="140" t="s">
        <v>513</v>
      </c>
      <c r="J23" s="115" t="s">
        <v>513</v>
      </c>
      <c r="K23" s="116" t="s">
        <v>513</v>
      </c>
    </row>
    <row r="24" spans="1:11" ht="14.1" customHeight="1" x14ac:dyDescent="0.2">
      <c r="A24" s="306">
        <v>24</v>
      </c>
      <c r="B24" s="307" t="s">
        <v>241</v>
      </c>
      <c r="C24" s="308"/>
      <c r="D24" s="113">
        <v>10.73708647707487</v>
      </c>
      <c r="E24" s="115">
        <v>185</v>
      </c>
      <c r="F24" s="114">
        <v>68</v>
      </c>
      <c r="G24" s="114">
        <v>134</v>
      </c>
      <c r="H24" s="114">
        <v>266</v>
      </c>
      <c r="I24" s="140">
        <v>283</v>
      </c>
      <c r="J24" s="115">
        <v>-98</v>
      </c>
      <c r="K24" s="116">
        <v>-34.628975265017665</v>
      </c>
    </row>
    <row r="25" spans="1:11" ht="14.1" customHeight="1" x14ac:dyDescent="0.2">
      <c r="A25" s="306">
        <v>25</v>
      </c>
      <c r="B25" s="307" t="s">
        <v>242</v>
      </c>
      <c r="C25" s="308"/>
      <c r="D25" s="113">
        <v>5.4556006964596637</v>
      </c>
      <c r="E25" s="115">
        <v>94</v>
      </c>
      <c r="F25" s="114">
        <v>81</v>
      </c>
      <c r="G25" s="114">
        <v>141</v>
      </c>
      <c r="H25" s="114">
        <v>95</v>
      </c>
      <c r="I25" s="140">
        <v>110</v>
      </c>
      <c r="J25" s="115">
        <v>-16</v>
      </c>
      <c r="K25" s="116">
        <v>-14.545454545454545</v>
      </c>
    </row>
    <row r="26" spans="1:11" ht="14.1" customHeight="1" x14ac:dyDescent="0.2">
      <c r="A26" s="306">
        <v>26</v>
      </c>
      <c r="B26" s="307" t="s">
        <v>243</v>
      </c>
      <c r="C26" s="308"/>
      <c r="D26" s="113">
        <v>2.3215322112594312</v>
      </c>
      <c r="E26" s="115">
        <v>40</v>
      </c>
      <c r="F26" s="114">
        <v>18</v>
      </c>
      <c r="G26" s="114">
        <v>97</v>
      </c>
      <c r="H26" s="114">
        <v>32</v>
      </c>
      <c r="I26" s="140">
        <v>75</v>
      </c>
      <c r="J26" s="115">
        <v>-35</v>
      </c>
      <c r="K26" s="116">
        <v>-46.666666666666664</v>
      </c>
    </row>
    <row r="27" spans="1:11" ht="14.1" customHeight="1" x14ac:dyDescent="0.2">
      <c r="A27" s="306">
        <v>27</v>
      </c>
      <c r="B27" s="307" t="s">
        <v>244</v>
      </c>
      <c r="C27" s="308"/>
      <c r="D27" s="113">
        <v>1.3348810214741729</v>
      </c>
      <c r="E27" s="115">
        <v>23</v>
      </c>
      <c r="F27" s="114">
        <v>28</v>
      </c>
      <c r="G27" s="114">
        <v>71</v>
      </c>
      <c r="H27" s="114">
        <v>55</v>
      </c>
      <c r="I27" s="140">
        <v>52</v>
      </c>
      <c r="J27" s="115">
        <v>-29</v>
      </c>
      <c r="K27" s="116">
        <v>-55.769230769230766</v>
      </c>
    </row>
    <row r="28" spans="1:11" ht="14.1" customHeight="1" x14ac:dyDescent="0.2">
      <c r="A28" s="306">
        <v>28</v>
      </c>
      <c r="B28" s="307" t="s">
        <v>245</v>
      </c>
      <c r="C28" s="308"/>
      <c r="D28" s="113">
        <v>1.7991874637260592</v>
      </c>
      <c r="E28" s="115">
        <v>31</v>
      </c>
      <c r="F28" s="114">
        <v>14</v>
      </c>
      <c r="G28" s="114">
        <v>26</v>
      </c>
      <c r="H28" s="114">
        <v>19</v>
      </c>
      <c r="I28" s="140">
        <v>12</v>
      </c>
      <c r="J28" s="115">
        <v>19</v>
      </c>
      <c r="K28" s="116">
        <v>158.33333333333334</v>
      </c>
    </row>
    <row r="29" spans="1:11" ht="14.1" customHeight="1" x14ac:dyDescent="0.2">
      <c r="A29" s="306">
        <v>29</v>
      </c>
      <c r="B29" s="307" t="s">
        <v>246</v>
      </c>
      <c r="C29" s="308"/>
      <c r="D29" s="113">
        <v>4.8752176436448051</v>
      </c>
      <c r="E29" s="115">
        <v>84</v>
      </c>
      <c r="F29" s="114">
        <v>77</v>
      </c>
      <c r="G29" s="114">
        <v>100</v>
      </c>
      <c r="H29" s="114">
        <v>85</v>
      </c>
      <c r="I29" s="140">
        <v>76</v>
      </c>
      <c r="J29" s="115">
        <v>8</v>
      </c>
      <c r="K29" s="116">
        <v>10.526315789473685</v>
      </c>
    </row>
    <row r="30" spans="1:11" ht="14.1" customHeight="1" x14ac:dyDescent="0.2">
      <c r="A30" s="306" t="s">
        <v>247</v>
      </c>
      <c r="B30" s="307" t="s">
        <v>248</v>
      </c>
      <c r="C30" s="308"/>
      <c r="D30" s="113">
        <v>1.567034242600116</v>
      </c>
      <c r="E30" s="115">
        <v>27</v>
      </c>
      <c r="F30" s="114" t="s">
        <v>513</v>
      </c>
      <c r="G30" s="114">
        <v>40</v>
      </c>
      <c r="H30" s="114" t="s">
        <v>513</v>
      </c>
      <c r="I30" s="140" t="s">
        <v>513</v>
      </c>
      <c r="J30" s="115" t="s">
        <v>513</v>
      </c>
      <c r="K30" s="116" t="s">
        <v>513</v>
      </c>
    </row>
    <row r="31" spans="1:11" ht="14.1" customHeight="1" x14ac:dyDescent="0.2">
      <c r="A31" s="306" t="s">
        <v>249</v>
      </c>
      <c r="B31" s="307" t="s">
        <v>250</v>
      </c>
      <c r="C31" s="308"/>
      <c r="D31" s="113">
        <v>3.0760301799187464</v>
      </c>
      <c r="E31" s="115">
        <v>53</v>
      </c>
      <c r="F31" s="114">
        <v>49</v>
      </c>
      <c r="G31" s="114">
        <v>57</v>
      </c>
      <c r="H31" s="114">
        <v>43</v>
      </c>
      <c r="I31" s="140">
        <v>56</v>
      </c>
      <c r="J31" s="115">
        <v>-3</v>
      </c>
      <c r="K31" s="116">
        <v>-5.3571428571428568</v>
      </c>
    </row>
    <row r="32" spans="1:11" ht="14.1" customHeight="1" x14ac:dyDescent="0.2">
      <c r="A32" s="306">
        <v>31</v>
      </c>
      <c r="B32" s="307" t="s">
        <v>251</v>
      </c>
      <c r="C32" s="308"/>
      <c r="D32" s="113">
        <v>0.40626813697040048</v>
      </c>
      <c r="E32" s="115">
        <v>7</v>
      </c>
      <c r="F32" s="114">
        <v>10</v>
      </c>
      <c r="G32" s="114">
        <v>10</v>
      </c>
      <c r="H32" s="114">
        <v>9</v>
      </c>
      <c r="I32" s="140">
        <v>13</v>
      </c>
      <c r="J32" s="115">
        <v>-6</v>
      </c>
      <c r="K32" s="116">
        <v>-46.153846153846153</v>
      </c>
    </row>
    <row r="33" spans="1:11" ht="14.1" customHeight="1" x14ac:dyDescent="0.2">
      <c r="A33" s="306">
        <v>32</v>
      </c>
      <c r="B33" s="307" t="s">
        <v>252</v>
      </c>
      <c r="C33" s="308"/>
      <c r="D33" s="113">
        <v>3.0179918746372607</v>
      </c>
      <c r="E33" s="115">
        <v>52</v>
      </c>
      <c r="F33" s="114">
        <v>12</v>
      </c>
      <c r="G33" s="114">
        <v>34</v>
      </c>
      <c r="H33" s="114">
        <v>46</v>
      </c>
      <c r="I33" s="140">
        <v>49</v>
      </c>
      <c r="J33" s="115">
        <v>3</v>
      </c>
      <c r="K33" s="116">
        <v>6.1224489795918364</v>
      </c>
    </row>
    <row r="34" spans="1:11" ht="14.1" customHeight="1" x14ac:dyDescent="0.2">
      <c r="A34" s="306">
        <v>33</v>
      </c>
      <c r="B34" s="307" t="s">
        <v>253</v>
      </c>
      <c r="C34" s="308"/>
      <c r="D34" s="113">
        <v>1.3929193267556588</v>
      </c>
      <c r="E34" s="115">
        <v>24</v>
      </c>
      <c r="F34" s="114">
        <v>11</v>
      </c>
      <c r="G34" s="114">
        <v>41</v>
      </c>
      <c r="H34" s="114">
        <v>18</v>
      </c>
      <c r="I34" s="140">
        <v>48</v>
      </c>
      <c r="J34" s="115">
        <v>-24</v>
      </c>
      <c r="K34" s="116">
        <v>-50</v>
      </c>
    </row>
    <row r="35" spans="1:11" ht="14.1" customHeight="1" x14ac:dyDescent="0.2">
      <c r="A35" s="306">
        <v>34</v>
      </c>
      <c r="B35" s="307" t="s">
        <v>254</v>
      </c>
      <c r="C35" s="308"/>
      <c r="D35" s="113">
        <v>2.1474172954149737</v>
      </c>
      <c r="E35" s="115">
        <v>37</v>
      </c>
      <c r="F35" s="114">
        <v>19</v>
      </c>
      <c r="G35" s="114">
        <v>27</v>
      </c>
      <c r="H35" s="114">
        <v>15</v>
      </c>
      <c r="I35" s="140">
        <v>25</v>
      </c>
      <c r="J35" s="115">
        <v>12</v>
      </c>
      <c r="K35" s="116">
        <v>48</v>
      </c>
    </row>
    <row r="36" spans="1:11" ht="14.1" customHeight="1" x14ac:dyDescent="0.2">
      <c r="A36" s="306">
        <v>41</v>
      </c>
      <c r="B36" s="307" t="s">
        <v>255</v>
      </c>
      <c r="C36" s="308"/>
      <c r="D36" s="113">
        <v>1.044689495066744</v>
      </c>
      <c r="E36" s="115">
        <v>18</v>
      </c>
      <c r="F36" s="114">
        <v>8</v>
      </c>
      <c r="G36" s="114">
        <v>25</v>
      </c>
      <c r="H36" s="114">
        <v>19</v>
      </c>
      <c r="I36" s="140">
        <v>16</v>
      </c>
      <c r="J36" s="115">
        <v>2</v>
      </c>
      <c r="K36" s="116">
        <v>12.5</v>
      </c>
    </row>
    <row r="37" spans="1:11" ht="14.1" customHeight="1" x14ac:dyDescent="0.2">
      <c r="A37" s="306">
        <v>42</v>
      </c>
      <c r="B37" s="307" t="s">
        <v>256</v>
      </c>
      <c r="C37" s="308"/>
      <c r="D37" s="113">
        <v>0.17411491584445735</v>
      </c>
      <c r="E37" s="115">
        <v>3</v>
      </c>
      <c r="F37" s="114">
        <v>0</v>
      </c>
      <c r="G37" s="114" t="s">
        <v>513</v>
      </c>
      <c r="H37" s="114" t="s">
        <v>513</v>
      </c>
      <c r="I37" s="140">
        <v>0</v>
      </c>
      <c r="J37" s="115">
        <v>3</v>
      </c>
      <c r="K37" s="116" t="s">
        <v>514</v>
      </c>
    </row>
    <row r="38" spans="1:11" ht="14.1" customHeight="1" x14ac:dyDescent="0.2">
      <c r="A38" s="306">
        <v>43</v>
      </c>
      <c r="B38" s="307" t="s">
        <v>257</v>
      </c>
      <c r="C38" s="308"/>
      <c r="D38" s="113">
        <v>0.75449796865931518</v>
      </c>
      <c r="E38" s="115">
        <v>13</v>
      </c>
      <c r="F38" s="114">
        <v>9</v>
      </c>
      <c r="G38" s="114">
        <v>19</v>
      </c>
      <c r="H38" s="114">
        <v>17</v>
      </c>
      <c r="I38" s="140">
        <v>20</v>
      </c>
      <c r="J38" s="115">
        <v>-7</v>
      </c>
      <c r="K38" s="116">
        <v>-35</v>
      </c>
    </row>
    <row r="39" spans="1:11" ht="14.1" customHeight="1" x14ac:dyDescent="0.2">
      <c r="A39" s="306">
        <v>51</v>
      </c>
      <c r="B39" s="307" t="s">
        <v>258</v>
      </c>
      <c r="C39" s="308"/>
      <c r="D39" s="113">
        <v>7.3128264654672082</v>
      </c>
      <c r="E39" s="115">
        <v>126</v>
      </c>
      <c r="F39" s="114">
        <v>106</v>
      </c>
      <c r="G39" s="114">
        <v>123</v>
      </c>
      <c r="H39" s="114">
        <v>137</v>
      </c>
      <c r="I39" s="140">
        <v>129</v>
      </c>
      <c r="J39" s="115">
        <v>-3</v>
      </c>
      <c r="K39" s="116">
        <v>-2.3255813953488373</v>
      </c>
    </row>
    <row r="40" spans="1:11" ht="14.1" customHeight="1" x14ac:dyDescent="0.2">
      <c r="A40" s="306" t="s">
        <v>259</v>
      </c>
      <c r="B40" s="307" t="s">
        <v>260</v>
      </c>
      <c r="C40" s="308"/>
      <c r="D40" s="113">
        <v>6.6744051073708643</v>
      </c>
      <c r="E40" s="115">
        <v>115</v>
      </c>
      <c r="F40" s="114">
        <v>100</v>
      </c>
      <c r="G40" s="114">
        <v>107</v>
      </c>
      <c r="H40" s="114">
        <v>127</v>
      </c>
      <c r="I40" s="140">
        <v>120</v>
      </c>
      <c r="J40" s="115">
        <v>-5</v>
      </c>
      <c r="K40" s="116">
        <v>-4.166666666666667</v>
      </c>
    </row>
    <row r="41" spans="1:11" ht="14.1" customHeight="1" x14ac:dyDescent="0.2">
      <c r="A41" s="306"/>
      <c r="B41" s="307" t="s">
        <v>261</v>
      </c>
      <c r="C41" s="308"/>
      <c r="D41" s="113">
        <v>6.0359837492745214</v>
      </c>
      <c r="E41" s="115">
        <v>104</v>
      </c>
      <c r="F41" s="114">
        <v>90</v>
      </c>
      <c r="G41" s="114">
        <v>95</v>
      </c>
      <c r="H41" s="114">
        <v>120</v>
      </c>
      <c r="I41" s="140">
        <v>103</v>
      </c>
      <c r="J41" s="115">
        <v>1</v>
      </c>
      <c r="K41" s="116">
        <v>0.970873786407767</v>
      </c>
    </row>
    <row r="42" spans="1:11" ht="14.1" customHeight="1" x14ac:dyDescent="0.2">
      <c r="A42" s="306">
        <v>52</v>
      </c>
      <c r="B42" s="307" t="s">
        <v>262</v>
      </c>
      <c r="C42" s="308"/>
      <c r="D42" s="113">
        <v>4.0046430644225186</v>
      </c>
      <c r="E42" s="115">
        <v>69</v>
      </c>
      <c r="F42" s="114">
        <v>37</v>
      </c>
      <c r="G42" s="114">
        <v>35</v>
      </c>
      <c r="H42" s="114">
        <v>45</v>
      </c>
      <c r="I42" s="140">
        <v>72</v>
      </c>
      <c r="J42" s="115">
        <v>-3</v>
      </c>
      <c r="K42" s="116">
        <v>-4.166666666666667</v>
      </c>
    </row>
    <row r="43" spans="1:11" ht="14.1" customHeight="1" x14ac:dyDescent="0.2">
      <c r="A43" s="306" t="s">
        <v>263</v>
      </c>
      <c r="B43" s="307" t="s">
        <v>264</v>
      </c>
      <c r="C43" s="308"/>
      <c r="D43" s="113">
        <v>2.959953569355775</v>
      </c>
      <c r="E43" s="115">
        <v>51</v>
      </c>
      <c r="F43" s="114">
        <v>28</v>
      </c>
      <c r="G43" s="114">
        <v>28</v>
      </c>
      <c r="H43" s="114">
        <v>38</v>
      </c>
      <c r="I43" s="140">
        <v>46</v>
      </c>
      <c r="J43" s="115">
        <v>5</v>
      </c>
      <c r="K43" s="116">
        <v>10.869565217391305</v>
      </c>
    </row>
    <row r="44" spans="1:11" ht="14.1" customHeight="1" x14ac:dyDescent="0.2">
      <c r="A44" s="306">
        <v>53</v>
      </c>
      <c r="B44" s="307" t="s">
        <v>265</v>
      </c>
      <c r="C44" s="308"/>
      <c r="D44" s="113">
        <v>0.92861288450377244</v>
      </c>
      <c r="E44" s="115">
        <v>16</v>
      </c>
      <c r="F44" s="114">
        <v>11</v>
      </c>
      <c r="G44" s="114">
        <v>17</v>
      </c>
      <c r="H44" s="114">
        <v>14</v>
      </c>
      <c r="I44" s="140">
        <v>13</v>
      </c>
      <c r="J44" s="115">
        <v>3</v>
      </c>
      <c r="K44" s="116">
        <v>23.076923076923077</v>
      </c>
    </row>
    <row r="45" spans="1:11" ht="14.1" customHeight="1" x14ac:dyDescent="0.2">
      <c r="A45" s="306" t="s">
        <v>266</v>
      </c>
      <c r="B45" s="307" t="s">
        <v>267</v>
      </c>
      <c r="C45" s="308"/>
      <c r="D45" s="113">
        <v>0.92861288450377244</v>
      </c>
      <c r="E45" s="115">
        <v>16</v>
      </c>
      <c r="F45" s="114">
        <v>10</v>
      </c>
      <c r="G45" s="114">
        <v>16</v>
      </c>
      <c r="H45" s="114">
        <v>10</v>
      </c>
      <c r="I45" s="140">
        <v>11</v>
      </c>
      <c r="J45" s="115">
        <v>5</v>
      </c>
      <c r="K45" s="116">
        <v>45.454545454545453</v>
      </c>
    </row>
    <row r="46" spans="1:11" ht="14.1" customHeight="1" x14ac:dyDescent="0.2">
      <c r="A46" s="306">
        <v>54</v>
      </c>
      <c r="B46" s="307" t="s">
        <v>268</v>
      </c>
      <c r="C46" s="308"/>
      <c r="D46" s="113">
        <v>2.1474172954149737</v>
      </c>
      <c r="E46" s="115">
        <v>37</v>
      </c>
      <c r="F46" s="114">
        <v>34</v>
      </c>
      <c r="G46" s="114">
        <v>29</v>
      </c>
      <c r="H46" s="114">
        <v>35</v>
      </c>
      <c r="I46" s="140">
        <v>29</v>
      </c>
      <c r="J46" s="115">
        <v>8</v>
      </c>
      <c r="K46" s="116">
        <v>27.586206896551722</v>
      </c>
    </row>
    <row r="47" spans="1:11" ht="14.1" customHeight="1" x14ac:dyDescent="0.2">
      <c r="A47" s="306">
        <v>61</v>
      </c>
      <c r="B47" s="307" t="s">
        <v>269</v>
      </c>
      <c r="C47" s="308"/>
      <c r="D47" s="113">
        <v>1.1607661056297156</v>
      </c>
      <c r="E47" s="115">
        <v>20</v>
      </c>
      <c r="F47" s="114">
        <v>18</v>
      </c>
      <c r="G47" s="114">
        <v>42</v>
      </c>
      <c r="H47" s="114">
        <v>25</v>
      </c>
      <c r="I47" s="140">
        <v>48</v>
      </c>
      <c r="J47" s="115">
        <v>-28</v>
      </c>
      <c r="K47" s="116">
        <v>-58.333333333333336</v>
      </c>
    </row>
    <row r="48" spans="1:11" ht="14.1" customHeight="1" x14ac:dyDescent="0.2">
      <c r="A48" s="306">
        <v>62</v>
      </c>
      <c r="B48" s="307" t="s">
        <v>270</v>
      </c>
      <c r="C48" s="308"/>
      <c r="D48" s="113">
        <v>7.951247823563552</v>
      </c>
      <c r="E48" s="115">
        <v>137</v>
      </c>
      <c r="F48" s="114">
        <v>130</v>
      </c>
      <c r="G48" s="114">
        <v>194</v>
      </c>
      <c r="H48" s="114">
        <v>121</v>
      </c>
      <c r="I48" s="140">
        <v>171</v>
      </c>
      <c r="J48" s="115">
        <v>-34</v>
      </c>
      <c r="K48" s="116">
        <v>-19.883040935672515</v>
      </c>
    </row>
    <row r="49" spans="1:11" ht="14.1" customHeight="1" x14ac:dyDescent="0.2">
      <c r="A49" s="306">
        <v>63</v>
      </c>
      <c r="B49" s="307" t="s">
        <v>271</v>
      </c>
      <c r="C49" s="308"/>
      <c r="D49" s="113">
        <v>4.1207196749854909</v>
      </c>
      <c r="E49" s="115">
        <v>71</v>
      </c>
      <c r="F49" s="114">
        <v>64</v>
      </c>
      <c r="G49" s="114">
        <v>99</v>
      </c>
      <c r="H49" s="114">
        <v>53</v>
      </c>
      <c r="I49" s="140">
        <v>79</v>
      </c>
      <c r="J49" s="115">
        <v>-8</v>
      </c>
      <c r="K49" s="116">
        <v>-10.126582278481013</v>
      </c>
    </row>
    <row r="50" spans="1:11" ht="14.1" customHeight="1" x14ac:dyDescent="0.2">
      <c r="A50" s="306" t="s">
        <v>272</v>
      </c>
      <c r="B50" s="307" t="s">
        <v>273</v>
      </c>
      <c r="C50" s="308"/>
      <c r="D50" s="113">
        <v>0.40626813697040048</v>
      </c>
      <c r="E50" s="115">
        <v>7</v>
      </c>
      <c r="F50" s="114">
        <v>7</v>
      </c>
      <c r="G50" s="114">
        <v>17</v>
      </c>
      <c r="H50" s="114">
        <v>11</v>
      </c>
      <c r="I50" s="140">
        <v>11</v>
      </c>
      <c r="J50" s="115">
        <v>-4</v>
      </c>
      <c r="K50" s="116">
        <v>-36.363636363636367</v>
      </c>
    </row>
    <row r="51" spans="1:11" ht="14.1" customHeight="1" x14ac:dyDescent="0.2">
      <c r="A51" s="306" t="s">
        <v>274</v>
      </c>
      <c r="B51" s="307" t="s">
        <v>275</v>
      </c>
      <c r="C51" s="308"/>
      <c r="D51" s="113">
        <v>3.3081834010446896</v>
      </c>
      <c r="E51" s="115">
        <v>57</v>
      </c>
      <c r="F51" s="114">
        <v>53</v>
      </c>
      <c r="G51" s="114">
        <v>72</v>
      </c>
      <c r="H51" s="114">
        <v>40</v>
      </c>
      <c r="I51" s="140">
        <v>63</v>
      </c>
      <c r="J51" s="115">
        <v>-6</v>
      </c>
      <c r="K51" s="116">
        <v>-9.5238095238095237</v>
      </c>
    </row>
    <row r="52" spans="1:11" ht="14.1" customHeight="1" x14ac:dyDescent="0.2">
      <c r="A52" s="306">
        <v>71</v>
      </c>
      <c r="B52" s="307" t="s">
        <v>276</v>
      </c>
      <c r="C52" s="308"/>
      <c r="D52" s="113">
        <v>8.6477074869413819</v>
      </c>
      <c r="E52" s="115">
        <v>149</v>
      </c>
      <c r="F52" s="114">
        <v>115</v>
      </c>
      <c r="G52" s="114">
        <v>256</v>
      </c>
      <c r="H52" s="114">
        <v>189</v>
      </c>
      <c r="I52" s="140">
        <v>181</v>
      </c>
      <c r="J52" s="115">
        <v>-32</v>
      </c>
      <c r="K52" s="116">
        <v>-17.679558011049725</v>
      </c>
    </row>
    <row r="53" spans="1:11" ht="14.1" customHeight="1" x14ac:dyDescent="0.2">
      <c r="A53" s="306" t="s">
        <v>277</v>
      </c>
      <c r="B53" s="307" t="s">
        <v>278</v>
      </c>
      <c r="C53" s="308"/>
      <c r="D53" s="113">
        <v>1.7991874637260592</v>
      </c>
      <c r="E53" s="115">
        <v>31</v>
      </c>
      <c r="F53" s="114">
        <v>30</v>
      </c>
      <c r="G53" s="114">
        <v>62</v>
      </c>
      <c r="H53" s="114">
        <v>52</v>
      </c>
      <c r="I53" s="140">
        <v>58</v>
      </c>
      <c r="J53" s="115">
        <v>-27</v>
      </c>
      <c r="K53" s="116">
        <v>-46.551724137931032</v>
      </c>
    </row>
    <row r="54" spans="1:11" ht="14.1" customHeight="1" x14ac:dyDescent="0.2">
      <c r="A54" s="306" t="s">
        <v>279</v>
      </c>
      <c r="B54" s="307" t="s">
        <v>280</v>
      </c>
      <c r="C54" s="308"/>
      <c r="D54" s="113">
        <v>6.0359837492745214</v>
      </c>
      <c r="E54" s="115">
        <v>104</v>
      </c>
      <c r="F54" s="114">
        <v>78</v>
      </c>
      <c r="G54" s="114">
        <v>177</v>
      </c>
      <c r="H54" s="114">
        <v>122</v>
      </c>
      <c r="I54" s="140">
        <v>111</v>
      </c>
      <c r="J54" s="115">
        <v>-7</v>
      </c>
      <c r="K54" s="116">
        <v>-6.3063063063063067</v>
      </c>
    </row>
    <row r="55" spans="1:11" ht="14.1" customHeight="1" x14ac:dyDescent="0.2">
      <c r="A55" s="306">
        <v>72</v>
      </c>
      <c r="B55" s="307" t="s">
        <v>281</v>
      </c>
      <c r="C55" s="308"/>
      <c r="D55" s="113">
        <v>3.0179918746372607</v>
      </c>
      <c r="E55" s="115">
        <v>52</v>
      </c>
      <c r="F55" s="114">
        <v>23</v>
      </c>
      <c r="G55" s="114">
        <v>64</v>
      </c>
      <c r="H55" s="114">
        <v>33</v>
      </c>
      <c r="I55" s="140">
        <v>56</v>
      </c>
      <c r="J55" s="115">
        <v>-4</v>
      </c>
      <c r="K55" s="116">
        <v>-7.1428571428571432</v>
      </c>
    </row>
    <row r="56" spans="1:11" ht="14.1" customHeight="1" x14ac:dyDescent="0.2">
      <c r="A56" s="306" t="s">
        <v>282</v>
      </c>
      <c r="B56" s="307" t="s">
        <v>283</v>
      </c>
      <c r="C56" s="308"/>
      <c r="D56" s="113">
        <v>1.6831108531630876</v>
      </c>
      <c r="E56" s="115">
        <v>29</v>
      </c>
      <c r="F56" s="114">
        <v>10</v>
      </c>
      <c r="G56" s="114">
        <v>34</v>
      </c>
      <c r="H56" s="114">
        <v>7</v>
      </c>
      <c r="I56" s="140">
        <v>26</v>
      </c>
      <c r="J56" s="115">
        <v>3</v>
      </c>
      <c r="K56" s="116">
        <v>11.538461538461538</v>
      </c>
    </row>
    <row r="57" spans="1:11" ht="14.1" customHeight="1" x14ac:dyDescent="0.2">
      <c r="A57" s="306" t="s">
        <v>284</v>
      </c>
      <c r="B57" s="307" t="s">
        <v>285</v>
      </c>
      <c r="C57" s="308"/>
      <c r="D57" s="113">
        <v>0.87057457922228676</v>
      </c>
      <c r="E57" s="115">
        <v>15</v>
      </c>
      <c r="F57" s="114">
        <v>8</v>
      </c>
      <c r="G57" s="114">
        <v>6</v>
      </c>
      <c r="H57" s="114">
        <v>14</v>
      </c>
      <c r="I57" s="140">
        <v>20</v>
      </c>
      <c r="J57" s="115">
        <v>-5</v>
      </c>
      <c r="K57" s="116">
        <v>-25</v>
      </c>
    </row>
    <row r="58" spans="1:11" ht="14.1" customHeight="1" x14ac:dyDescent="0.2">
      <c r="A58" s="306">
        <v>73</v>
      </c>
      <c r="B58" s="307" t="s">
        <v>286</v>
      </c>
      <c r="C58" s="308"/>
      <c r="D58" s="113">
        <v>2.4956471271038887</v>
      </c>
      <c r="E58" s="115">
        <v>43</v>
      </c>
      <c r="F58" s="114">
        <v>50</v>
      </c>
      <c r="G58" s="114">
        <v>59</v>
      </c>
      <c r="H58" s="114">
        <v>33</v>
      </c>
      <c r="I58" s="140">
        <v>35</v>
      </c>
      <c r="J58" s="115">
        <v>8</v>
      </c>
      <c r="K58" s="116">
        <v>22.857142857142858</v>
      </c>
    </row>
    <row r="59" spans="1:11" ht="14.1" customHeight="1" x14ac:dyDescent="0.2">
      <c r="A59" s="306" t="s">
        <v>287</v>
      </c>
      <c r="B59" s="307" t="s">
        <v>288</v>
      </c>
      <c r="C59" s="308"/>
      <c r="D59" s="113">
        <v>2.0313406848520024</v>
      </c>
      <c r="E59" s="115">
        <v>35</v>
      </c>
      <c r="F59" s="114">
        <v>37</v>
      </c>
      <c r="G59" s="114">
        <v>49</v>
      </c>
      <c r="H59" s="114">
        <v>26</v>
      </c>
      <c r="I59" s="140">
        <v>29</v>
      </c>
      <c r="J59" s="115">
        <v>6</v>
      </c>
      <c r="K59" s="116">
        <v>20.689655172413794</v>
      </c>
    </row>
    <row r="60" spans="1:11" ht="14.1" customHeight="1" x14ac:dyDescent="0.2">
      <c r="A60" s="306">
        <v>81</v>
      </c>
      <c r="B60" s="307" t="s">
        <v>289</v>
      </c>
      <c r="C60" s="308"/>
      <c r="D60" s="113">
        <v>7.7771329077190945</v>
      </c>
      <c r="E60" s="115">
        <v>134</v>
      </c>
      <c r="F60" s="114">
        <v>209</v>
      </c>
      <c r="G60" s="114">
        <v>245</v>
      </c>
      <c r="H60" s="114">
        <v>96</v>
      </c>
      <c r="I60" s="140">
        <v>153</v>
      </c>
      <c r="J60" s="115">
        <v>-19</v>
      </c>
      <c r="K60" s="116">
        <v>-12.418300653594772</v>
      </c>
    </row>
    <row r="61" spans="1:11" ht="14.1" customHeight="1" x14ac:dyDescent="0.2">
      <c r="A61" s="306" t="s">
        <v>290</v>
      </c>
      <c r="B61" s="307" t="s">
        <v>291</v>
      </c>
      <c r="C61" s="308"/>
      <c r="D61" s="113">
        <v>3.1340684852002321</v>
      </c>
      <c r="E61" s="115">
        <v>54</v>
      </c>
      <c r="F61" s="114">
        <v>40</v>
      </c>
      <c r="G61" s="114">
        <v>125</v>
      </c>
      <c r="H61" s="114">
        <v>25</v>
      </c>
      <c r="I61" s="140">
        <v>45</v>
      </c>
      <c r="J61" s="115">
        <v>9</v>
      </c>
      <c r="K61" s="116">
        <v>20</v>
      </c>
    </row>
    <row r="62" spans="1:11" ht="14.1" customHeight="1" x14ac:dyDescent="0.2">
      <c r="A62" s="306" t="s">
        <v>292</v>
      </c>
      <c r="B62" s="307" t="s">
        <v>293</v>
      </c>
      <c r="C62" s="308"/>
      <c r="D62" s="113">
        <v>2.6117237376668601</v>
      </c>
      <c r="E62" s="115">
        <v>45</v>
      </c>
      <c r="F62" s="114">
        <v>125</v>
      </c>
      <c r="G62" s="114">
        <v>62</v>
      </c>
      <c r="H62" s="114">
        <v>39</v>
      </c>
      <c r="I62" s="140">
        <v>49</v>
      </c>
      <c r="J62" s="115">
        <v>-4</v>
      </c>
      <c r="K62" s="116">
        <v>-8.1632653061224492</v>
      </c>
    </row>
    <row r="63" spans="1:11" ht="14.1" customHeight="1" x14ac:dyDescent="0.2">
      <c r="A63" s="306"/>
      <c r="B63" s="307" t="s">
        <v>294</v>
      </c>
      <c r="C63" s="308"/>
      <c r="D63" s="113">
        <v>2.3215322112594312</v>
      </c>
      <c r="E63" s="115">
        <v>40</v>
      </c>
      <c r="F63" s="114">
        <v>112</v>
      </c>
      <c r="G63" s="114">
        <v>43</v>
      </c>
      <c r="H63" s="114">
        <v>36</v>
      </c>
      <c r="I63" s="140">
        <v>42</v>
      </c>
      <c r="J63" s="115">
        <v>-2</v>
      </c>
      <c r="K63" s="116">
        <v>-4.7619047619047619</v>
      </c>
    </row>
    <row r="64" spans="1:11" ht="14.1" customHeight="1" x14ac:dyDescent="0.2">
      <c r="A64" s="306" t="s">
        <v>295</v>
      </c>
      <c r="B64" s="307" t="s">
        <v>296</v>
      </c>
      <c r="C64" s="308"/>
      <c r="D64" s="113">
        <v>0.87057457922228676</v>
      </c>
      <c r="E64" s="115">
        <v>15</v>
      </c>
      <c r="F64" s="114">
        <v>21</v>
      </c>
      <c r="G64" s="114">
        <v>35</v>
      </c>
      <c r="H64" s="114">
        <v>17</v>
      </c>
      <c r="I64" s="140">
        <v>17</v>
      </c>
      <c r="J64" s="115">
        <v>-2</v>
      </c>
      <c r="K64" s="116">
        <v>-11.764705882352942</v>
      </c>
    </row>
    <row r="65" spans="1:11" ht="14.1" customHeight="1" x14ac:dyDescent="0.2">
      <c r="A65" s="306" t="s">
        <v>297</v>
      </c>
      <c r="B65" s="307" t="s">
        <v>298</v>
      </c>
      <c r="C65" s="308"/>
      <c r="D65" s="113">
        <v>0.63842135809634359</v>
      </c>
      <c r="E65" s="115">
        <v>11</v>
      </c>
      <c r="F65" s="114">
        <v>11</v>
      </c>
      <c r="G65" s="114">
        <v>7</v>
      </c>
      <c r="H65" s="114">
        <v>6</v>
      </c>
      <c r="I65" s="140">
        <v>13</v>
      </c>
      <c r="J65" s="115">
        <v>-2</v>
      </c>
      <c r="K65" s="116">
        <v>-15.384615384615385</v>
      </c>
    </row>
    <row r="66" spans="1:11" ht="14.1" customHeight="1" x14ac:dyDescent="0.2">
      <c r="A66" s="306">
        <v>82</v>
      </c>
      <c r="B66" s="307" t="s">
        <v>299</v>
      </c>
      <c r="C66" s="308"/>
      <c r="D66" s="113">
        <v>2.7858386535113175</v>
      </c>
      <c r="E66" s="115">
        <v>48</v>
      </c>
      <c r="F66" s="114">
        <v>55</v>
      </c>
      <c r="G66" s="114">
        <v>104</v>
      </c>
      <c r="H66" s="114">
        <v>57</v>
      </c>
      <c r="I66" s="140">
        <v>63</v>
      </c>
      <c r="J66" s="115">
        <v>-15</v>
      </c>
      <c r="K66" s="116">
        <v>-23.80952380952381</v>
      </c>
    </row>
    <row r="67" spans="1:11" ht="14.1" customHeight="1" x14ac:dyDescent="0.2">
      <c r="A67" s="306" t="s">
        <v>300</v>
      </c>
      <c r="B67" s="307" t="s">
        <v>301</v>
      </c>
      <c r="C67" s="308"/>
      <c r="D67" s="113">
        <v>1.6250725478816019</v>
      </c>
      <c r="E67" s="115">
        <v>28</v>
      </c>
      <c r="F67" s="114">
        <v>43</v>
      </c>
      <c r="G67" s="114">
        <v>58</v>
      </c>
      <c r="H67" s="114">
        <v>29</v>
      </c>
      <c r="I67" s="140">
        <v>39</v>
      </c>
      <c r="J67" s="115">
        <v>-11</v>
      </c>
      <c r="K67" s="116">
        <v>-28.205128205128204</v>
      </c>
    </row>
    <row r="68" spans="1:11" ht="14.1" customHeight="1" x14ac:dyDescent="0.2">
      <c r="A68" s="306" t="s">
        <v>302</v>
      </c>
      <c r="B68" s="307" t="s">
        <v>303</v>
      </c>
      <c r="C68" s="308"/>
      <c r="D68" s="113">
        <v>0.92861288450377244</v>
      </c>
      <c r="E68" s="115">
        <v>16</v>
      </c>
      <c r="F68" s="114">
        <v>8</v>
      </c>
      <c r="G68" s="114">
        <v>24</v>
      </c>
      <c r="H68" s="114">
        <v>16</v>
      </c>
      <c r="I68" s="140">
        <v>15</v>
      </c>
      <c r="J68" s="115">
        <v>1</v>
      </c>
      <c r="K68" s="116">
        <v>6.666666666666667</v>
      </c>
    </row>
    <row r="69" spans="1:11" ht="14.1" customHeight="1" x14ac:dyDescent="0.2">
      <c r="A69" s="306">
        <v>83</v>
      </c>
      <c r="B69" s="307" t="s">
        <v>304</v>
      </c>
      <c r="C69" s="308"/>
      <c r="D69" s="113">
        <v>2.7858386535113175</v>
      </c>
      <c r="E69" s="115">
        <v>48</v>
      </c>
      <c r="F69" s="114">
        <v>57</v>
      </c>
      <c r="G69" s="114">
        <v>146</v>
      </c>
      <c r="H69" s="114">
        <v>38</v>
      </c>
      <c r="I69" s="140">
        <v>49</v>
      </c>
      <c r="J69" s="115">
        <v>-1</v>
      </c>
      <c r="K69" s="116">
        <v>-2.0408163265306123</v>
      </c>
    </row>
    <row r="70" spans="1:11" ht="14.1" customHeight="1" x14ac:dyDescent="0.2">
      <c r="A70" s="306" t="s">
        <v>305</v>
      </c>
      <c r="B70" s="307" t="s">
        <v>306</v>
      </c>
      <c r="C70" s="308"/>
      <c r="D70" s="113">
        <v>2.4956471271038887</v>
      </c>
      <c r="E70" s="115">
        <v>43</v>
      </c>
      <c r="F70" s="114">
        <v>44</v>
      </c>
      <c r="G70" s="114">
        <v>134</v>
      </c>
      <c r="H70" s="114">
        <v>29</v>
      </c>
      <c r="I70" s="140">
        <v>44</v>
      </c>
      <c r="J70" s="115">
        <v>-1</v>
      </c>
      <c r="K70" s="116">
        <v>-2.2727272727272729</v>
      </c>
    </row>
    <row r="71" spans="1:11" ht="14.1" customHeight="1" x14ac:dyDescent="0.2">
      <c r="A71" s="306"/>
      <c r="B71" s="307" t="s">
        <v>307</v>
      </c>
      <c r="C71" s="308"/>
      <c r="D71" s="113">
        <v>1.2188044109112013</v>
      </c>
      <c r="E71" s="115">
        <v>21</v>
      </c>
      <c r="F71" s="114">
        <v>19</v>
      </c>
      <c r="G71" s="114">
        <v>85</v>
      </c>
      <c r="H71" s="114">
        <v>17</v>
      </c>
      <c r="I71" s="140">
        <v>20</v>
      </c>
      <c r="J71" s="115">
        <v>1</v>
      </c>
      <c r="K71" s="116">
        <v>5</v>
      </c>
    </row>
    <row r="72" spans="1:11" ht="14.1" customHeight="1" x14ac:dyDescent="0.2">
      <c r="A72" s="306">
        <v>84</v>
      </c>
      <c r="B72" s="307" t="s">
        <v>308</v>
      </c>
      <c r="C72" s="308"/>
      <c r="D72" s="113">
        <v>1.3348810214741729</v>
      </c>
      <c r="E72" s="115">
        <v>23</v>
      </c>
      <c r="F72" s="114">
        <v>22</v>
      </c>
      <c r="G72" s="114">
        <v>89</v>
      </c>
      <c r="H72" s="114">
        <v>27</v>
      </c>
      <c r="I72" s="140">
        <v>20</v>
      </c>
      <c r="J72" s="115">
        <v>3</v>
      </c>
      <c r="K72" s="116">
        <v>15</v>
      </c>
    </row>
    <row r="73" spans="1:11" ht="14.1" customHeight="1" x14ac:dyDescent="0.2">
      <c r="A73" s="306" t="s">
        <v>309</v>
      </c>
      <c r="B73" s="307" t="s">
        <v>310</v>
      </c>
      <c r="C73" s="308"/>
      <c r="D73" s="113">
        <v>0.52234474753337201</v>
      </c>
      <c r="E73" s="115">
        <v>9</v>
      </c>
      <c r="F73" s="114" t="s">
        <v>513</v>
      </c>
      <c r="G73" s="114">
        <v>32</v>
      </c>
      <c r="H73" s="114">
        <v>4</v>
      </c>
      <c r="I73" s="140">
        <v>9</v>
      </c>
      <c r="J73" s="115">
        <v>0</v>
      </c>
      <c r="K73" s="116">
        <v>0</v>
      </c>
    </row>
    <row r="74" spans="1:11" ht="14.1" customHeight="1" x14ac:dyDescent="0.2">
      <c r="A74" s="306" t="s">
        <v>311</v>
      </c>
      <c r="B74" s="307" t="s">
        <v>312</v>
      </c>
      <c r="C74" s="308"/>
      <c r="D74" s="113">
        <v>0.17411491584445735</v>
      </c>
      <c r="E74" s="115">
        <v>3</v>
      </c>
      <c r="F74" s="114" t="s">
        <v>513</v>
      </c>
      <c r="G74" s="114" t="s">
        <v>513</v>
      </c>
      <c r="H74" s="114" t="s">
        <v>513</v>
      </c>
      <c r="I74" s="140" t="s">
        <v>513</v>
      </c>
      <c r="J74" s="115" t="s">
        <v>513</v>
      </c>
      <c r="K74" s="116" t="s">
        <v>513</v>
      </c>
    </row>
    <row r="75" spans="1:11" ht="14.1" customHeight="1" x14ac:dyDescent="0.2">
      <c r="A75" s="306" t="s">
        <v>313</v>
      </c>
      <c r="B75" s="307" t="s">
        <v>314</v>
      </c>
      <c r="C75" s="308"/>
      <c r="D75" s="113">
        <v>0.5803830528148578</v>
      </c>
      <c r="E75" s="115">
        <v>10</v>
      </c>
      <c r="F75" s="114">
        <v>13</v>
      </c>
      <c r="G75" s="114">
        <v>4</v>
      </c>
      <c r="H75" s="114">
        <v>15</v>
      </c>
      <c r="I75" s="140">
        <v>5</v>
      </c>
      <c r="J75" s="115">
        <v>5</v>
      </c>
      <c r="K75" s="116">
        <v>100</v>
      </c>
    </row>
    <row r="76" spans="1:11" ht="14.1" customHeight="1" x14ac:dyDescent="0.2">
      <c r="A76" s="306">
        <v>91</v>
      </c>
      <c r="B76" s="307" t="s">
        <v>315</v>
      </c>
      <c r="C76" s="308"/>
      <c r="D76" s="113" t="s">
        <v>513</v>
      </c>
      <c r="E76" s="115" t="s">
        <v>513</v>
      </c>
      <c r="F76" s="114" t="s">
        <v>513</v>
      </c>
      <c r="G76" s="114">
        <v>5</v>
      </c>
      <c r="H76" s="114" t="s">
        <v>513</v>
      </c>
      <c r="I76" s="140">
        <v>5</v>
      </c>
      <c r="J76" s="115" t="s">
        <v>513</v>
      </c>
      <c r="K76" s="116" t="s">
        <v>513</v>
      </c>
    </row>
    <row r="77" spans="1:11" ht="14.1" customHeight="1" x14ac:dyDescent="0.2">
      <c r="A77" s="306">
        <v>92</v>
      </c>
      <c r="B77" s="307" t="s">
        <v>316</v>
      </c>
      <c r="C77" s="308"/>
      <c r="D77" s="113">
        <v>0.2901915264074289</v>
      </c>
      <c r="E77" s="115">
        <v>5</v>
      </c>
      <c r="F77" s="114">
        <v>7</v>
      </c>
      <c r="G77" s="114">
        <v>9</v>
      </c>
      <c r="H77" s="114">
        <v>5</v>
      </c>
      <c r="I77" s="140">
        <v>18</v>
      </c>
      <c r="J77" s="115">
        <v>-13</v>
      </c>
      <c r="K77" s="116">
        <v>-72.222222222222229</v>
      </c>
    </row>
    <row r="78" spans="1:11" ht="14.1" customHeight="1" x14ac:dyDescent="0.2">
      <c r="A78" s="306">
        <v>93</v>
      </c>
      <c r="B78" s="307" t="s">
        <v>317</v>
      </c>
      <c r="C78" s="308"/>
      <c r="D78" s="113" t="s">
        <v>513</v>
      </c>
      <c r="E78" s="115" t="s">
        <v>513</v>
      </c>
      <c r="F78" s="114" t="s">
        <v>513</v>
      </c>
      <c r="G78" s="114" t="s">
        <v>513</v>
      </c>
      <c r="H78" s="114" t="s">
        <v>513</v>
      </c>
      <c r="I78" s="140">
        <v>0</v>
      </c>
      <c r="J78" s="115" t="s">
        <v>513</v>
      </c>
      <c r="K78" s="116" t="s">
        <v>513</v>
      </c>
    </row>
    <row r="79" spans="1:11" ht="14.1" customHeight="1" x14ac:dyDescent="0.2">
      <c r="A79" s="306">
        <v>94</v>
      </c>
      <c r="B79" s="307" t="s">
        <v>318</v>
      </c>
      <c r="C79" s="308"/>
      <c r="D79" s="113" t="s">
        <v>513</v>
      </c>
      <c r="E79" s="115" t="s">
        <v>513</v>
      </c>
      <c r="F79" s="114" t="s">
        <v>513</v>
      </c>
      <c r="G79" s="114" t="s">
        <v>513</v>
      </c>
      <c r="H79" s="114">
        <v>3</v>
      </c>
      <c r="I79" s="140">
        <v>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0.34822983168891469</v>
      </c>
      <c r="E81" s="143">
        <v>6</v>
      </c>
      <c r="F81" s="144">
        <v>5</v>
      </c>
      <c r="G81" s="144">
        <v>47</v>
      </c>
      <c r="H81" s="144">
        <v>4</v>
      </c>
      <c r="I81" s="145">
        <v>8</v>
      </c>
      <c r="J81" s="143">
        <v>-2</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1850</v>
      </c>
      <c r="E11" s="114">
        <v>1596</v>
      </c>
      <c r="F11" s="114">
        <v>2126</v>
      </c>
      <c r="G11" s="114">
        <v>1645</v>
      </c>
      <c r="H11" s="140">
        <v>2017</v>
      </c>
      <c r="I11" s="115">
        <v>-167</v>
      </c>
      <c r="J11" s="116">
        <v>-8.279623202776401</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18.702702702702702</v>
      </c>
      <c r="D14" s="115">
        <v>346</v>
      </c>
      <c r="E14" s="114">
        <v>283</v>
      </c>
      <c r="F14" s="114">
        <v>440</v>
      </c>
      <c r="G14" s="114">
        <v>439</v>
      </c>
      <c r="H14" s="140">
        <v>513</v>
      </c>
      <c r="I14" s="115">
        <v>-167</v>
      </c>
      <c r="J14" s="116">
        <v>-32.553606237816766</v>
      </c>
      <c r="K14" s="110"/>
      <c r="L14" s="110"/>
      <c r="M14" s="110"/>
      <c r="N14" s="110"/>
      <c r="O14" s="110"/>
    </row>
    <row r="15" spans="1:15" s="110" customFormat="1" ht="24.95" customHeight="1" x14ac:dyDescent="0.2">
      <c r="A15" s="193" t="s">
        <v>216</v>
      </c>
      <c r="B15" s="199" t="s">
        <v>217</v>
      </c>
      <c r="C15" s="113">
        <v>2.9729729729729728</v>
      </c>
      <c r="D15" s="115">
        <v>55</v>
      </c>
      <c r="E15" s="114">
        <v>52</v>
      </c>
      <c r="F15" s="114">
        <v>36</v>
      </c>
      <c r="G15" s="114">
        <v>26</v>
      </c>
      <c r="H15" s="140">
        <v>36</v>
      </c>
      <c r="I15" s="115">
        <v>19</v>
      </c>
      <c r="J15" s="116">
        <v>52.777777777777779</v>
      </c>
    </row>
    <row r="16" spans="1:15" s="287" customFormat="1" ht="24.95" customHeight="1" x14ac:dyDescent="0.2">
      <c r="A16" s="193" t="s">
        <v>218</v>
      </c>
      <c r="B16" s="199" t="s">
        <v>141</v>
      </c>
      <c r="C16" s="113">
        <v>14.378378378378379</v>
      </c>
      <c r="D16" s="115">
        <v>266</v>
      </c>
      <c r="E16" s="114">
        <v>198</v>
      </c>
      <c r="F16" s="114">
        <v>352</v>
      </c>
      <c r="G16" s="114">
        <v>384</v>
      </c>
      <c r="H16" s="140">
        <v>450</v>
      </c>
      <c r="I16" s="115">
        <v>-184</v>
      </c>
      <c r="J16" s="116">
        <v>-40.888888888888886</v>
      </c>
      <c r="K16" s="110"/>
      <c r="L16" s="110"/>
      <c r="M16" s="110"/>
      <c r="N16" s="110"/>
      <c r="O16" s="110"/>
    </row>
    <row r="17" spans="1:15" s="110" customFormat="1" ht="24.95" customHeight="1" x14ac:dyDescent="0.2">
      <c r="A17" s="193" t="s">
        <v>142</v>
      </c>
      <c r="B17" s="199" t="s">
        <v>220</v>
      </c>
      <c r="C17" s="113">
        <v>1.3513513513513513</v>
      </c>
      <c r="D17" s="115">
        <v>25</v>
      </c>
      <c r="E17" s="114">
        <v>33</v>
      </c>
      <c r="F17" s="114">
        <v>52</v>
      </c>
      <c r="G17" s="114">
        <v>29</v>
      </c>
      <c r="H17" s="140">
        <v>27</v>
      </c>
      <c r="I17" s="115">
        <v>-2</v>
      </c>
      <c r="J17" s="116">
        <v>-7.4074074074074074</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12.432432432432432</v>
      </c>
      <c r="D19" s="115">
        <v>230</v>
      </c>
      <c r="E19" s="114">
        <v>187</v>
      </c>
      <c r="F19" s="114">
        <v>279</v>
      </c>
      <c r="G19" s="114">
        <v>204</v>
      </c>
      <c r="H19" s="140">
        <v>313</v>
      </c>
      <c r="I19" s="115">
        <v>-83</v>
      </c>
      <c r="J19" s="116">
        <v>-26.517571884984026</v>
      </c>
    </row>
    <row r="20" spans="1:15" s="287" customFormat="1" ht="24.95" customHeight="1" x14ac:dyDescent="0.2">
      <c r="A20" s="193" t="s">
        <v>148</v>
      </c>
      <c r="B20" s="199" t="s">
        <v>149</v>
      </c>
      <c r="C20" s="113">
        <v>2.4324324324324325</v>
      </c>
      <c r="D20" s="115">
        <v>45</v>
      </c>
      <c r="E20" s="114">
        <v>38</v>
      </c>
      <c r="F20" s="114">
        <v>32</v>
      </c>
      <c r="G20" s="114">
        <v>35</v>
      </c>
      <c r="H20" s="140">
        <v>37</v>
      </c>
      <c r="I20" s="115">
        <v>8</v>
      </c>
      <c r="J20" s="116">
        <v>21.621621621621621</v>
      </c>
      <c r="K20" s="110"/>
      <c r="L20" s="110"/>
      <c r="M20" s="110"/>
      <c r="N20" s="110"/>
      <c r="O20" s="110"/>
    </row>
    <row r="21" spans="1:15" s="110" customFormat="1" ht="24.95" customHeight="1" x14ac:dyDescent="0.2">
      <c r="A21" s="201" t="s">
        <v>150</v>
      </c>
      <c r="B21" s="202" t="s">
        <v>151</v>
      </c>
      <c r="C21" s="113">
        <v>6.9729729729729728</v>
      </c>
      <c r="D21" s="115">
        <v>129</v>
      </c>
      <c r="E21" s="114">
        <v>109</v>
      </c>
      <c r="F21" s="114">
        <v>119</v>
      </c>
      <c r="G21" s="114">
        <v>98</v>
      </c>
      <c r="H21" s="140">
        <v>115</v>
      </c>
      <c r="I21" s="115">
        <v>14</v>
      </c>
      <c r="J21" s="116">
        <v>12.173913043478262</v>
      </c>
    </row>
    <row r="22" spans="1:15" s="110" customFormat="1" ht="24.95" customHeight="1" x14ac:dyDescent="0.2">
      <c r="A22" s="201" t="s">
        <v>152</v>
      </c>
      <c r="B22" s="199" t="s">
        <v>153</v>
      </c>
      <c r="C22" s="113">
        <v>1.2432432432432432</v>
      </c>
      <c r="D22" s="115">
        <v>23</v>
      </c>
      <c r="E22" s="114">
        <v>5</v>
      </c>
      <c r="F22" s="114">
        <v>9</v>
      </c>
      <c r="G22" s="114">
        <v>7</v>
      </c>
      <c r="H22" s="140">
        <v>14</v>
      </c>
      <c r="I22" s="115">
        <v>9</v>
      </c>
      <c r="J22" s="116">
        <v>64.285714285714292</v>
      </c>
    </row>
    <row r="23" spans="1:15" s="110" customFormat="1" ht="24.95" customHeight="1" x14ac:dyDescent="0.2">
      <c r="A23" s="193" t="s">
        <v>154</v>
      </c>
      <c r="B23" s="199" t="s">
        <v>155</v>
      </c>
      <c r="C23" s="113">
        <v>2.4324324324324325</v>
      </c>
      <c r="D23" s="115">
        <v>45</v>
      </c>
      <c r="E23" s="114">
        <v>19</v>
      </c>
      <c r="F23" s="114">
        <v>22</v>
      </c>
      <c r="G23" s="114">
        <v>24</v>
      </c>
      <c r="H23" s="140">
        <v>41</v>
      </c>
      <c r="I23" s="115">
        <v>4</v>
      </c>
      <c r="J23" s="116">
        <v>9.7560975609756095</v>
      </c>
    </row>
    <row r="24" spans="1:15" s="110" customFormat="1" ht="24.95" customHeight="1" x14ac:dyDescent="0.2">
      <c r="A24" s="193" t="s">
        <v>156</v>
      </c>
      <c r="B24" s="199" t="s">
        <v>221</v>
      </c>
      <c r="C24" s="113">
        <v>4.4324324324324325</v>
      </c>
      <c r="D24" s="115">
        <v>82</v>
      </c>
      <c r="E24" s="114">
        <v>35</v>
      </c>
      <c r="F24" s="114">
        <v>73</v>
      </c>
      <c r="G24" s="114">
        <v>62</v>
      </c>
      <c r="H24" s="140">
        <v>48</v>
      </c>
      <c r="I24" s="115">
        <v>34</v>
      </c>
      <c r="J24" s="116">
        <v>70.833333333333329</v>
      </c>
    </row>
    <row r="25" spans="1:15" s="110" customFormat="1" ht="24.95" customHeight="1" x14ac:dyDescent="0.2">
      <c r="A25" s="193" t="s">
        <v>222</v>
      </c>
      <c r="B25" s="204" t="s">
        <v>159</v>
      </c>
      <c r="C25" s="113">
        <v>4.3243243243243246</v>
      </c>
      <c r="D25" s="115">
        <v>80</v>
      </c>
      <c r="E25" s="114">
        <v>53</v>
      </c>
      <c r="F25" s="114">
        <v>77</v>
      </c>
      <c r="G25" s="114">
        <v>59</v>
      </c>
      <c r="H25" s="140">
        <v>49</v>
      </c>
      <c r="I25" s="115">
        <v>31</v>
      </c>
      <c r="J25" s="116">
        <v>63.265306122448976</v>
      </c>
    </row>
    <row r="26" spans="1:15" s="110" customFormat="1" ht="24.95" customHeight="1" x14ac:dyDescent="0.2">
      <c r="A26" s="201">
        <v>782.78300000000002</v>
      </c>
      <c r="B26" s="203" t="s">
        <v>160</v>
      </c>
      <c r="C26" s="113">
        <v>20.432432432432432</v>
      </c>
      <c r="D26" s="115">
        <v>378</v>
      </c>
      <c r="E26" s="114">
        <v>392</v>
      </c>
      <c r="F26" s="114">
        <v>435</v>
      </c>
      <c r="G26" s="114">
        <v>370</v>
      </c>
      <c r="H26" s="140">
        <v>427</v>
      </c>
      <c r="I26" s="115">
        <v>-49</v>
      </c>
      <c r="J26" s="116">
        <v>-11.475409836065573</v>
      </c>
    </row>
    <row r="27" spans="1:15" s="110" customFormat="1" ht="24.95" customHeight="1" x14ac:dyDescent="0.2">
      <c r="A27" s="193" t="s">
        <v>161</v>
      </c>
      <c r="B27" s="199" t="s">
        <v>162</v>
      </c>
      <c r="C27" s="113">
        <v>3.4054054054054053</v>
      </c>
      <c r="D27" s="115">
        <v>63</v>
      </c>
      <c r="E27" s="114">
        <v>42</v>
      </c>
      <c r="F27" s="114">
        <v>69</v>
      </c>
      <c r="G27" s="114">
        <v>46</v>
      </c>
      <c r="H27" s="140">
        <v>45</v>
      </c>
      <c r="I27" s="115">
        <v>18</v>
      </c>
      <c r="J27" s="116">
        <v>40</v>
      </c>
    </row>
    <row r="28" spans="1:15" s="110" customFormat="1" ht="24.95" customHeight="1" x14ac:dyDescent="0.2">
      <c r="A28" s="193" t="s">
        <v>163</v>
      </c>
      <c r="B28" s="199" t="s">
        <v>164</v>
      </c>
      <c r="C28" s="113">
        <v>2.9729729729729728</v>
      </c>
      <c r="D28" s="115">
        <v>55</v>
      </c>
      <c r="E28" s="114">
        <v>27</v>
      </c>
      <c r="F28" s="114">
        <v>121</v>
      </c>
      <c r="G28" s="114">
        <v>40</v>
      </c>
      <c r="H28" s="140">
        <v>47</v>
      </c>
      <c r="I28" s="115">
        <v>8</v>
      </c>
      <c r="J28" s="116">
        <v>17.021276595744681</v>
      </c>
    </row>
    <row r="29" spans="1:15" s="110" customFormat="1" ht="24.95" customHeight="1" x14ac:dyDescent="0.2">
      <c r="A29" s="193">
        <v>86</v>
      </c>
      <c r="B29" s="199" t="s">
        <v>165</v>
      </c>
      <c r="C29" s="113">
        <v>7.8918918918918921</v>
      </c>
      <c r="D29" s="115">
        <v>146</v>
      </c>
      <c r="E29" s="114">
        <v>171</v>
      </c>
      <c r="F29" s="114">
        <v>191</v>
      </c>
      <c r="G29" s="114">
        <v>106</v>
      </c>
      <c r="H29" s="140">
        <v>138</v>
      </c>
      <c r="I29" s="115">
        <v>8</v>
      </c>
      <c r="J29" s="116">
        <v>5.7971014492753623</v>
      </c>
    </row>
    <row r="30" spans="1:15" s="110" customFormat="1" ht="24.95" customHeight="1" x14ac:dyDescent="0.2">
      <c r="A30" s="193">
        <v>87.88</v>
      </c>
      <c r="B30" s="204" t="s">
        <v>166</v>
      </c>
      <c r="C30" s="113">
        <v>3.4054054054054053</v>
      </c>
      <c r="D30" s="115">
        <v>63</v>
      </c>
      <c r="E30" s="114">
        <v>64</v>
      </c>
      <c r="F30" s="114">
        <v>115</v>
      </c>
      <c r="G30" s="114">
        <v>66</v>
      </c>
      <c r="H30" s="140">
        <v>69</v>
      </c>
      <c r="I30" s="115">
        <v>-6</v>
      </c>
      <c r="J30" s="116">
        <v>-8.695652173913043</v>
      </c>
    </row>
    <row r="31" spans="1:15" s="110" customFormat="1" ht="24.95" customHeight="1" x14ac:dyDescent="0.2">
      <c r="A31" s="193" t="s">
        <v>167</v>
      </c>
      <c r="B31" s="199" t="s">
        <v>168</v>
      </c>
      <c r="C31" s="113">
        <v>2.1621621621621623</v>
      </c>
      <c r="D31" s="115">
        <v>40</v>
      </c>
      <c r="E31" s="114">
        <v>37</v>
      </c>
      <c r="F31" s="114">
        <v>38</v>
      </c>
      <c r="G31" s="114">
        <v>29</v>
      </c>
      <c r="H31" s="140">
        <v>28</v>
      </c>
      <c r="I31" s="115">
        <v>12</v>
      </c>
      <c r="J31" s="116">
        <v>42.857142857142854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74.540540540540547</v>
      </c>
      <c r="D36" s="143">
        <v>1379</v>
      </c>
      <c r="E36" s="144">
        <v>1179</v>
      </c>
      <c r="F36" s="144">
        <v>1580</v>
      </c>
      <c r="G36" s="144">
        <v>1146</v>
      </c>
      <c r="H36" s="145">
        <v>1371</v>
      </c>
      <c r="I36" s="143">
        <v>8</v>
      </c>
      <c r="J36" s="146">
        <v>0.58351568198395332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1850</v>
      </c>
      <c r="F11" s="264">
        <v>1596</v>
      </c>
      <c r="G11" s="264">
        <v>2126</v>
      </c>
      <c r="H11" s="264">
        <v>1645</v>
      </c>
      <c r="I11" s="265">
        <v>2017</v>
      </c>
      <c r="J11" s="263">
        <v>-167</v>
      </c>
      <c r="K11" s="266">
        <v>-8.279623202776401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30.972972972972972</v>
      </c>
      <c r="E13" s="115">
        <v>573</v>
      </c>
      <c r="F13" s="114">
        <v>576</v>
      </c>
      <c r="G13" s="114">
        <v>695</v>
      </c>
      <c r="H13" s="114">
        <v>561</v>
      </c>
      <c r="I13" s="140">
        <v>635</v>
      </c>
      <c r="J13" s="115">
        <v>-62</v>
      </c>
      <c r="K13" s="116">
        <v>-9.7637795275590555</v>
      </c>
    </row>
    <row r="14" spans="1:17" ht="15.95" customHeight="1" x14ac:dyDescent="0.2">
      <c r="A14" s="306" t="s">
        <v>230</v>
      </c>
      <c r="B14" s="307"/>
      <c r="C14" s="308"/>
      <c r="D14" s="113">
        <v>54.432432432432435</v>
      </c>
      <c r="E14" s="115">
        <v>1007</v>
      </c>
      <c r="F14" s="114">
        <v>828</v>
      </c>
      <c r="G14" s="114">
        <v>1092</v>
      </c>
      <c r="H14" s="114">
        <v>825</v>
      </c>
      <c r="I14" s="140">
        <v>1075</v>
      </c>
      <c r="J14" s="115">
        <v>-68</v>
      </c>
      <c r="K14" s="116">
        <v>-6.3255813953488369</v>
      </c>
    </row>
    <row r="15" spans="1:17" ht="15.95" customHeight="1" x14ac:dyDescent="0.2">
      <c r="A15" s="306" t="s">
        <v>231</v>
      </c>
      <c r="B15" s="307"/>
      <c r="C15" s="308"/>
      <c r="D15" s="113">
        <v>8.1081081081081088</v>
      </c>
      <c r="E15" s="115">
        <v>150</v>
      </c>
      <c r="F15" s="114">
        <v>103</v>
      </c>
      <c r="G15" s="114">
        <v>125</v>
      </c>
      <c r="H15" s="114">
        <v>105</v>
      </c>
      <c r="I15" s="140">
        <v>132</v>
      </c>
      <c r="J15" s="115">
        <v>18</v>
      </c>
      <c r="K15" s="116">
        <v>13.636363636363637</v>
      </c>
    </row>
    <row r="16" spans="1:17" ht="15.95" customHeight="1" x14ac:dyDescent="0.2">
      <c r="A16" s="306" t="s">
        <v>232</v>
      </c>
      <c r="B16" s="307"/>
      <c r="C16" s="308"/>
      <c r="D16" s="113">
        <v>5.6756756756756754</v>
      </c>
      <c r="E16" s="115">
        <v>105</v>
      </c>
      <c r="F16" s="114">
        <v>82</v>
      </c>
      <c r="G16" s="114">
        <v>171</v>
      </c>
      <c r="H16" s="114">
        <v>142</v>
      </c>
      <c r="I16" s="140">
        <v>162</v>
      </c>
      <c r="J16" s="115">
        <v>-57</v>
      </c>
      <c r="K16" s="116">
        <v>-35.185185185185183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0.16216216216216217</v>
      </c>
      <c r="E18" s="115">
        <v>3</v>
      </c>
      <c r="F18" s="114" t="s">
        <v>513</v>
      </c>
      <c r="G18" s="114">
        <v>7</v>
      </c>
      <c r="H18" s="114" t="s">
        <v>513</v>
      </c>
      <c r="I18" s="140">
        <v>4</v>
      </c>
      <c r="J18" s="115">
        <v>-1</v>
      </c>
      <c r="K18" s="116">
        <v>-25</v>
      </c>
    </row>
    <row r="19" spans="1:11" ht="14.1" customHeight="1" x14ac:dyDescent="0.2">
      <c r="A19" s="306" t="s">
        <v>235</v>
      </c>
      <c r="B19" s="307" t="s">
        <v>236</v>
      </c>
      <c r="C19" s="308"/>
      <c r="D19" s="113" t="s">
        <v>513</v>
      </c>
      <c r="E19" s="115" t="s">
        <v>513</v>
      </c>
      <c r="F19" s="114" t="s">
        <v>513</v>
      </c>
      <c r="G19" s="114">
        <v>5</v>
      </c>
      <c r="H19" s="114" t="s">
        <v>513</v>
      </c>
      <c r="I19" s="140" t="s">
        <v>513</v>
      </c>
      <c r="J19" s="115" t="s">
        <v>513</v>
      </c>
      <c r="K19" s="116" t="s">
        <v>513</v>
      </c>
    </row>
    <row r="20" spans="1:11" ht="14.1" customHeight="1" x14ac:dyDescent="0.2">
      <c r="A20" s="306">
        <v>12</v>
      </c>
      <c r="B20" s="307" t="s">
        <v>237</v>
      </c>
      <c r="C20" s="308"/>
      <c r="D20" s="113">
        <v>0.32432432432432434</v>
      </c>
      <c r="E20" s="115">
        <v>6</v>
      </c>
      <c r="F20" s="114">
        <v>7</v>
      </c>
      <c r="G20" s="114">
        <v>9</v>
      </c>
      <c r="H20" s="114">
        <v>5</v>
      </c>
      <c r="I20" s="140" t="s">
        <v>513</v>
      </c>
      <c r="J20" s="115" t="s">
        <v>513</v>
      </c>
      <c r="K20" s="116" t="s">
        <v>513</v>
      </c>
    </row>
    <row r="21" spans="1:11" ht="14.1" customHeight="1" x14ac:dyDescent="0.2">
      <c r="A21" s="306">
        <v>21</v>
      </c>
      <c r="B21" s="307" t="s">
        <v>238</v>
      </c>
      <c r="C21" s="308"/>
      <c r="D21" s="113">
        <v>1.6756756756756757</v>
      </c>
      <c r="E21" s="115">
        <v>31</v>
      </c>
      <c r="F21" s="114">
        <v>28</v>
      </c>
      <c r="G21" s="114">
        <v>29</v>
      </c>
      <c r="H21" s="114">
        <v>19</v>
      </c>
      <c r="I21" s="140">
        <v>34</v>
      </c>
      <c r="J21" s="115">
        <v>-3</v>
      </c>
      <c r="K21" s="116">
        <v>-8.8235294117647065</v>
      </c>
    </row>
    <row r="22" spans="1:11" ht="14.1" customHeight="1" x14ac:dyDescent="0.2">
      <c r="A22" s="306">
        <v>22</v>
      </c>
      <c r="B22" s="307" t="s">
        <v>239</v>
      </c>
      <c r="C22" s="308"/>
      <c r="D22" s="113">
        <v>2.9729729729729728</v>
      </c>
      <c r="E22" s="115">
        <v>55</v>
      </c>
      <c r="F22" s="114">
        <v>59</v>
      </c>
      <c r="G22" s="114">
        <v>79</v>
      </c>
      <c r="H22" s="114">
        <v>53</v>
      </c>
      <c r="I22" s="140">
        <v>75</v>
      </c>
      <c r="J22" s="115">
        <v>-20</v>
      </c>
      <c r="K22" s="116">
        <v>-26.666666666666668</v>
      </c>
    </row>
    <row r="23" spans="1:11" ht="14.1" customHeight="1" x14ac:dyDescent="0.2">
      <c r="A23" s="306">
        <v>23</v>
      </c>
      <c r="B23" s="307" t="s">
        <v>240</v>
      </c>
      <c r="C23" s="308"/>
      <c r="D23" s="113">
        <v>0.43243243243243246</v>
      </c>
      <c r="E23" s="115">
        <v>8</v>
      </c>
      <c r="F23" s="114">
        <v>10</v>
      </c>
      <c r="G23" s="114">
        <v>9</v>
      </c>
      <c r="H23" s="114">
        <v>4</v>
      </c>
      <c r="I23" s="140">
        <v>7</v>
      </c>
      <c r="J23" s="115">
        <v>1</v>
      </c>
      <c r="K23" s="116">
        <v>14.285714285714286</v>
      </c>
    </row>
    <row r="24" spans="1:11" ht="14.1" customHeight="1" x14ac:dyDescent="0.2">
      <c r="A24" s="306">
        <v>24</v>
      </c>
      <c r="B24" s="307" t="s">
        <v>241</v>
      </c>
      <c r="C24" s="308"/>
      <c r="D24" s="113">
        <v>7.7837837837837842</v>
      </c>
      <c r="E24" s="115">
        <v>144</v>
      </c>
      <c r="F24" s="114">
        <v>163</v>
      </c>
      <c r="G24" s="114">
        <v>169</v>
      </c>
      <c r="H24" s="114">
        <v>259</v>
      </c>
      <c r="I24" s="140">
        <v>278</v>
      </c>
      <c r="J24" s="115">
        <v>-134</v>
      </c>
      <c r="K24" s="116">
        <v>-48.201438848920866</v>
      </c>
    </row>
    <row r="25" spans="1:11" ht="14.1" customHeight="1" x14ac:dyDescent="0.2">
      <c r="A25" s="306">
        <v>25</v>
      </c>
      <c r="B25" s="307" t="s">
        <v>242</v>
      </c>
      <c r="C25" s="308"/>
      <c r="D25" s="113">
        <v>5.8918918918918921</v>
      </c>
      <c r="E25" s="115">
        <v>109</v>
      </c>
      <c r="F25" s="114">
        <v>85</v>
      </c>
      <c r="G25" s="114">
        <v>124</v>
      </c>
      <c r="H25" s="114">
        <v>98</v>
      </c>
      <c r="I25" s="140">
        <v>107</v>
      </c>
      <c r="J25" s="115">
        <v>2</v>
      </c>
      <c r="K25" s="116">
        <v>1.8691588785046729</v>
      </c>
    </row>
    <row r="26" spans="1:11" ht="14.1" customHeight="1" x14ac:dyDescent="0.2">
      <c r="A26" s="306">
        <v>26</v>
      </c>
      <c r="B26" s="307" t="s">
        <v>243</v>
      </c>
      <c r="C26" s="308"/>
      <c r="D26" s="113">
        <v>4.7027027027027026</v>
      </c>
      <c r="E26" s="115">
        <v>87</v>
      </c>
      <c r="F26" s="114">
        <v>45</v>
      </c>
      <c r="G26" s="114">
        <v>67</v>
      </c>
      <c r="H26" s="114">
        <v>35</v>
      </c>
      <c r="I26" s="140">
        <v>65</v>
      </c>
      <c r="J26" s="115">
        <v>22</v>
      </c>
      <c r="K26" s="116">
        <v>33.846153846153847</v>
      </c>
    </row>
    <row r="27" spans="1:11" ht="14.1" customHeight="1" x14ac:dyDescent="0.2">
      <c r="A27" s="306">
        <v>27</v>
      </c>
      <c r="B27" s="307" t="s">
        <v>244</v>
      </c>
      <c r="C27" s="308"/>
      <c r="D27" s="113">
        <v>1.8378378378378379</v>
      </c>
      <c r="E27" s="115">
        <v>34</v>
      </c>
      <c r="F27" s="114">
        <v>27</v>
      </c>
      <c r="G27" s="114">
        <v>51</v>
      </c>
      <c r="H27" s="114">
        <v>55</v>
      </c>
      <c r="I27" s="140">
        <v>60</v>
      </c>
      <c r="J27" s="115">
        <v>-26</v>
      </c>
      <c r="K27" s="116">
        <v>-43.333333333333336</v>
      </c>
    </row>
    <row r="28" spans="1:11" ht="14.1" customHeight="1" x14ac:dyDescent="0.2">
      <c r="A28" s="306">
        <v>28</v>
      </c>
      <c r="B28" s="307" t="s">
        <v>245</v>
      </c>
      <c r="C28" s="308"/>
      <c r="D28" s="113">
        <v>1.0810810810810811</v>
      </c>
      <c r="E28" s="115">
        <v>20</v>
      </c>
      <c r="F28" s="114">
        <v>17</v>
      </c>
      <c r="G28" s="114">
        <v>18</v>
      </c>
      <c r="H28" s="114">
        <v>13</v>
      </c>
      <c r="I28" s="140">
        <v>11</v>
      </c>
      <c r="J28" s="115">
        <v>9</v>
      </c>
      <c r="K28" s="116">
        <v>81.818181818181813</v>
      </c>
    </row>
    <row r="29" spans="1:11" ht="14.1" customHeight="1" x14ac:dyDescent="0.2">
      <c r="A29" s="306">
        <v>29</v>
      </c>
      <c r="B29" s="307" t="s">
        <v>246</v>
      </c>
      <c r="C29" s="308"/>
      <c r="D29" s="113">
        <v>5.5675675675675675</v>
      </c>
      <c r="E29" s="115">
        <v>103</v>
      </c>
      <c r="F29" s="114">
        <v>70</v>
      </c>
      <c r="G29" s="114">
        <v>90</v>
      </c>
      <c r="H29" s="114">
        <v>80</v>
      </c>
      <c r="I29" s="140">
        <v>79</v>
      </c>
      <c r="J29" s="115">
        <v>24</v>
      </c>
      <c r="K29" s="116">
        <v>30.379746835443036</v>
      </c>
    </row>
    <row r="30" spans="1:11" ht="14.1" customHeight="1" x14ac:dyDescent="0.2">
      <c r="A30" s="306" t="s">
        <v>247</v>
      </c>
      <c r="B30" s="307" t="s">
        <v>248</v>
      </c>
      <c r="C30" s="308"/>
      <c r="D30" s="113">
        <v>1.9459459459459461</v>
      </c>
      <c r="E30" s="115">
        <v>36</v>
      </c>
      <c r="F30" s="114">
        <v>29</v>
      </c>
      <c r="G30" s="114" t="s">
        <v>513</v>
      </c>
      <c r="H30" s="114">
        <v>24</v>
      </c>
      <c r="I30" s="140" t="s">
        <v>513</v>
      </c>
      <c r="J30" s="115" t="s">
        <v>513</v>
      </c>
      <c r="K30" s="116" t="s">
        <v>513</v>
      </c>
    </row>
    <row r="31" spans="1:11" ht="14.1" customHeight="1" x14ac:dyDescent="0.2">
      <c r="A31" s="306" t="s">
        <v>249</v>
      </c>
      <c r="B31" s="307" t="s">
        <v>250</v>
      </c>
      <c r="C31" s="308"/>
      <c r="D31" s="113">
        <v>3.4054054054054053</v>
      </c>
      <c r="E31" s="115">
        <v>63</v>
      </c>
      <c r="F31" s="114">
        <v>41</v>
      </c>
      <c r="G31" s="114">
        <v>54</v>
      </c>
      <c r="H31" s="114">
        <v>56</v>
      </c>
      <c r="I31" s="140">
        <v>53</v>
      </c>
      <c r="J31" s="115">
        <v>10</v>
      </c>
      <c r="K31" s="116">
        <v>18.867924528301888</v>
      </c>
    </row>
    <row r="32" spans="1:11" ht="14.1" customHeight="1" x14ac:dyDescent="0.2">
      <c r="A32" s="306">
        <v>31</v>
      </c>
      <c r="B32" s="307" t="s">
        <v>251</v>
      </c>
      <c r="C32" s="308"/>
      <c r="D32" s="113">
        <v>0.32432432432432434</v>
      </c>
      <c r="E32" s="115">
        <v>6</v>
      </c>
      <c r="F32" s="114">
        <v>7</v>
      </c>
      <c r="G32" s="114">
        <v>13</v>
      </c>
      <c r="H32" s="114">
        <v>9</v>
      </c>
      <c r="I32" s="140">
        <v>16</v>
      </c>
      <c r="J32" s="115">
        <v>-10</v>
      </c>
      <c r="K32" s="116">
        <v>-62.5</v>
      </c>
    </row>
    <row r="33" spans="1:11" ht="14.1" customHeight="1" x14ac:dyDescent="0.2">
      <c r="A33" s="306">
        <v>32</v>
      </c>
      <c r="B33" s="307" t="s">
        <v>252</v>
      </c>
      <c r="C33" s="308"/>
      <c r="D33" s="113">
        <v>2.8648648648648649</v>
      </c>
      <c r="E33" s="115">
        <v>53</v>
      </c>
      <c r="F33" s="114">
        <v>60</v>
      </c>
      <c r="G33" s="114">
        <v>20</v>
      </c>
      <c r="H33" s="114">
        <v>28</v>
      </c>
      <c r="I33" s="140">
        <v>29</v>
      </c>
      <c r="J33" s="115">
        <v>24</v>
      </c>
      <c r="K33" s="116">
        <v>82.758620689655174</v>
      </c>
    </row>
    <row r="34" spans="1:11" ht="14.1" customHeight="1" x14ac:dyDescent="0.2">
      <c r="A34" s="306">
        <v>33</v>
      </c>
      <c r="B34" s="307" t="s">
        <v>253</v>
      </c>
      <c r="C34" s="308"/>
      <c r="D34" s="113">
        <v>1.0810810810810811</v>
      </c>
      <c r="E34" s="115">
        <v>20</v>
      </c>
      <c r="F34" s="114">
        <v>29</v>
      </c>
      <c r="G34" s="114">
        <v>36</v>
      </c>
      <c r="H34" s="114">
        <v>10</v>
      </c>
      <c r="I34" s="140">
        <v>48</v>
      </c>
      <c r="J34" s="115">
        <v>-28</v>
      </c>
      <c r="K34" s="116">
        <v>-58.333333333333336</v>
      </c>
    </row>
    <row r="35" spans="1:11" ht="14.1" customHeight="1" x14ac:dyDescent="0.2">
      <c r="A35" s="306">
        <v>34</v>
      </c>
      <c r="B35" s="307" t="s">
        <v>254</v>
      </c>
      <c r="C35" s="308"/>
      <c r="D35" s="113">
        <v>1.5675675675675675</v>
      </c>
      <c r="E35" s="115">
        <v>29</v>
      </c>
      <c r="F35" s="114">
        <v>22</v>
      </c>
      <c r="G35" s="114">
        <v>22</v>
      </c>
      <c r="H35" s="114">
        <v>17</v>
      </c>
      <c r="I35" s="140">
        <v>30</v>
      </c>
      <c r="J35" s="115">
        <v>-1</v>
      </c>
      <c r="K35" s="116">
        <v>-3.3333333333333335</v>
      </c>
    </row>
    <row r="36" spans="1:11" ht="14.1" customHeight="1" x14ac:dyDescent="0.2">
      <c r="A36" s="306">
        <v>41</v>
      </c>
      <c r="B36" s="307" t="s">
        <v>255</v>
      </c>
      <c r="C36" s="308"/>
      <c r="D36" s="113">
        <v>0.91891891891891897</v>
      </c>
      <c r="E36" s="115">
        <v>17</v>
      </c>
      <c r="F36" s="114">
        <v>22</v>
      </c>
      <c r="G36" s="114">
        <v>22</v>
      </c>
      <c r="H36" s="114">
        <v>11</v>
      </c>
      <c r="I36" s="140">
        <v>8</v>
      </c>
      <c r="J36" s="115">
        <v>9</v>
      </c>
      <c r="K36" s="116">
        <v>112.5</v>
      </c>
    </row>
    <row r="37" spans="1:11" ht="14.1" customHeight="1" x14ac:dyDescent="0.2">
      <c r="A37" s="306">
        <v>42</v>
      </c>
      <c r="B37" s="307" t="s">
        <v>256</v>
      </c>
      <c r="C37" s="308"/>
      <c r="D37" s="113">
        <v>0.21621621621621623</v>
      </c>
      <c r="E37" s="115">
        <v>4</v>
      </c>
      <c r="F37" s="114">
        <v>0</v>
      </c>
      <c r="G37" s="114" t="s">
        <v>513</v>
      </c>
      <c r="H37" s="114">
        <v>0</v>
      </c>
      <c r="I37" s="140" t="s">
        <v>513</v>
      </c>
      <c r="J37" s="115" t="s">
        <v>513</v>
      </c>
      <c r="K37" s="116" t="s">
        <v>513</v>
      </c>
    </row>
    <row r="38" spans="1:11" ht="14.1" customHeight="1" x14ac:dyDescent="0.2">
      <c r="A38" s="306">
        <v>43</v>
      </c>
      <c r="B38" s="307" t="s">
        <v>257</v>
      </c>
      <c r="C38" s="308"/>
      <c r="D38" s="113">
        <v>0.86486486486486491</v>
      </c>
      <c r="E38" s="115">
        <v>16</v>
      </c>
      <c r="F38" s="114">
        <v>11</v>
      </c>
      <c r="G38" s="114">
        <v>16</v>
      </c>
      <c r="H38" s="114">
        <v>7</v>
      </c>
      <c r="I38" s="140">
        <v>15</v>
      </c>
      <c r="J38" s="115">
        <v>1</v>
      </c>
      <c r="K38" s="116">
        <v>6.666666666666667</v>
      </c>
    </row>
    <row r="39" spans="1:11" ht="14.1" customHeight="1" x14ac:dyDescent="0.2">
      <c r="A39" s="306">
        <v>51</v>
      </c>
      <c r="B39" s="307" t="s">
        <v>258</v>
      </c>
      <c r="C39" s="308"/>
      <c r="D39" s="113">
        <v>6.9729729729729728</v>
      </c>
      <c r="E39" s="115">
        <v>129</v>
      </c>
      <c r="F39" s="114">
        <v>115</v>
      </c>
      <c r="G39" s="114">
        <v>119</v>
      </c>
      <c r="H39" s="114">
        <v>109</v>
      </c>
      <c r="I39" s="140">
        <v>151</v>
      </c>
      <c r="J39" s="115">
        <v>-22</v>
      </c>
      <c r="K39" s="116">
        <v>-14.569536423841059</v>
      </c>
    </row>
    <row r="40" spans="1:11" ht="14.1" customHeight="1" x14ac:dyDescent="0.2">
      <c r="A40" s="306" t="s">
        <v>259</v>
      </c>
      <c r="B40" s="307" t="s">
        <v>260</v>
      </c>
      <c r="C40" s="308"/>
      <c r="D40" s="113">
        <v>6.3783783783783781</v>
      </c>
      <c r="E40" s="115">
        <v>118</v>
      </c>
      <c r="F40" s="114">
        <v>108</v>
      </c>
      <c r="G40" s="114">
        <v>110</v>
      </c>
      <c r="H40" s="114">
        <v>99</v>
      </c>
      <c r="I40" s="140">
        <v>143</v>
      </c>
      <c r="J40" s="115">
        <v>-25</v>
      </c>
      <c r="K40" s="116">
        <v>-17.482517482517483</v>
      </c>
    </row>
    <row r="41" spans="1:11" ht="14.1" customHeight="1" x14ac:dyDescent="0.2">
      <c r="A41" s="306"/>
      <c r="B41" s="307" t="s">
        <v>261</v>
      </c>
      <c r="C41" s="308"/>
      <c r="D41" s="113">
        <v>5.5675675675675675</v>
      </c>
      <c r="E41" s="115">
        <v>103</v>
      </c>
      <c r="F41" s="114">
        <v>104</v>
      </c>
      <c r="G41" s="114">
        <v>105</v>
      </c>
      <c r="H41" s="114">
        <v>81</v>
      </c>
      <c r="I41" s="140">
        <v>132</v>
      </c>
      <c r="J41" s="115">
        <v>-29</v>
      </c>
      <c r="K41" s="116">
        <v>-21.969696969696969</v>
      </c>
    </row>
    <row r="42" spans="1:11" ht="14.1" customHeight="1" x14ac:dyDescent="0.2">
      <c r="A42" s="306">
        <v>52</v>
      </c>
      <c r="B42" s="307" t="s">
        <v>262</v>
      </c>
      <c r="C42" s="308"/>
      <c r="D42" s="113">
        <v>3.0270270270270272</v>
      </c>
      <c r="E42" s="115">
        <v>56</v>
      </c>
      <c r="F42" s="114">
        <v>60</v>
      </c>
      <c r="G42" s="114">
        <v>53</v>
      </c>
      <c r="H42" s="114">
        <v>48</v>
      </c>
      <c r="I42" s="140">
        <v>61</v>
      </c>
      <c r="J42" s="115">
        <v>-5</v>
      </c>
      <c r="K42" s="116">
        <v>-8.1967213114754092</v>
      </c>
    </row>
    <row r="43" spans="1:11" ht="14.1" customHeight="1" x14ac:dyDescent="0.2">
      <c r="A43" s="306" t="s">
        <v>263</v>
      </c>
      <c r="B43" s="307" t="s">
        <v>264</v>
      </c>
      <c r="C43" s="308"/>
      <c r="D43" s="113">
        <v>2.4864864864864864</v>
      </c>
      <c r="E43" s="115">
        <v>46</v>
      </c>
      <c r="F43" s="114">
        <v>33</v>
      </c>
      <c r="G43" s="114">
        <v>41</v>
      </c>
      <c r="H43" s="114">
        <v>36</v>
      </c>
      <c r="I43" s="140">
        <v>49</v>
      </c>
      <c r="J43" s="115">
        <v>-3</v>
      </c>
      <c r="K43" s="116">
        <v>-6.1224489795918364</v>
      </c>
    </row>
    <row r="44" spans="1:11" ht="14.1" customHeight="1" x14ac:dyDescent="0.2">
      <c r="A44" s="306">
        <v>53</v>
      </c>
      <c r="B44" s="307" t="s">
        <v>265</v>
      </c>
      <c r="C44" s="308"/>
      <c r="D44" s="113">
        <v>0.70270270270270274</v>
      </c>
      <c r="E44" s="115">
        <v>13</v>
      </c>
      <c r="F44" s="114">
        <v>15</v>
      </c>
      <c r="G44" s="114">
        <v>9</v>
      </c>
      <c r="H44" s="114">
        <v>11</v>
      </c>
      <c r="I44" s="140">
        <v>8</v>
      </c>
      <c r="J44" s="115">
        <v>5</v>
      </c>
      <c r="K44" s="116">
        <v>62.5</v>
      </c>
    </row>
    <row r="45" spans="1:11" ht="14.1" customHeight="1" x14ac:dyDescent="0.2">
      <c r="A45" s="306" t="s">
        <v>266</v>
      </c>
      <c r="B45" s="307" t="s">
        <v>267</v>
      </c>
      <c r="C45" s="308"/>
      <c r="D45" s="113">
        <v>0.54054054054054057</v>
      </c>
      <c r="E45" s="115">
        <v>10</v>
      </c>
      <c r="F45" s="114">
        <v>14</v>
      </c>
      <c r="G45" s="114">
        <v>9</v>
      </c>
      <c r="H45" s="114">
        <v>9</v>
      </c>
      <c r="I45" s="140">
        <v>6</v>
      </c>
      <c r="J45" s="115">
        <v>4</v>
      </c>
      <c r="K45" s="116">
        <v>66.666666666666671</v>
      </c>
    </row>
    <row r="46" spans="1:11" ht="14.1" customHeight="1" x14ac:dyDescent="0.2">
      <c r="A46" s="306">
        <v>54</v>
      </c>
      <c r="B46" s="307" t="s">
        <v>268</v>
      </c>
      <c r="C46" s="308"/>
      <c r="D46" s="113">
        <v>1.9459459459459461</v>
      </c>
      <c r="E46" s="115">
        <v>36</v>
      </c>
      <c r="F46" s="114">
        <v>29</v>
      </c>
      <c r="G46" s="114">
        <v>29</v>
      </c>
      <c r="H46" s="114">
        <v>30</v>
      </c>
      <c r="I46" s="140">
        <v>24</v>
      </c>
      <c r="J46" s="115">
        <v>12</v>
      </c>
      <c r="K46" s="116">
        <v>50</v>
      </c>
    </row>
    <row r="47" spans="1:11" ht="14.1" customHeight="1" x14ac:dyDescent="0.2">
      <c r="A47" s="306">
        <v>61</v>
      </c>
      <c r="B47" s="307" t="s">
        <v>269</v>
      </c>
      <c r="C47" s="308"/>
      <c r="D47" s="113">
        <v>2.1621621621621623</v>
      </c>
      <c r="E47" s="115">
        <v>40</v>
      </c>
      <c r="F47" s="114">
        <v>19</v>
      </c>
      <c r="G47" s="114">
        <v>36</v>
      </c>
      <c r="H47" s="114">
        <v>24</v>
      </c>
      <c r="I47" s="140">
        <v>37</v>
      </c>
      <c r="J47" s="115">
        <v>3</v>
      </c>
      <c r="K47" s="116">
        <v>8.1081081081081088</v>
      </c>
    </row>
    <row r="48" spans="1:11" ht="14.1" customHeight="1" x14ac:dyDescent="0.2">
      <c r="A48" s="306">
        <v>62</v>
      </c>
      <c r="B48" s="307" t="s">
        <v>270</v>
      </c>
      <c r="C48" s="308"/>
      <c r="D48" s="113">
        <v>8.378378378378379</v>
      </c>
      <c r="E48" s="115">
        <v>155</v>
      </c>
      <c r="F48" s="114">
        <v>153</v>
      </c>
      <c r="G48" s="114">
        <v>176</v>
      </c>
      <c r="H48" s="114">
        <v>129</v>
      </c>
      <c r="I48" s="140">
        <v>175</v>
      </c>
      <c r="J48" s="115">
        <v>-20</v>
      </c>
      <c r="K48" s="116">
        <v>-11.428571428571429</v>
      </c>
    </row>
    <row r="49" spans="1:11" ht="14.1" customHeight="1" x14ac:dyDescent="0.2">
      <c r="A49" s="306">
        <v>63</v>
      </c>
      <c r="B49" s="307" t="s">
        <v>271</v>
      </c>
      <c r="C49" s="308"/>
      <c r="D49" s="113">
        <v>4.8108108108108105</v>
      </c>
      <c r="E49" s="115">
        <v>89</v>
      </c>
      <c r="F49" s="114">
        <v>65</v>
      </c>
      <c r="G49" s="114">
        <v>78</v>
      </c>
      <c r="H49" s="114">
        <v>61</v>
      </c>
      <c r="I49" s="140">
        <v>74</v>
      </c>
      <c r="J49" s="115">
        <v>15</v>
      </c>
      <c r="K49" s="116">
        <v>20.27027027027027</v>
      </c>
    </row>
    <row r="50" spans="1:11" ht="14.1" customHeight="1" x14ac:dyDescent="0.2">
      <c r="A50" s="306" t="s">
        <v>272</v>
      </c>
      <c r="B50" s="307" t="s">
        <v>273</v>
      </c>
      <c r="C50" s="308"/>
      <c r="D50" s="113">
        <v>0.43243243243243246</v>
      </c>
      <c r="E50" s="115">
        <v>8</v>
      </c>
      <c r="F50" s="114">
        <v>10</v>
      </c>
      <c r="G50" s="114">
        <v>8</v>
      </c>
      <c r="H50" s="114" t="s">
        <v>513</v>
      </c>
      <c r="I50" s="140">
        <v>14</v>
      </c>
      <c r="J50" s="115">
        <v>-6</v>
      </c>
      <c r="K50" s="116">
        <v>-42.857142857142854</v>
      </c>
    </row>
    <row r="51" spans="1:11" ht="14.1" customHeight="1" x14ac:dyDescent="0.2">
      <c r="A51" s="306" t="s">
        <v>274</v>
      </c>
      <c r="B51" s="307" t="s">
        <v>275</v>
      </c>
      <c r="C51" s="308"/>
      <c r="D51" s="113">
        <v>4</v>
      </c>
      <c r="E51" s="115">
        <v>74</v>
      </c>
      <c r="F51" s="114">
        <v>52</v>
      </c>
      <c r="G51" s="114">
        <v>63</v>
      </c>
      <c r="H51" s="114">
        <v>51</v>
      </c>
      <c r="I51" s="140">
        <v>55</v>
      </c>
      <c r="J51" s="115">
        <v>19</v>
      </c>
      <c r="K51" s="116">
        <v>34.545454545454547</v>
      </c>
    </row>
    <row r="52" spans="1:11" ht="14.1" customHeight="1" x14ac:dyDescent="0.2">
      <c r="A52" s="306">
        <v>71</v>
      </c>
      <c r="B52" s="307" t="s">
        <v>276</v>
      </c>
      <c r="C52" s="308"/>
      <c r="D52" s="113">
        <v>8.7567567567567561</v>
      </c>
      <c r="E52" s="115">
        <v>162</v>
      </c>
      <c r="F52" s="114">
        <v>139</v>
      </c>
      <c r="G52" s="114">
        <v>248</v>
      </c>
      <c r="H52" s="114">
        <v>176</v>
      </c>
      <c r="I52" s="140">
        <v>198</v>
      </c>
      <c r="J52" s="115">
        <v>-36</v>
      </c>
      <c r="K52" s="116">
        <v>-18.181818181818183</v>
      </c>
    </row>
    <row r="53" spans="1:11" ht="14.1" customHeight="1" x14ac:dyDescent="0.2">
      <c r="A53" s="306" t="s">
        <v>277</v>
      </c>
      <c r="B53" s="307" t="s">
        <v>278</v>
      </c>
      <c r="C53" s="308"/>
      <c r="D53" s="113">
        <v>1.7837837837837838</v>
      </c>
      <c r="E53" s="115">
        <v>33</v>
      </c>
      <c r="F53" s="114">
        <v>34</v>
      </c>
      <c r="G53" s="114">
        <v>35</v>
      </c>
      <c r="H53" s="114">
        <v>51</v>
      </c>
      <c r="I53" s="140">
        <v>59</v>
      </c>
      <c r="J53" s="115">
        <v>-26</v>
      </c>
      <c r="K53" s="116">
        <v>-44.067796610169495</v>
      </c>
    </row>
    <row r="54" spans="1:11" ht="14.1" customHeight="1" x14ac:dyDescent="0.2">
      <c r="A54" s="306" t="s">
        <v>279</v>
      </c>
      <c r="B54" s="307" t="s">
        <v>280</v>
      </c>
      <c r="C54" s="308"/>
      <c r="D54" s="113">
        <v>6.2162162162162158</v>
      </c>
      <c r="E54" s="115">
        <v>115</v>
      </c>
      <c r="F54" s="114">
        <v>93</v>
      </c>
      <c r="G54" s="114">
        <v>197</v>
      </c>
      <c r="H54" s="114">
        <v>113</v>
      </c>
      <c r="I54" s="140">
        <v>122</v>
      </c>
      <c r="J54" s="115">
        <v>-7</v>
      </c>
      <c r="K54" s="116">
        <v>-5.7377049180327866</v>
      </c>
    </row>
    <row r="55" spans="1:11" ht="14.1" customHeight="1" x14ac:dyDescent="0.2">
      <c r="A55" s="306">
        <v>72</v>
      </c>
      <c r="B55" s="307" t="s">
        <v>281</v>
      </c>
      <c r="C55" s="308"/>
      <c r="D55" s="113">
        <v>3.4594594594594597</v>
      </c>
      <c r="E55" s="115">
        <v>64</v>
      </c>
      <c r="F55" s="114">
        <v>31</v>
      </c>
      <c r="G55" s="114">
        <v>46</v>
      </c>
      <c r="H55" s="114">
        <v>51</v>
      </c>
      <c r="I55" s="140">
        <v>52</v>
      </c>
      <c r="J55" s="115">
        <v>12</v>
      </c>
      <c r="K55" s="116">
        <v>23.076923076923077</v>
      </c>
    </row>
    <row r="56" spans="1:11" ht="14.1" customHeight="1" x14ac:dyDescent="0.2">
      <c r="A56" s="306" t="s">
        <v>282</v>
      </c>
      <c r="B56" s="307" t="s">
        <v>283</v>
      </c>
      <c r="C56" s="308"/>
      <c r="D56" s="113">
        <v>1.6756756756756757</v>
      </c>
      <c r="E56" s="115">
        <v>31</v>
      </c>
      <c r="F56" s="114">
        <v>12</v>
      </c>
      <c r="G56" s="114">
        <v>22</v>
      </c>
      <c r="H56" s="114">
        <v>22</v>
      </c>
      <c r="I56" s="140">
        <v>28</v>
      </c>
      <c r="J56" s="115">
        <v>3</v>
      </c>
      <c r="K56" s="116">
        <v>10.714285714285714</v>
      </c>
    </row>
    <row r="57" spans="1:11" ht="14.1" customHeight="1" x14ac:dyDescent="0.2">
      <c r="A57" s="306" t="s">
        <v>284</v>
      </c>
      <c r="B57" s="307" t="s">
        <v>285</v>
      </c>
      <c r="C57" s="308"/>
      <c r="D57" s="113">
        <v>1.2432432432432432</v>
      </c>
      <c r="E57" s="115">
        <v>23</v>
      </c>
      <c r="F57" s="114">
        <v>13</v>
      </c>
      <c r="G57" s="114">
        <v>11</v>
      </c>
      <c r="H57" s="114">
        <v>14</v>
      </c>
      <c r="I57" s="140">
        <v>16</v>
      </c>
      <c r="J57" s="115">
        <v>7</v>
      </c>
      <c r="K57" s="116">
        <v>43.75</v>
      </c>
    </row>
    <row r="58" spans="1:11" ht="14.1" customHeight="1" x14ac:dyDescent="0.2">
      <c r="A58" s="306">
        <v>73</v>
      </c>
      <c r="B58" s="307" t="s">
        <v>286</v>
      </c>
      <c r="C58" s="308"/>
      <c r="D58" s="113">
        <v>2.2702702702702702</v>
      </c>
      <c r="E58" s="115">
        <v>42</v>
      </c>
      <c r="F58" s="114">
        <v>26</v>
      </c>
      <c r="G58" s="114">
        <v>39</v>
      </c>
      <c r="H58" s="114">
        <v>22</v>
      </c>
      <c r="I58" s="140">
        <v>26</v>
      </c>
      <c r="J58" s="115">
        <v>16</v>
      </c>
      <c r="K58" s="116">
        <v>61.53846153846154</v>
      </c>
    </row>
    <row r="59" spans="1:11" ht="14.1" customHeight="1" x14ac:dyDescent="0.2">
      <c r="A59" s="306" t="s">
        <v>287</v>
      </c>
      <c r="B59" s="307" t="s">
        <v>288</v>
      </c>
      <c r="C59" s="308"/>
      <c r="D59" s="113">
        <v>1.6756756756756757</v>
      </c>
      <c r="E59" s="115">
        <v>31</v>
      </c>
      <c r="F59" s="114">
        <v>14</v>
      </c>
      <c r="G59" s="114">
        <v>30</v>
      </c>
      <c r="H59" s="114">
        <v>12</v>
      </c>
      <c r="I59" s="140">
        <v>18</v>
      </c>
      <c r="J59" s="115">
        <v>13</v>
      </c>
      <c r="K59" s="116">
        <v>72.222222222222229</v>
      </c>
    </row>
    <row r="60" spans="1:11" ht="14.1" customHeight="1" x14ac:dyDescent="0.2">
      <c r="A60" s="306">
        <v>81</v>
      </c>
      <c r="B60" s="307" t="s">
        <v>289</v>
      </c>
      <c r="C60" s="308"/>
      <c r="D60" s="113">
        <v>7.8378378378378377</v>
      </c>
      <c r="E60" s="115">
        <v>145</v>
      </c>
      <c r="F60" s="114">
        <v>162</v>
      </c>
      <c r="G60" s="114">
        <v>182</v>
      </c>
      <c r="H60" s="114">
        <v>109</v>
      </c>
      <c r="I60" s="140">
        <v>171</v>
      </c>
      <c r="J60" s="115">
        <v>-26</v>
      </c>
      <c r="K60" s="116">
        <v>-15.2046783625731</v>
      </c>
    </row>
    <row r="61" spans="1:11" ht="14.1" customHeight="1" x14ac:dyDescent="0.2">
      <c r="A61" s="306" t="s">
        <v>290</v>
      </c>
      <c r="B61" s="307" t="s">
        <v>291</v>
      </c>
      <c r="C61" s="308"/>
      <c r="D61" s="113">
        <v>2.7567567567567566</v>
      </c>
      <c r="E61" s="115">
        <v>51</v>
      </c>
      <c r="F61" s="114">
        <v>47</v>
      </c>
      <c r="G61" s="114">
        <v>95</v>
      </c>
      <c r="H61" s="114">
        <v>30</v>
      </c>
      <c r="I61" s="140">
        <v>57</v>
      </c>
      <c r="J61" s="115">
        <v>-6</v>
      </c>
      <c r="K61" s="116">
        <v>-10.526315789473685</v>
      </c>
    </row>
    <row r="62" spans="1:11" ht="14.1" customHeight="1" x14ac:dyDescent="0.2">
      <c r="A62" s="306" t="s">
        <v>292</v>
      </c>
      <c r="B62" s="307" t="s">
        <v>293</v>
      </c>
      <c r="C62" s="308"/>
      <c r="D62" s="113">
        <v>2.9189189189189189</v>
      </c>
      <c r="E62" s="115">
        <v>54</v>
      </c>
      <c r="F62" s="114">
        <v>88</v>
      </c>
      <c r="G62" s="114">
        <v>51</v>
      </c>
      <c r="H62" s="114">
        <v>42</v>
      </c>
      <c r="I62" s="140">
        <v>54</v>
      </c>
      <c r="J62" s="115">
        <v>0</v>
      </c>
      <c r="K62" s="116">
        <v>0</v>
      </c>
    </row>
    <row r="63" spans="1:11" ht="14.1" customHeight="1" x14ac:dyDescent="0.2">
      <c r="A63" s="306"/>
      <c r="B63" s="307" t="s">
        <v>294</v>
      </c>
      <c r="C63" s="308"/>
      <c r="D63" s="113">
        <v>2.7027027027027026</v>
      </c>
      <c r="E63" s="115">
        <v>50</v>
      </c>
      <c r="F63" s="114">
        <v>72</v>
      </c>
      <c r="G63" s="114">
        <v>38</v>
      </c>
      <c r="H63" s="114">
        <v>39</v>
      </c>
      <c r="I63" s="140">
        <v>48</v>
      </c>
      <c r="J63" s="115">
        <v>2</v>
      </c>
      <c r="K63" s="116">
        <v>4.166666666666667</v>
      </c>
    </row>
    <row r="64" spans="1:11" ht="14.1" customHeight="1" x14ac:dyDescent="0.2">
      <c r="A64" s="306" t="s">
        <v>295</v>
      </c>
      <c r="B64" s="307" t="s">
        <v>296</v>
      </c>
      <c r="C64" s="308"/>
      <c r="D64" s="113">
        <v>0.64864864864864868</v>
      </c>
      <c r="E64" s="115">
        <v>12</v>
      </c>
      <c r="F64" s="114">
        <v>11</v>
      </c>
      <c r="G64" s="114">
        <v>18</v>
      </c>
      <c r="H64" s="114">
        <v>21</v>
      </c>
      <c r="I64" s="140">
        <v>21</v>
      </c>
      <c r="J64" s="115">
        <v>-9</v>
      </c>
      <c r="K64" s="116">
        <v>-42.857142857142854</v>
      </c>
    </row>
    <row r="65" spans="1:11" ht="14.1" customHeight="1" x14ac:dyDescent="0.2">
      <c r="A65" s="306" t="s">
        <v>297</v>
      </c>
      <c r="B65" s="307" t="s">
        <v>298</v>
      </c>
      <c r="C65" s="308"/>
      <c r="D65" s="113">
        <v>0.59459459459459463</v>
      </c>
      <c r="E65" s="115">
        <v>11</v>
      </c>
      <c r="F65" s="114">
        <v>10</v>
      </c>
      <c r="G65" s="114">
        <v>6</v>
      </c>
      <c r="H65" s="114">
        <v>6</v>
      </c>
      <c r="I65" s="140">
        <v>10</v>
      </c>
      <c r="J65" s="115">
        <v>1</v>
      </c>
      <c r="K65" s="116">
        <v>10</v>
      </c>
    </row>
    <row r="66" spans="1:11" ht="14.1" customHeight="1" x14ac:dyDescent="0.2">
      <c r="A66" s="306">
        <v>82</v>
      </c>
      <c r="B66" s="307" t="s">
        <v>299</v>
      </c>
      <c r="C66" s="308"/>
      <c r="D66" s="113">
        <v>3.0810810810810811</v>
      </c>
      <c r="E66" s="115">
        <v>57</v>
      </c>
      <c r="F66" s="114">
        <v>50</v>
      </c>
      <c r="G66" s="114">
        <v>78</v>
      </c>
      <c r="H66" s="114">
        <v>66</v>
      </c>
      <c r="I66" s="140">
        <v>61</v>
      </c>
      <c r="J66" s="115">
        <v>-4</v>
      </c>
      <c r="K66" s="116">
        <v>-6.557377049180328</v>
      </c>
    </row>
    <row r="67" spans="1:11" ht="14.1" customHeight="1" x14ac:dyDescent="0.2">
      <c r="A67" s="306" t="s">
        <v>300</v>
      </c>
      <c r="B67" s="307" t="s">
        <v>301</v>
      </c>
      <c r="C67" s="308"/>
      <c r="D67" s="113">
        <v>1.5135135135135136</v>
      </c>
      <c r="E67" s="115">
        <v>28</v>
      </c>
      <c r="F67" s="114">
        <v>32</v>
      </c>
      <c r="G67" s="114">
        <v>46</v>
      </c>
      <c r="H67" s="114">
        <v>39</v>
      </c>
      <c r="I67" s="140">
        <v>38</v>
      </c>
      <c r="J67" s="115">
        <v>-10</v>
      </c>
      <c r="K67" s="116">
        <v>-26.315789473684209</v>
      </c>
    </row>
    <row r="68" spans="1:11" ht="14.1" customHeight="1" x14ac:dyDescent="0.2">
      <c r="A68" s="306" t="s">
        <v>302</v>
      </c>
      <c r="B68" s="307" t="s">
        <v>303</v>
      </c>
      <c r="C68" s="308"/>
      <c r="D68" s="113">
        <v>1.1891891891891893</v>
      </c>
      <c r="E68" s="115">
        <v>22</v>
      </c>
      <c r="F68" s="114">
        <v>9</v>
      </c>
      <c r="G68" s="114">
        <v>18</v>
      </c>
      <c r="H68" s="114">
        <v>16</v>
      </c>
      <c r="I68" s="140">
        <v>15</v>
      </c>
      <c r="J68" s="115">
        <v>7</v>
      </c>
      <c r="K68" s="116">
        <v>46.666666666666664</v>
      </c>
    </row>
    <row r="69" spans="1:11" ht="14.1" customHeight="1" x14ac:dyDescent="0.2">
      <c r="A69" s="306">
        <v>83</v>
      </c>
      <c r="B69" s="307" t="s">
        <v>304</v>
      </c>
      <c r="C69" s="308"/>
      <c r="D69" s="113">
        <v>2.7027027027027026</v>
      </c>
      <c r="E69" s="115">
        <v>50</v>
      </c>
      <c r="F69" s="114">
        <v>33</v>
      </c>
      <c r="G69" s="114">
        <v>110</v>
      </c>
      <c r="H69" s="114">
        <v>42</v>
      </c>
      <c r="I69" s="140">
        <v>42</v>
      </c>
      <c r="J69" s="115">
        <v>8</v>
      </c>
      <c r="K69" s="116">
        <v>19.047619047619047</v>
      </c>
    </row>
    <row r="70" spans="1:11" ht="14.1" customHeight="1" x14ac:dyDescent="0.2">
      <c r="A70" s="306" t="s">
        <v>305</v>
      </c>
      <c r="B70" s="307" t="s">
        <v>306</v>
      </c>
      <c r="C70" s="308"/>
      <c r="D70" s="113">
        <v>2.2162162162162162</v>
      </c>
      <c r="E70" s="115">
        <v>41</v>
      </c>
      <c r="F70" s="114">
        <v>26</v>
      </c>
      <c r="G70" s="114">
        <v>105</v>
      </c>
      <c r="H70" s="114">
        <v>33</v>
      </c>
      <c r="I70" s="140">
        <v>37</v>
      </c>
      <c r="J70" s="115">
        <v>4</v>
      </c>
      <c r="K70" s="116">
        <v>10.810810810810811</v>
      </c>
    </row>
    <row r="71" spans="1:11" ht="14.1" customHeight="1" x14ac:dyDescent="0.2">
      <c r="A71" s="306"/>
      <c r="B71" s="307" t="s">
        <v>307</v>
      </c>
      <c r="C71" s="308"/>
      <c r="D71" s="113">
        <v>1.0810810810810811</v>
      </c>
      <c r="E71" s="115">
        <v>20</v>
      </c>
      <c r="F71" s="114">
        <v>15</v>
      </c>
      <c r="G71" s="114">
        <v>65</v>
      </c>
      <c r="H71" s="114">
        <v>17</v>
      </c>
      <c r="I71" s="140">
        <v>23</v>
      </c>
      <c r="J71" s="115">
        <v>-3</v>
      </c>
      <c r="K71" s="116">
        <v>-13.043478260869565</v>
      </c>
    </row>
    <row r="72" spans="1:11" ht="14.1" customHeight="1" x14ac:dyDescent="0.2">
      <c r="A72" s="306">
        <v>84</v>
      </c>
      <c r="B72" s="307" t="s">
        <v>308</v>
      </c>
      <c r="C72" s="308"/>
      <c r="D72" s="113">
        <v>1.9459459459459461</v>
      </c>
      <c r="E72" s="115">
        <v>36</v>
      </c>
      <c r="F72" s="114">
        <v>16</v>
      </c>
      <c r="G72" s="114">
        <v>82</v>
      </c>
      <c r="H72" s="114">
        <v>31</v>
      </c>
      <c r="I72" s="140">
        <v>36</v>
      </c>
      <c r="J72" s="115">
        <v>0</v>
      </c>
      <c r="K72" s="116">
        <v>0</v>
      </c>
    </row>
    <row r="73" spans="1:11" ht="14.1" customHeight="1" x14ac:dyDescent="0.2">
      <c r="A73" s="306" t="s">
        <v>309</v>
      </c>
      <c r="B73" s="307" t="s">
        <v>310</v>
      </c>
      <c r="C73" s="308"/>
      <c r="D73" s="113">
        <v>0.32432432432432434</v>
      </c>
      <c r="E73" s="115">
        <v>6</v>
      </c>
      <c r="F73" s="114" t="s">
        <v>513</v>
      </c>
      <c r="G73" s="114">
        <v>34</v>
      </c>
      <c r="H73" s="114">
        <v>5</v>
      </c>
      <c r="I73" s="140">
        <v>4</v>
      </c>
      <c r="J73" s="115">
        <v>2</v>
      </c>
      <c r="K73" s="116">
        <v>50</v>
      </c>
    </row>
    <row r="74" spans="1:11" ht="14.1" customHeight="1" x14ac:dyDescent="0.2">
      <c r="A74" s="306" t="s">
        <v>311</v>
      </c>
      <c r="B74" s="307" t="s">
        <v>312</v>
      </c>
      <c r="C74" s="308"/>
      <c r="D74" s="113">
        <v>0.16216216216216217</v>
      </c>
      <c r="E74" s="115">
        <v>3</v>
      </c>
      <c r="F74" s="114" t="s">
        <v>513</v>
      </c>
      <c r="G74" s="114">
        <v>7</v>
      </c>
      <c r="H74" s="114" t="s">
        <v>513</v>
      </c>
      <c r="I74" s="140">
        <v>4</v>
      </c>
      <c r="J74" s="115">
        <v>-1</v>
      </c>
      <c r="K74" s="116">
        <v>-25</v>
      </c>
    </row>
    <row r="75" spans="1:11" ht="14.1" customHeight="1" x14ac:dyDescent="0.2">
      <c r="A75" s="306" t="s">
        <v>313</v>
      </c>
      <c r="B75" s="307" t="s">
        <v>314</v>
      </c>
      <c r="C75" s="308"/>
      <c r="D75" s="113">
        <v>0.43243243243243246</v>
      </c>
      <c r="E75" s="115">
        <v>8</v>
      </c>
      <c r="F75" s="114">
        <v>6</v>
      </c>
      <c r="G75" s="114">
        <v>3</v>
      </c>
      <c r="H75" s="114">
        <v>10</v>
      </c>
      <c r="I75" s="140">
        <v>4</v>
      </c>
      <c r="J75" s="115">
        <v>4</v>
      </c>
      <c r="K75" s="116">
        <v>100</v>
      </c>
    </row>
    <row r="76" spans="1:11" ht="14.1" customHeight="1" x14ac:dyDescent="0.2">
      <c r="A76" s="306">
        <v>91</v>
      </c>
      <c r="B76" s="307" t="s">
        <v>315</v>
      </c>
      <c r="C76" s="308"/>
      <c r="D76" s="113" t="s">
        <v>513</v>
      </c>
      <c r="E76" s="115" t="s">
        <v>513</v>
      </c>
      <c r="F76" s="114" t="s">
        <v>513</v>
      </c>
      <c r="G76" s="114">
        <v>4</v>
      </c>
      <c r="H76" s="114" t="s">
        <v>513</v>
      </c>
      <c r="I76" s="140" t="s">
        <v>513</v>
      </c>
      <c r="J76" s="115" t="s">
        <v>513</v>
      </c>
      <c r="K76" s="116" t="s">
        <v>513</v>
      </c>
    </row>
    <row r="77" spans="1:11" ht="14.1" customHeight="1" x14ac:dyDescent="0.2">
      <c r="A77" s="306">
        <v>92</v>
      </c>
      <c r="B77" s="307" t="s">
        <v>316</v>
      </c>
      <c r="C77" s="308"/>
      <c r="D77" s="113">
        <v>0.54054054054054057</v>
      </c>
      <c r="E77" s="115">
        <v>10</v>
      </c>
      <c r="F77" s="114">
        <v>6</v>
      </c>
      <c r="G77" s="114">
        <v>7</v>
      </c>
      <c r="H77" s="114">
        <v>11</v>
      </c>
      <c r="I77" s="140">
        <v>9</v>
      </c>
      <c r="J77" s="115">
        <v>1</v>
      </c>
      <c r="K77" s="116">
        <v>11.111111111111111</v>
      </c>
    </row>
    <row r="78" spans="1:11" ht="14.1" customHeight="1" x14ac:dyDescent="0.2">
      <c r="A78" s="306">
        <v>93</v>
      </c>
      <c r="B78" s="307" t="s">
        <v>317</v>
      </c>
      <c r="C78" s="308"/>
      <c r="D78" s="113" t="s">
        <v>513</v>
      </c>
      <c r="E78" s="115" t="s">
        <v>513</v>
      </c>
      <c r="F78" s="114" t="s">
        <v>513</v>
      </c>
      <c r="G78" s="114">
        <v>3</v>
      </c>
      <c r="H78" s="114" t="s">
        <v>513</v>
      </c>
      <c r="I78" s="140">
        <v>6</v>
      </c>
      <c r="J78" s="115" t="s">
        <v>513</v>
      </c>
      <c r="K78" s="116" t="s">
        <v>513</v>
      </c>
    </row>
    <row r="79" spans="1:11" ht="14.1" customHeight="1" x14ac:dyDescent="0.2">
      <c r="A79" s="306">
        <v>94</v>
      </c>
      <c r="B79" s="307" t="s">
        <v>318</v>
      </c>
      <c r="C79" s="308"/>
      <c r="D79" s="113">
        <v>0.16216216216216217</v>
      </c>
      <c r="E79" s="115">
        <v>3</v>
      </c>
      <c r="F79" s="114">
        <v>3</v>
      </c>
      <c r="G79" s="114" t="s">
        <v>513</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0.81081081081081086</v>
      </c>
      <c r="E81" s="143">
        <v>15</v>
      </c>
      <c r="F81" s="144">
        <v>7</v>
      </c>
      <c r="G81" s="144">
        <v>43</v>
      </c>
      <c r="H81" s="144">
        <v>12</v>
      </c>
      <c r="I81" s="145">
        <v>13</v>
      </c>
      <c r="J81" s="143">
        <v>2</v>
      </c>
      <c r="K81" s="146">
        <v>15.384615384615385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22974</v>
      </c>
      <c r="C10" s="114">
        <v>11663</v>
      </c>
      <c r="D10" s="114">
        <v>11311</v>
      </c>
      <c r="E10" s="114">
        <v>17013</v>
      </c>
      <c r="F10" s="114">
        <v>5464</v>
      </c>
      <c r="G10" s="114">
        <v>3521</v>
      </c>
      <c r="H10" s="114">
        <v>5664</v>
      </c>
      <c r="I10" s="115">
        <v>4901</v>
      </c>
      <c r="J10" s="114">
        <v>3651</v>
      </c>
      <c r="K10" s="114">
        <v>1250</v>
      </c>
      <c r="L10" s="423">
        <v>1176</v>
      </c>
      <c r="M10" s="424">
        <v>1247</v>
      </c>
    </row>
    <row r="11" spans="1:13" ht="11.1" customHeight="1" x14ac:dyDescent="0.2">
      <c r="A11" s="422" t="s">
        <v>387</v>
      </c>
      <c r="B11" s="115">
        <v>23322</v>
      </c>
      <c r="C11" s="114">
        <v>11962</v>
      </c>
      <c r="D11" s="114">
        <v>11360</v>
      </c>
      <c r="E11" s="114">
        <v>17325</v>
      </c>
      <c r="F11" s="114">
        <v>5510</v>
      </c>
      <c r="G11" s="114">
        <v>3563</v>
      </c>
      <c r="H11" s="114">
        <v>5804</v>
      </c>
      <c r="I11" s="115">
        <v>5007</v>
      </c>
      <c r="J11" s="114">
        <v>3678</v>
      </c>
      <c r="K11" s="114">
        <v>1329</v>
      </c>
      <c r="L11" s="423">
        <v>1406</v>
      </c>
      <c r="M11" s="424">
        <v>1086</v>
      </c>
    </row>
    <row r="12" spans="1:13" ht="11.1" customHeight="1" x14ac:dyDescent="0.2">
      <c r="A12" s="422" t="s">
        <v>388</v>
      </c>
      <c r="B12" s="115">
        <v>23801</v>
      </c>
      <c r="C12" s="114">
        <v>12281</v>
      </c>
      <c r="D12" s="114">
        <v>11520</v>
      </c>
      <c r="E12" s="114">
        <v>17766</v>
      </c>
      <c r="F12" s="114">
        <v>5536</v>
      </c>
      <c r="G12" s="114">
        <v>3859</v>
      </c>
      <c r="H12" s="114">
        <v>5926</v>
      </c>
      <c r="I12" s="115">
        <v>4973</v>
      </c>
      <c r="J12" s="114">
        <v>3594</v>
      </c>
      <c r="K12" s="114">
        <v>1379</v>
      </c>
      <c r="L12" s="423">
        <v>2320</v>
      </c>
      <c r="M12" s="424">
        <v>1912</v>
      </c>
    </row>
    <row r="13" spans="1:13" s="110" customFormat="1" ht="11.1" customHeight="1" x14ac:dyDescent="0.2">
      <c r="A13" s="422" t="s">
        <v>389</v>
      </c>
      <c r="B13" s="115">
        <v>23625</v>
      </c>
      <c r="C13" s="114">
        <v>12096</v>
      </c>
      <c r="D13" s="114">
        <v>11529</v>
      </c>
      <c r="E13" s="114">
        <v>17692</v>
      </c>
      <c r="F13" s="114">
        <v>5484</v>
      </c>
      <c r="G13" s="114">
        <v>3814</v>
      </c>
      <c r="H13" s="114">
        <v>5978</v>
      </c>
      <c r="I13" s="115">
        <v>5052</v>
      </c>
      <c r="J13" s="114">
        <v>3646</v>
      </c>
      <c r="K13" s="114">
        <v>1406</v>
      </c>
      <c r="L13" s="423">
        <v>1317</v>
      </c>
      <c r="M13" s="424">
        <v>1384</v>
      </c>
    </row>
    <row r="14" spans="1:13" ht="15" customHeight="1" x14ac:dyDescent="0.2">
      <c r="A14" s="422" t="s">
        <v>390</v>
      </c>
      <c r="B14" s="115">
        <v>23904</v>
      </c>
      <c r="C14" s="114">
        <v>12237</v>
      </c>
      <c r="D14" s="114">
        <v>11667</v>
      </c>
      <c r="E14" s="114">
        <v>17459</v>
      </c>
      <c r="F14" s="114">
        <v>6082</v>
      </c>
      <c r="G14" s="114">
        <v>3781</v>
      </c>
      <c r="H14" s="114">
        <v>6124</v>
      </c>
      <c r="I14" s="115">
        <v>5043</v>
      </c>
      <c r="J14" s="114">
        <v>3578</v>
      </c>
      <c r="K14" s="114">
        <v>1465</v>
      </c>
      <c r="L14" s="423">
        <v>1806</v>
      </c>
      <c r="M14" s="424">
        <v>1586</v>
      </c>
    </row>
    <row r="15" spans="1:13" ht="11.1" customHeight="1" x14ac:dyDescent="0.2">
      <c r="A15" s="422" t="s">
        <v>387</v>
      </c>
      <c r="B15" s="115">
        <v>24081</v>
      </c>
      <c r="C15" s="114">
        <v>12423</v>
      </c>
      <c r="D15" s="114">
        <v>11658</v>
      </c>
      <c r="E15" s="114">
        <v>17543</v>
      </c>
      <c r="F15" s="114">
        <v>6188</v>
      </c>
      <c r="G15" s="114">
        <v>3707</v>
      </c>
      <c r="H15" s="114">
        <v>6283</v>
      </c>
      <c r="I15" s="115">
        <v>5049</v>
      </c>
      <c r="J15" s="114">
        <v>3546</v>
      </c>
      <c r="K15" s="114">
        <v>1503</v>
      </c>
      <c r="L15" s="423">
        <v>1474</v>
      </c>
      <c r="M15" s="424">
        <v>1343</v>
      </c>
    </row>
    <row r="16" spans="1:13" ht="11.1" customHeight="1" x14ac:dyDescent="0.2">
      <c r="A16" s="422" t="s">
        <v>388</v>
      </c>
      <c r="B16" s="115">
        <v>24388</v>
      </c>
      <c r="C16" s="114">
        <v>12524</v>
      </c>
      <c r="D16" s="114">
        <v>11864</v>
      </c>
      <c r="E16" s="114">
        <v>17929</v>
      </c>
      <c r="F16" s="114">
        <v>6169</v>
      </c>
      <c r="G16" s="114">
        <v>3979</v>
      </c>
      <c r="H16" s="114">
        <v>6340</v>
      </c>
      <c r="I16" s="115">
        <v>5054</v>
      </c>
      <c r="J16" s="114">
        <v>3510</v>
      </c>
      <c r="K16" s="114">
        <v>1544</v>
      </c>
      <c r="L16" s="423">
        <v>2446</v>
      </c>
      <c r="M16" s="424">
        <v>2206</v>
      </c>
    </row>
    <row r="17" spans="1:13" s="110" customFormat="1" ht="11.1" customHeight="1" x14ac:dyDescent="0.2">
      <c r="A17" s="422" t="s">
        <v>389</v>
      </c>
      <c r="B17" s="115">
        <v>24283</v>
      </c>
      <c r="C17" s="114">
        <v>12396</v>
      </c>
      <c r="D17" s="114">
        <v>11887</v>
      </c>
      <c r="E17" s="114">
        <v>18049</v>
      </c>
      <c r="F17" s="114">
        <v>6195</v>
      </c>
      <c r="G17" s="114">
        <v>3854</v>
      </c>
      <c r="H17" s="114">
        <v>6451</v>
      </c>
      <c r="I17" s="115">
        <v>5115</v>
      </c>
      <c r="J17" s="114">
        <v>3556</v>
      </c>
      <c r="K17" s="114">
        <v>1559</v>
      </c>
      <c r="L17" s="423">
        <v>1323</v>
      </c>
      <c r="M17" s="424">
        <v>1449</v>
      </c>
    </row>
    <row r="18" spans="1:13" ht="15" customHeight="1" x14ac:dyDescent="0.2">
      <c r="A18" s="422" t="s">
        <v>391</v>
      </c>
      <c r="B18" s="115">
        <v>24416</v>
      </c>
      <c r="C18" s="114">
        <v>12480</v>
      </c>
      <c r="D18" s="114">
        <v>11936</v>
      </c>
      <c r="E18" s="114">
        <v>18050</v>
      </c>
      <c r="F18" s="114">
        <v>6342</v>
      </c>
      <c r="G18" s="114">
        <v>3775</v>
      </c>
      <c r="H18" s="114">
        <v>6553</v>
      </c>
      <c r="I18" s="115">
        <v>5105</v>
      </c>
      <c r="J18" s="114">
        <v>3552</v>
      </c>
      <c r="K18" s="114">
        <v>1553</v>
      </c>
      <c r="L18" s="423">
        <v>1630</v>
      </c>
      <c r="M18" s="424">
        <v>1503</v>
      </c>
    </row>
    <row r="19" spans="1:13" ht="11.1" customHeight="1" x14ac:dyDescent="0.2">
      <c r="A19" s="422" t="s">
        <v>387</v>
      </c>
      <c r="B19" s="115">
        <v>24521</v>
      </c>
      <c r="C19" s="114">
        <v>12609</v>
      </c>
      <c r="D19" s="114">
        <v>11912</v>
      </c>
      <c r="E19" s="114">
        <v>18152</v>
      </c>
      <c r="F19" s="114">
        <v>6353</v>
      </c>
      <c r="G19" s="114">
        <v>3667</v>
      </c>
      <c r="H19" s="114">
        <v>6719</v>
      </c>
      <c r="I19" s="115">
        <v>5182</v>
      </c>
      <c r="J19" s="114">
        <v>3565</v>
      </c>
      <c r="K19" s="114">
        <v>1617</v>
      </c>
      <c r="L19" s="423">
        <v>1349</v>
      </c>
      <c r="M19" s="424">
        <v>1306</v>
      </c>
    </row>
    <row r="20" spans="1:13" ht="11.1" customHeight="1" x14ac:dyDescent="0.2">
      <c r="A20" s="422" t="s">
        <v>388</v>
      </c>
      <c r="B20" s="115">
        <v>24900</v>
      </c>
      <c r="C20" s="114">
        <v>12774</v>
      </c>
      <c r="D20" s="114">
        <v>12126</v>
      </c>
      <c r="E20" s="114">
        <v>18475</v>
      </c>
      <c r="F20" s="114">
        <v>6409</v>
      </c>
      <c r="G20" s="114">
        <v>3922</v>
      </c>
      <c r="H20" s="114">
        <v>6840</v>
      </c>
      <c r="I20" s="115">
        <v>5099</v>
      </c>
      <c r="J20" s="114">
        <v>3471</v>
      </c>
      <c r="K20" s="114">
        <v>1628</v>
      </c>
      <c r="L20" s="423">
        <v>2290</v>
      </c>
      <c r="M20" s="424">
        <v>1941</v>
      </c>
    </row>
    <row r="21" spans="1:13" s="110" customFormat="1" ht="11.1" customHeight="1" x14ac:dyDescent="0.2">
      <c r="A21" s="422" t="s">
        <v>389</v>
      </c>
      <c r="B21" s="115">
        <v>24821</v>
      </c>
      <c r="C21" s="114">
        <v>12639</v>
      </c>
      <c r="D21" s="114">
        <v>12182</v>
      </c>
      <c r="E21" s="114">
        <v>18344</v>
      </c>
      <c r="F21" s="114">
        <v>6470</v>
      </c>
      <c r="G21" s="114">
        <v>3853</v>
      </c>
      <c r="H21" s="114">
        <v>6926</v>
      </c>
      <c r="I21" s="115">
        <v>5176</v>
      </c>
      <c r="J21" s="114">
        <v>3519</v>
      </c>
      <c r="K21" s="114">
        <v>1657</v>
      </c>
      <c r="L21" s="423">
        <v>1124</v>
      </c>
      <c r="M21" s="424">
        <v>1292</v>
      </c>
    </row>
    <row r="22" spans="1:13" ht="15" customHeight="1" x14ac:dyDescent="0.2">
      <c r="A22" s="422" t="s">
        <v>392</v>
      </c>
      <c r="B22" s="115">
        <v>24792</v>
      </c>
      <c r="C22" s="114">
        <v>12634</v>
      </c>
      <c r="D22" s="114">
        <v>12158</v>
      </c>
      <c r="E22" s="114">
        <v>18265</v>
      </c>
      <c r="F22" s="114">
        <v>6454</v>
      </c>
      <c r="G22" s="114">
        <v>3723</v>
      </c>
      <c r="H22" s="114">
        <v>7029</v>
      </c>
      <c r="I22" s="115">
        <v>5114</v>
      </c>
      <c r="J22" s="114">
        <v>3445</v>
      </c>
      <c r="K22" s="114">
        <v>1669</v>
      </c>
      <c r="L22" s="423">
        <v>1613</v>
      </c>
      <c r="M22" s="424">
        <v>1689</v>
      </c>
    </row>
    <row r="23" spans="1:13" ht="11.1" customHeight="1" x14ac:dyDescent="0.2">
      <c r="A23" s="422" t="s">
        <v>387</v>
      </c>
      <c r="B23" s="115">
        <v>25019</v>
      </c>
      <c r="C23" s="114">
        <v>12797</v>
      </c>
      <c r="D23" s="114">
        <v>12222</v>
      </c>
      <c r="E23" s="114">
        <v>18461</v>
      </c>
      <c r="F23" s="114">
        <v>6474</v>
      </c>
      <c r="G23" s="114">
        <v>3667</v>
      </c>
      <c r="H23" s="114">
        <v>7252</v>
      </c>
      <c r="I23" s="115">
        <v>5199</v>
      </c>
      <c r="J23" s="114">
        <v>3525</v>
      </c>
      <c r="K23" s="114">
        <v>1674</v>
      </c>
      <c r="L23" s="423">
        <v>1382</v>
      </c>
      <c r="M23" s="424">
        <v>1179</v>
      </c>
    </row>
    <row r="24" spans="1:13" ht="11.1" customHeight="1" x14ac:dyDescent="0.2">
      <c r="A24" s="422" t="s">
        <v>388</v>
      </c>
      <c r="B24" s="115">
        <v>25365</v>
      </c>
      <c r="C24" s="114">
        <v>12948</v>
      </c>
      <c r="D24" s="114">
        <v>12417</v>
      </c>
      <c r="E24" s="114">
        <v>18471</v>
      </c>
      <c r="F24" s="114">
        <v>6543</v>
      </c>
      <c r="G24" s="114">
        <v>3878</v>
      </c>
      <c r="H24" s="114">
        <v>7348</v>
      </c>
      <c r="I24" s="115">
        <v>5218</v>
      </c>
      <c r="J24" s="114">
        <v>3479</v>
      </c>
      <c r="K24" s="114">
        <v>1739</v>
      </c>
      <c r="L24" s="423">
        <v>2214</v>
      </c>
      <c r="M24" s="424">
        <v>1933</v>
      </c>
    </row>
    <row r="25" spans="1:13" s="110" customFormat="1" ht="11.1" customHeight="1" x14ac:dyDescent="0.2">
      <c r="A25" s="422" t="s">
        <v>389</v>
      </c>
      <c r="B25" s="115">
        <v>25102</v>
      </c>
      <c r="C25" s="114">
        <v>12698</v>
      </c>
      <c r="D25" s="114">
        <v>12404</v>
      </c>
      <c r="E25" s="114">
        <v>18106</v>
      </c>
      <c r="F25" s="114">
        <v>6609</v>
      </c>
      <c r="G25" s="114">
        <v>3761</v>
      </c>
      <c r="H25" s="114">
        <v>7387</v>
      </c>
      <c r="I25" s="115">
        <v>5274</v>
      </c>
      <c r="J25" s="114">
        <v>3536</v>
      </c>
      <c r="K25" s="114">
        <v>1738</v>
      </c>
      <c r="L25" s="423">
        <v>1225</v>
      </c>
      <c r="M25" s="424">
        <v>1503</v>
      </c>
    </row>
    <row r="26" spans="1:13" ht="15" customHeight="1" x14ac:dyDescent="0.2">
      <c r="A26" s="422" t="s">
        <v>393</v>
      </c>
      <c r="B26" s="115">
        <v>25147</v>
      </c>
      <c r="C26" s="114">
        <v>12760</v>
      </c>
      <c r="D26" s="114">
        <v>12387</v>
      </c>
      <c r="E26" s="114">
        <v>18141</v>
      </c>
      <c r="F26" s="114">
        <v>6623</v>
      </c>
      <c r="G26" s="114">
        <v>3671</v>
      </c>
      <c r="H26" s="114">
        <v>7503</v>
      </c>
      <c r="I26" s="115">
        <v>5164</v>
      </c>
      <c r="J26" s="114">
        <v>3477</v>
      </c>
      <c r="K26" s="114">
        <v>1687</v>
      </c>
      <c r="L26" s="423">
        <v>1479</v>
      </c>
      <c r="M26" s="424">
        <v>1424</v>
      </c>
    </row>
    <row r="27" spans="1:13" ht="11.1" customHeight="1" x14ac:dyDescent="0.2">
      <c r="A27" s="422" t="s">
        <v>387</v>
      </c>
      <c r="B27" s="115">
        <v>25319</v>
      </c>
      <c r="C27" s="114">
        <v>12918</v>
      </c>
      <c r="D27" s="114">
        <v>12401</v>
      </c>
      <c r="E27" s="114">
        <v>18290</v>
      </c>
      <c r="F27" s="114">
        <v>6650</v>
      </c>
      <c r="G27" s="114">
        <v>3605</v>
      </c>
      <c r="H27" s="114">
        <v>7703</v>
      </c>
      <c r="I27" s="115">
        <v>5233</v>
      </c>
      <c r="J27" s="114">
        <v>3482</v>
      </c>
      <c r="K27" s="114">
        <v>1751</v>
      </c>
      <c r="L27" s="423">
        <v>1300</v>
      </c>
      <c r="M27" s="424">
        <v>1172</v>
      </c>
    </row>
    <row r="28" spans="1:13" ht="11.1" customHeight="1" x14ac:dyDescent="0.2">
      <c r="A28" s="422" t="s">
        <v>388</v>
      </c>
      <c r="B28" s="115">
        <v>25619</v>
      </c>
      <c r="C28" s="114">
        <v>13052</v>
      </c>
      <c r="D28" s="114">
        <v>12567</v>
      </c>
      <c r="E28" s="114">
        <v>18811</v>
      </c>
      <c r="F28" s="114">
        <v>6737</v>
      </c>
      <c r="G28" s="114">
        <v>3802</v>
      </c>
      <c r="H28" s="114">
        <v>7799</v>
      </c>
      <c r="I28" s="115">
        <v>5194</v>
      </c>
      <c r="J28" s="114">
        <v>3442</v>
      </c>
      <c r="K28" s="114">
        <v>1752</v>
      </c>
      <c r="L28" s="423">
        <v>2237</v>
      </c>
      <c r="M28" s="424">
        <v>2007</v>
      </c>
    </row>
    <row r="29" spans="1:13" s="110" customFormat="1" ht="11.1" customHeight="1" x14ac:dyDescent="0.2">
      <c r="A29" s="422" t="s">
        <v>389</v>
      </c>
      <c r="B29" s="115">
        <v>25470</v>
      </c>
      <c r="C29" s="114">
        <v>12887</v>
      </c>
      <c r="D29" s="114">
        <v>12583</v>
      </c>
      <c r="E29" s="114">
        <v>18612</v>
      </c>
      <c r="F29" s="114">
        <v>6825</v>
      </c>
      <c r="G29" s="114">
        <v>3727</v>
      </c>
      <c r="H29" s="114">
        <v>7835</v>
      </c>
      <c r="I29" s="115">
        <v>5245</v>
      </c>
      <c r="J29" s="114">
        <v>3506</v>
      </c>
      <c r="K29" s="114">
        <v>1739</v>
      </c>
      <c r="L29" s="423">
        <v>1252</v>
      </c>
      <c r="M29" s="424">
        <v>1420</v>
      </c>
    </row>
    <row r="30" spans="1:13" ht="15" customHeight="1" x14ac:dyDescent="0.2">
      <c r="A30" s="422" t="s">
        <v>394</v>
      </c>
      <c r="B30" s="115">
        <v>25729</v>
      </c>
      <c r="C30" s="114">
        <v>13045</v>
      </c>
      <c r="D30" s="114">
        <v>12684</v>
      </c>
      <c r="E30" s="114">
        <v>18761</v>
      </c>
      <c r="F30" s="114">
        <v>6946</v>
      </c>
      <c r="G30" s="114">
        <v>3675</v>
      </c>
      <c r="H30" s="114">
        <v>8003</v>
      </c>
      <c r="I30" s="115">
        <v>5080</v>
      </c>
      <c r="J30" s="114">
        <v>3312</v>
      </c>
      <c r="K30" s="114">
        <v>1768</v>
      </c>
      <c r="L30" s="423">
        <v>1718</v>
      </c>
      <c r="M30" s="424">
        <v>1478</v>
      </c>
    </row>
    <row r="31" spans="1:13" ht="11.1" customHeight="1" x14ac:dyDescent="0.2">
      <c r="A31" s="422" t="s">
        <v>387</v>
      </c>
      <c r="B31" s="115">
        <v>25863</v>
      </c>
      <c r="C31" s="114">
        <v>13158</v>
      </c>
      <c r="D31" s="114">
        <v>12705</v>
      </c>
      <c r="E31" s="114">
        <v>18845</v>
      </c>
      <c r="F31" s="114">
        <v>7003</v>
      </c>
      <c r="G31" s="114">
        <v>3614</v>
      </c>
      <c r="H31" s="114">
        <v>8121</v>
      </c>
      <c r="I31" s="115">
        <v>5124</v>
      </c>
      <c r="J31" s="114">
        <v>3312</v>
      </c>
      <c r="K31" s="114">
        <v>1812</v>
      </c>
      <c r="L31" s="423">
        <v>1392</v>
      </c>
      <c r="M31" s="424">
        <v>1247</v>
      </c>
    </row>
    <row r="32" spans="1:13" ht="11.1" customHeight="1" x14ac:dyDescent="0.2">
      <c r="A32" s="422" t="s">
        <v>388</v>
      </c>
      <c r="B32" s="115">
        <v>26411</v>
      </c>
      <c r="C32" s="114">
        <v>13492</v>
      </c>
      <c r="D32" s="114">
        <v>12919</v>
      </c>
      <c r="E32" s="114">
        <v>19323</v>
      </c>
      <c r="F32" s="114">
        <v>7088</v>
      </c>
      <c r="G32" s="114">
        <v>3823</v>
      </c>
      <c r="H32" s="114">
        <v>8323</v>
      </c>
      <c r="I32" s="115">
        <v>5132</v>
      </c>
      <c r="J32" s="114">
        <v>3304</v>
      </c>
      <c r="K32" s="114">
        <v>1828</v>
      </c>
      <c r="L32" s="423">
        <v>2283</v>
      </c>
      <c r="M32" s="424">
        <v>1983</v>
      </c>
    </row>
    <row r="33" spans="1:13" s="110" customFormat="1" ht="11.1" customHeight="1" x14ac:dyDescent="0.2">
      <c r="A33" s="422" t="s">
        <v>389</v>
      </c>
      <c r="B33" s="115">
        <v>26164</v>
      </c>
      <c r="C33" s="114">
        <v>13239</v>
      </c>
      <c r="D33" s="114">
        <v>12925</v>
      </c>
      <c r="E33" s="114">
        <v>19003</v>
      </c>
      <c r="F33" s="114">
        <v>7161</v>
      </c>
      <c r="G33" s="114">
        <v>3744</v>
      </c>
      <c r="H33" s="114">
        <v>8318</v>
      </c>
      <c r="I33" s="115">
        <v>5264</v>
      </c>
      <c r="J33" s="114">
        <v>3404</v>
      </c>
      <c r="K33" s="114">
        <v>1860</v>
      </c>
      <c r="L33" s="423">
        <v>1831</v>
      </c>
      <c r="M33" s="424">
        <v>2112</v>
      </c>
    </row>
    <row r="34" spans="1:13" ht="15" customHeight="1" x14ac:dyDescent="0.2">
      <c r="A34" s="422" t="s">
        <v>395</v>
      </c>
      <c r="B34" s="115">
        <v>26169</v>
      </c>
      <c r="C34" s="114">
        <v>13256</v>
      </c>
      <c r="D34" s="114">
        <v>12913</v>
      </c>
      <c r="E34" s="114">
        <v>18981</v>
      </c>
      <c r="F34" s="114">
        <v>7188</v>
      </c>
      <c r="G34" s="114">
        <v>3603</v>
      </c>
      <c r="H34" s="114">
        <v>8466</v>
      </c>
      <c r="I34" s="115">
        <v>5305</v>
      </c>
      <c r="J34" s="114">
        <v>3422</v>
      </c>
      <c r="K34" s="114">
        <v>1883</v>
      </c>
      <c r="L34" s="423">
        <v>1923</v>
      </c>
      <c r="M34" s="424">
        <v>2082</v>
      </c>
    </row>
    <row r="35" spans="1:13" ht="11.1" customHeight="1" x14ac:dyDescent="0.2">
      <c r="A35" s="422" t="s">
        <v>387</v>
      </c>
      <c r="B35" s="115">
        <v>26425</v>
      </c>
      <c r="C35" s="114">
        <v>13491</v>
      </c>
      <c r="D35" s="114">
        <v>12934</v>
      </c>
      <c r="E35" s="114">
        <v>19183</v>
      </c>
      <c r="F35" s="114">
        <v>7242</v>
      </c>
      <c r="G35" s="114">
        <v>3545</v>
      </c>
      <c r="H35" s="114">
        <v>8675</v>
      </c>
      <c r="I35" s="115">
        <v>5349</v>
      </c>
      <c r="J35" s="114">
        <v>3414</v>
      </c>
      <c r="K35" s="114">
        <v>1935</v>
      </c>
      <c r="L35" s="423">
        <v>1343</v>
      </c>
      <c r="M35" s="424">
        <v>1198</v>
      </c>
    </row>
    <row r="36" spans="1:13" ht="11.1" customHeight="1" x14ac:dyDescent="0.2">
      <c r="A36" s="422" t="s">
        <v>388</v>
      </c>
      <c r="B36" s="115">
        <v>26964</v>
      </c>
      <c r="C36" s="114">
        <v>13692</v>
      </c>
      <c r="D36" s="114">
        <v>13272</v>
      </c>
      <c r="E36" s="114">
        <v>19598</v>
      </c>
      <c r="F36" s="114">
        <v>7366</v>
      </c>
      <c r="G36" s="114">
        <v>3828</v>
      </c>
      <c r="H36" s="114">
        <v>8829</v>
      </c>
      <c r="I36" s="115">
        <v>5308</v>
      </c>
      <c r="J36" s="114">
        <v>3389</v>
      </c>
      <c r="K36" s="114">
        <v>1919</v>
      </c>
      <c r="L36" s="423">
        <v>2390</v>
      </c>
      <c r="M36" s="424">
        <v>1997</v>
      </c>
    </row>
    <row r="37" spans="1:13" s="110" customFormat="1" ht="11.1" customHeight="1" x14ac:dyDescent="0.2">
      <c r="A37" s="422" t="s">
        <v>389</v>
      </c>
      <c r="B37" s="115">
        <v>26753</v>
      </c>
      <c r="C37" s="114">
        <v>13482</v>
      </c>
      <c r="D37" s="114">
        <v>13271</v>
      </c>
      <c r="E37" s="114">
        <v>19299</v>
      </c>
      <c r="F37" s="114">
        <v>7454</v>
      </c>
      <c r="G37" s="114">
        <v>3708</v>
      </c>
      <c r="H37" s="114">
        <v>8856</v>
      </c>
      <c r="I37" s="115">
        <v>5299</v>
      </c>
      <c r="J37" s="114">
        <v>3372</v>
      </c>
      <c r="K37" s="114">
        <v>1927</v>
      </c>
      <c r="L37" s="423">
        <v>1344</v>
      </c>
      <c r="M37" s="424">
        <v>1543</v>
      </c>
    </row>
    <row r="38" spans="1:13" ht="15" customHeight="1" x14ac:dyDescent="0.2">
      <c r="A38" s="425" t="s">
        <v>396</v>
      </c>
      <c r="B38" s="115">
        <v>27045</v>
      </c>
      <c r="C38" s="114">
        <v>13709</v>
      </c>
      <c r="D38" s="114">
        <v>13336</v>
      </c>
      <c r="E38" s="114">
        <v>19549</v>
      </c>
      <c r="F38" s="114">
        <v>7496</v>
      </c>
      <c r="G38" s="114">
        <v>3719</v>
      </c>
      <c r="H38" s="114">
        <v>8967</v>
      </c>
      <c r="I38" s="115">
        <v>5337</v>
      </c>
      <c r="J38" s="114">
        <v>3345</v>
      </c>
      <c r="K38" s="114">
        <v>1992</v>
      </c>
      <c r="L38" s="423">
        <v>1873</v>
      </c>
      <c r="M38" s="424">
        <v>1630</v>
      </c>
    </row>
    <row r="39" spans="1:13" ht="11.1" customHeight="1" x14ac:dyDescent="0.2">
      <c r="A39" s="422" t="s">
        <v>387</v>
      </c>
      <c r="B39" s="115">
        <v>27117</v>
      </c>
      <c r="C39" s="114">
        <v>13878</v>
      </c>
      <c r="D39" s="114">
        <v>13239</v>
      </c>
      <c r="E39" s="114">
        <v>19586</v>
      </c>
      <c r="F39" s="114">
        <v>7531</v>
      </c>
      <c r="G39" s="114">
        <v>3643</v>
      </c>
      <c r="H39" s="114">
        <v>9080</v>
      </c>
      <c r="I39" s="115">
        <v>5417</v>
      </c>
      <c r="J39" s="114">
        <v>3346</v>
      </c>
      <c r="K39" s="114">
        <v>2071</v>
      </c>
      <c r="L39" s="423">
        <v>1497</v>
      </c>
      <c r="M39" s="424">
        <v>1373</v>
      </c>
    </row>
    <row r="40" spans="1:13" ht="11.1" customHeight="1" x14ac:dyDescent="0.2">
      <c r="A40" s="425" t="s">
        <v>388</v>
      </c>
      <c r="B40" s="115">
        <v>27524</v>
      </c>
      <c r="C40" s="114">
        <v>14094</v>
      </c>
      <c r="D40" s="114">
        <v>13430</v>
      </c>
      <c r="E40" s="114">
        <v>19917</v>
      </c>
      <c r="F40" s="114">
        <v>7607</v>
      </c>
      <c r="G40" s="114">
        <v>3888</v>
      </c>
      <c r="H40" s="114">
        <v>9235</v>
      </c>
      <c r="I40" s="115">
        <v>5410</v>
      </c>
      <c r="J40" s="114">
        <v>3303</v>
      </c>
      <c r="K40" s="114">
        <v>2107</v>
      </c>
      <c r="L40" s="423">
        <v>2623</v>
      </c>
      <c r="M40" s="424">
        <v>2299</v>
      </c>
    </row>
    <row r="41" spans="1:13" s="110" customFormat="1" ht="11.1" customHeight="1" x14ac:dyDescent="0.2">
      <c r="A41" s="422" t="s">
        <v>389</v>
      </c>
      <c r="B41" s="115">
        <v>27335</v>
      </c>
      <c r="C41" s="114">
        <v>13907</v>
      </c>
      <c r="D41" s="114">
        <v>13428</v>
      </c>
      <c r="E41" s="114">
        <v>19675</v>
      </c>
      <c r="F41" s="114">
        <v>7660</v>
      </c>
      <c r="G41" s="114">
        <v>3805</v>
      </c>
      <c r="H41" s="114">
        <v>9229</v>
      </c>
      <c r="I41" s="115">
        <v>5475</v>
      </c>
      <c r="J41" s="114">
        <v>3335</v>
      </c>
      <c r="K41" s="114">
        <v>2140</v>
      </c>
      <c r="L41" s="423">
        <v>1428</v>
      </c>
      <c r="M41" s="424">
        <v>1640</v>
      </c>
    </row>
    <row r="42" spans="1:13" ht="15" customHeight="1" x14ac:dyDescent="0.2">
      <c r="A42" s="422" t="s">
        <v>397</v>
      </c>
      <c r="B42" s="115">
        <v>27305</v>
      </c>
      <c r="C42" s="114">
        <v>13874</v>
      </c>
      <c r="D42" s="114">
        <v>13431</v>
      </c>
      <c r="E42" s="114">
        <v>19641</v>
      </c>
      <c r="F42" s="114">
        <v>7664</v>
      </c>
      <c r="G42" s="114">
        <v>3680</v>
      </c>
      <c r="H42" s="114">
        <v>9306</v>
      </c>
      <c r="I42" s="115">
        <v>5364</v>
      </c>
      <c r="J42" s="114">
        <v>3218</v>
      </c>
      <c r="K42" s="114">
        <v>2146</v>
      </c>
      <c r="L42" s="423">
        <v>1831</v>
      </c>
      <c r="M42" s="424">
        <v>1826</v>
      </c>
    </row>
    <row r="43" spans="1:13" ht="11.1" customHeight="1" x14ac:dyDescent="0.2">
      <c r="A43" s="422" t="s">
        <v>387</v>
      </c>
      <c r="B43" s="115">
        <v>27511</v>
      </c>
      <c r="C43" s="114">
        <v>13998</v>
      </c>
      <c r="D43" s="114">
        <v>13513</v>
      </c>
      <c r="E43" s="114">
        <v>19771</v>
      </c>
      <c r="F43" s="114">
        <v>7740</v>
      </c>
      <c r="G43" s="114">
        <v>3673</v>
      </c>
      <c r="H43" s="114">
        <v>9422</v>
      </c>
      <c r="I43" s="115">
        <v>5432</v>
      </c>
      <c r="J43" s="114">
        <v>3248</v>
      </c>
      <c r="K43" s="114">
        <v>2184</v>
      </c>
      <c r="L43" s="423">
        <v>1626</v>
      </c>
      <c r="M43" s="424">
        <v>1524</v>
      </c>
    </row>
    <row r="44" spans="1:13" ht="11.1" customHeight="1" x14ac:dyDescent="0.2">
      <c r="A44" s="422" t="s">
        <v>388</v>
      </c>
      <c r="B44" s="115">
        <v>27848</v>
      </c>
      <c r="C44" s="114">
        <v>14214</v>
      </c>
      <c r="D44" s="114">
        <v>13634</v>
      </c>
      <c r="E44" s="114">
        <v>20122</v>
      </c>
      <c r="F44" s="114">
        <v>7726</v>
      </c>
      <c r="G44" s="114">
        <v>3938</v>
      </c>
      <c r="H44" s="114">
        <v>9512</v>
      </c>
      <c r="I44" s="115">
        <v>5385</v>
      </c>
      <c r="J44" s="114">
        <v>3224</v>
      </c>
      <c r="K44" s="114">
        <v>2161</v>
      </c>
      <c r="L44" s="423">
        <v>2860</v>
      </c>
      <c r="M44" s="424">
        <v>2588</v>
      </c>
    </row>
    <row r="45" spans="1:13" s="110" customFormat="1" ht="11.1" customHeight="1" x14ac:dyDescent="0.2">
      <c r="A45" s="422" t="s">
        <v>389</v>
      </c>
      <c r="B45" s="115">
        <v>27744</v>
      </c>
      <c r="C45" s="114">
        <v>14043</v>
      </c>
      <c r="D45" s="114">
        <v>13701</v>
      </c>
      <c r="E45" s="114">
        <v>19892</v>
      </c>
      <c r="F45" s="114">
        <v>7852</v>
      </c>
      <c r="G45" s="114">
        <v>3847</v>
      </c>
      <c r="H45" s="114">
        <v>9543</v>
      </c>
      <c r="I45" s="115">
        <v>5465</v>
      </c>
      <c r="J45" s="114">
        <v>3239</v>
      </c>
      <c r="K45" s="114">
        <v>2226</v>
      </c>
      <c r="L45" s="423">
        <v>1594</v>
      </c>
      <c r="M45" s="424">
        <v>1793</v>
      </c>
    </row>
    <row r="46" spans="1:13" ht="15" customHeight="1" x14ac:dyDescent="0.2">
      <c r="A46" s="422" t="s">
        <v>398</v>
      </c>
      <c r="B46" s="115">
        <v>27806</v>
      </c>
      <c r="C46" s="114">
        <v>14096</v>
      </c>
      <c r="D46" s="114">
        <v>13710</v>
      </c>
      <c r="E46" s="114">
        <v>19902</v>
      </c>
      <c r="F46" s="114">
        <v>7904</v>
      </c>
      <c r="G46" s="114">
        <v>3759</v>
      </c>
      <c r="H46" s="114">
        <v>9634</v>
      </c>
      <c r="I46" s="115">
        <v>5367</v>
      </c>
      <c r="J46" s="114">
        <v>3128</v>
      </c>
      <c r="K46" s="114">
        <v>2239</v>
      </c>
      <c r="L46" s="423">
        <v>2045</v>
      </c>
      <c r="M46" s="424">
        <v>2017</v>
      </c>
    </row>
    <row r="47" spans="1:13" ht="11.1" customHeight="1" x14ac:dyDescent="0.2">
      <c r="A47" s="422" t="s">
        <v>387</v>
      </c>
      <c r="B47" s="115">
        <v>27890</v>
      </c>
      <c r="C47" s="114">
        <v>14215</v>
      </c>
      <c r="D47" s="114">
        <v>13675</v>
      </c>
      <c r="E47" s="114">
        <v>19957</v>
      </c>
      <c r="F47" s="114">
        <v>7933</v>
      </c>
      <c r="G47" s="114">
        <v>3704</v>
      </c>
      <c r="H47" s="114">
        <v>9735</v>
      </c>
      <c r="I47" s="115">
        <v>5399</v>
      </c>
      <c r="J47" s="114">
        <v>3128</v>
      </c>
      <c r="K47" s="114">
        <v>2271</v>
      </c>
      <c r="L47" s="423">
        <v>1701</v>
      </c>
      <c r="M47" s="424">
        <v>1645</v>
      </c>
    </row>
    <row r="48" spans="1:13" ht="11.1" customHeight="1" x14ac:dyDescent="0.2">
      <c r="A48" s="422" t="s">
        <v>388</v>
      </c>
      <c r="B48" s="115">
        <v>28205</v>
      </c>
      <c r="C48" s="114">
        <v>14326</v>
      </c>
      <c r="D48" s="114">
        <v>13879</v>
      </c>
      <c r="E48" s="114">
        <v>20132</v>
      </c>
      <c r="F48" s="114">
        <v>8073</v>
      </c>
      <c r="G48" s="114">
        <v>3977</v>
      </c>
      <c r="H48" s="114">
        <v>9728</v>
      </c>
      <c r="I48" s="115">
        <v>5362</v>
      </c>
      <c r="J48" s="114">
        <v>3072</v>
      </c>
      <c r="K48" s="114">
        <v>2290</v>
      </c>
      <c r="L48" s="423">
        <v>2431</v>
      </c>
      <c r="M48" s="424">
        <v>2126</v>
      </c>
    </row>
    <row r="49" spans="1:17" s="110" customFormat="1" ht="11.1" customHeight="1" x14ac:dyDescent="0.2">
      <c r="A49" s="422" t="s">
        <v>389</v>
      </c>
      <c r="B49" s="115">
        <v>27965</v>
      </c>
      <c r="C49" s="114">
        <v>14065</v>
      </c>
      <c r="D49" s="114">
        <v>13900</v>
      </c>
      <c r="E49" s="114">
        <v>19800</v>
      </c>
      <c r="F49" s="114">
        <v>8165</v>
      </c>
      <c r="G49" s="114">
        <v>3833</v>
      </c>
      <c r="H49" s="114">
        <v>9691</v>
      </c>
      <c r="I49" s="115">
        <v>5406</v>
      </c>
      <c r="J49" s="114">
        <v>3101</v>
      </c>
      <c r="K49" s="114">
        <v>2305</v>
      </c>
      <c r="L49" s="423">
        <v>1374</v>
      </c>
      <c r="M49" s="424">
        <v>1596</v>
      </c>
    </row>
    <row r="50" spans="1:17" ht="15" customHeight="1" x14ac:dyDescent="0.2">
      <c r="A50" s="422" t="s">
        <v>399</v>
      </c>
      <c r="B50" s="143">
        <v>27853</v>
      </c>
      <c r="C50" s="144">
        <v>14035</v>
      </c>
      <c r="D50" s="144">
        <v>13818</v>
      </c>
      <c r="E50" s="144">
        <v>19727</v>
      </c>
      <c r="F50" s="144">
        <v>8126</v>
      </c>
      <c r="G50" s="144">
        <v>3681</v>
      </c>
      <c r="H50" s="144">
        <v>9768</v>
      </c>
      <c r="I50" s="143">
        <v>5284</v>
      </c>
      <c r="J50" s="144">
        <v>3027</v>
      </c>
      <c r="K50" s="144">
        <v>2257</v>
      </c>
      <c r="L50" s="426">
        <v>1723</v>
      </c>
      <c r="M50" s="427">
        <v>1850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0.16902826728044307</v>
      </c>
      <c r="C6" s="480">
        <f>'Tabelle 3.3'!J11</f>
        <v>-1.5464877957890815</v>
      </c>
      <c r="D6" s="481">
        <f t="shared" ref="D6:E9" si="0">IF(OR(AND(B6&gt;=-50,B6&lt;=50),ISNUMBER(B6)=FALSE),B6,"")</f>
        <v>0.16902826728044307</v>
      </c>
      <c r="E6" s="481">
        <f t="shared" si="0"/>
        <v>-1.5464877957890815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0.16902826728044307</v>
      </c>
      <c r="C14" s="480">
        <f>'Tabelle 3.3'!J11</f>
        <v>-1.5464877957890815</v>
      </c>
      <c r="D14" s="481">
        <f>IF(OR(AND(B14&gt;=-50,B14&lt;=50),ISNUMBER(B14)=FALSE),B14,"")</f>
        <v>0.16902826728044307</v>
      </c>
      <c r="E14" s="481">
        <f>IF(OR(AND(C14&gt;=-50,C14&lt;=50),ISNUMBER(C14)=FALSE),C14,"")</f>
        <v>-1.5464877957890815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-0.86043872919818454</v>
      </c>
      <c r="C17" s="480">
        <f>'Tabelle 3.3'!J14</f>
        <v>-8.7837837837837842</v>
      </c>
      <c r="D17" s="481">
        <f t="shared" si="3"/>
        <v>-0.86043872919818454</v>
      </c>
      <c r="E17" s="481">
        <f t="shared" si="3"/>
        <v>-8.7837837837837842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-8.2788671023965144</v>
      </c>
      <c r="C18" s="480">
        <f>'Tabelle 3.3'!J15</f>
        <v>-16.666666666666668</v>
      </c>
      <c r="D18" s="481">
        <f t="shared" si="3"/>
        <v>-8.2788671023965144</v>
      </c>
      <c r="E18" s="481">
        <f t="shared" si="3"/>
        <v>-16.666666666666668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-0.41091560425666424</v>
      </c>
      <c r="C19" s="480">
        <f>'Tabelle 3.3'!J16</f>
        <v>-7.0707070707070709</v>
      </c>
      <c r="D19" s="481">
        <f t="shared" si="3"/>
        <v>-0.41091560425666424</v>
      </c>
      <c r="E19" s="481">
        <f t="shared" si="3"/>
        <v>-7.0707070707070709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-2.2364217252396168</v>
      </c>
      <c r="C20" s="480">
        <f>'Tabelle 3.3'!J17</f>
        <v>1.1111111111111112</v>
      </c>
      <c r="D20" s="481">
        <f t="shared" si="3"/>
        <v>-2.2364217252396168</v>
      </c>
      <c r="E20" s="481">
        <f t="shared" si="3"/>
        <v>1.1111111111111112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0.7509762691498949</v>
      </c>
      <c r="C22" s="480">
        <f>'Tabelle 3.3'!J19</f>
        <v>-1.179245283018868</v>
      </c>
      <c r="D22" s="481">
        <f t="shared" si="3"/>
        <v>0.7509762691498949</v>
      </c>
      <c r="E22" s="481">
        <f t="shared" si="3"/>
        <v>-1.179245283018868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-9.375</v>
      </c>
      <c r="C23" s="480">
        <f>'Tabelle 3.3'!J20</f>
        <v>-16.083916083916083</v>
      </c>
      <c r="D23" s="481">
        <f t="shared" si="3"/>
        <v>-9.375</v>
      </c>
      <c r="E23" s="481">
        <f t="shared" si="3"/>
        <v>-16.083916083916083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0.69930069930069927</v>
      </c>
      <c r="C24" s="480">
        <f>'Tabelle 3.3'!J21</f>
        <v>-2.0833333333333335</v>
      </c>
      <c r="D24" s="481">
        <f t="shared" si="3"/>
        <v>0.69930069930069927</v>
      </c>
      <c r="E24" s="481">
        <f t="shared" si="3"/>
        <v>-2.0833333333333335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3.7037037037037037</v>
      </c>
      <c r="C25" s="480">
        <f>'Tabelle 3.3'!J22</f>
        <v>3.4482758620689653</v>
      </c>
      <c r="D25" s="481">
        <f t="shared" si="3"/>
        <v>3.7037037037037037</v>
      </c>
      <c r="E25" s="481">
        <f t="shared" si="3"/>
        <v>3.4482758620689653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3.283582089552239</v>
      </c>
      <c r="C26" s="480">
        <f>'Tabelle 3.3'!J23</f>
        <v>-10.112359550561798</v>
      </c>
      <c r="D26" s="481">
        <f t="shared" si="3"/>
        <v>3.283582089552239</v>
      </c>
      <c r="E26" s="481">
        <f t="shared" si="3"/>
        <v>-10.112359550561798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2.1674876847290641</v>
      </c>
      <c r="C27" s="480">
        <f>'Tabelle 3.3'!J24</f>
        <v>-0.75187969924812026</v>
      </c>
      <c r="D27" s="481">
        <f t="shared" si="3"/>
        <v>2.1674876847290641</v>
      </c>
      <c r="E27" s="481">
        <f t="shared" si="3"/>
        <v>-0.75187969924812026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-1.0067114093959733</v>
      </c>
      <c r="C28" s="480">
        <f>'Tabelle 3.3'!J25</f>
        <v>-1.0169491525423728</v>
      </c>
      <c r="D28" s="481">
        <f t="shared" si="3"/>
        <v>-1.0067114093959733</v>
      </c>
      <c r="E28" s="481">
        <f t="shared" si="3"/>
        <v>-1.0169491525423728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-14.519056261343012</v>
      </c>
      <c r="C29" s="480">
        <f>'Tabelle 3.3'!J26</f>
        <v>-40.909090909090907</v>
      </c>
      <c r="D29" s="481">
        <f t="shared" si="3"/>
        <v>-14.519056261343012</v>
      </c>
      <c r="E29" s="481">
        <f t="shared" si="3"/>
        <v>-40.909090909090907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1.3404825737265416</v>
      </c>
      <c r="C30" s="480">
        <f>'Tabelle 3.3'!J27</f>
        <v>0.55555555555555558</v>
      </c>
      <c r="D30" s="481">
        <f t="shared" si="3"/>
        <v>1.3404825737265416</v>
      </c>
      <c r="E30" s="481">
        <f t="shared" si="3"/>
        <v>0.55555555555555558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2.7540360873694207</v>
      </c>
      <c r="C31" s="480">
        <f>'Tabelle 3.3'!J28</f>
        <v>1.566579634464752</v>
      </c>
      <c r="D31" s="481">
        <f t="shared" si="3"/>
        <v>2.7540360873694207</v>
      </c>
      <c r="E31" s="481">
        <f t="shared" si="3"/>
        <v>1.566579634464752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4.5760430686406464</v>
      </c>
      <c r="C32" s="480">
        <f>'Tabelle 3.3'!J29</f>
        <v>4.438642297650131</v>
      </c>
      <c r="D32" s="481">
        <f t="shared" si="3"/>
        <v>4.5760430686406464</v>
      </c>
      <c r="E32" s="481">
        <f t="shared" si="3"/>
        <v>4.438642297650131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2.463382157123835</v>
      </c>
      <c r="C33" s="480">
        <f>'Tabelle 3.3'!J30</f>
        <v>2.0408163265306123</v>
      </c>
      <c r="D33" s="481">
        <f t="shared" si="3"/>
        <v>2.463382157123835</v>
      </c>
      <c r="E33" s="481">
        <f t="shared" si="3"/>
        <v>2.0408163265306123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2.691511387163561</v>
      </c>
      <c r="C34" s="480">
        <f>'Tabelle 3.3'!J31</f>
        <v>1.0615711252653928</v>
      </c>
      <c r="D34" s="481">
        <f t="shared" si="3"/>
        <v>2.691511387163561</v>
      </c>
      <c r="E34" s="481">
        <f t="shared" si="3"/>
        <v>1.0615711252653928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0.72951027657954837</v>
      </c>
      <c r="C39" s="480">
        <f>'Tabelle 3.3'!J36</f>
        <v>-1.4978902953586497</v>
      </c>
      <c r="D39" s="481">
        <f t="shared" si="3"/>
        <v>0.72951027657954837</v>
      </c>
      <c r="E39" s="481">
        <f t="shared" si="3"/>
        <v>-1.4978902953586497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0.72951027657954837</v>
      </c>
      <c r="C45" s="480">
        <f>'Tabelle 3.3'!J36</f>
        <v>-1.4978902953586497</v>
      </c>
      <c r="D45" s="481">
        <f t="shared" si="3"/>
        <v>0.72951027657954837</v>
      </c>
      <c r="E45" s="481">
        <f t="shared" si="3"/>
        <v>-1.4978902953586497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25147</v>
      </c>
      <c r="C51" s="487">
        <v>3477</v>
      </c>
      <c r="D51" s="487">
        <v>1687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25319</v>
      </c>
      <c r="C52" s="487">
        <v>3482</v>
      </c>
      <c r="D52" s="487">
        <v>1751</v>
      </c>
      <c r="E52" s="488">
        <f t="shared" ref="E52:G70" si="11">IF($A$51=37802,IF(COUNTBLANK(B$51:B$70)&gt;0,#N/A,B52/B$51*100),IF(COUNTBLANK(B$51:B$75)&gt;0,#N/A,B52/B$51*100))</f>
        <v>100.68397820813615</v>
      </c>
      <c r="F52" s="488">
        <f t="shared" si="11"/>
        <v>100.1438021282715</v>
      </c>
      <c r="G52" s="488">
        <f t="shared" si="11"/>
        <v>103.79371665678721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25619</v>
      </c>
      <c r="C53" s="487">
        <v>3442</v>
      </c>
      <c r="D53" s="487">
        <v>1752</v>
      </c>
      <c r="E53" s="488">
        <f t="shared" si="11"/>
        <v>101.87696345488528</v>
      </c>
      <c r="F53" s="488">
        <f t="shared" si="11"/>
        <v>98.993385102099509</v>
      </c>
      <c r="G53" s="488">
        <f t="shared" si="11"/>
        <v>103.85299347954951</v>
      </c>
      <c r="H53" s="489">
        <f>IF(ISERROR(L53)=TRUE,IF(MONTH(A53)=MONTH(MAX(A$51:A$75)),A53,""),"")</f>
        <v>41883</v>
      </c>
      <c r="I53" s="488">
        <f t="shared" si="12"/>
        <v>101.87696345488528</v>
      </c>
      <c r="J53" s="488">
        <f t="shared" si="10"/>
        <v>98.993385102099509</v>
      </c>
      <c r="K53" s="488">
        <f t="shared" si="10"/>
        <v>103.85299347954951</v>
      </c>
      <c r="L53" s="488" t="e">
        <f t="shared" si="13"/>
        <v>#N/A</v>
      </c>
    </row>
    <row r="54" spans="1:14" ht="15" customHeight="1" x14ac:dyDescent="0.2">
      <c r="A54" s="490" t="s">
        <v>462</v>
      </c>
      <c r="B54" s="487">
        <v>25470</v>
      </c>
      <c r="C54" s="487">
        <v>3506</v>
      </c>
      <c r="D54" s="487">
        <v>1739</v>
      </c>
      <c r="E54" s="488">
        <f t="shared" si="11"/>
        <v>101.28444744899987</v>
      </c>
      <c r="F54" s="488">
        <f t="shared" si="11"/>
        <v>100.83405234397469</v>
      </c>
      <c r="G54" s="488">
        <f t="shared" si="11"/>
        <v>103.08239478363959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25729</v>
      </c>
      <c r="C55" s="487">
        <v>3312</v>
      </c>
      <c r="D55" s="487">
        <v>1768</v>
      </c>
      <c r="E55" s="488">
        <f t="shared" si="11"/>
        <v>102.31439137869329</v>
      </c>
      <c r="F55" s="488">
        <f t="shared" si="11"/>
        <v>95.254529767040552</v>
      </c>
      <c r="G55" s="488">
        <f t="shared" si="11"/>
        <v>104.80142264374631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25863</v>
      </c>
      <c r="C56" s="487">
        <v>3312</v>
      </c>
      <c r="D56" s="487">
        <v>1812</v>
      </c>
      <c r="E56" s="488">
        <f t="shared" si="11"/>
        <v>102.84725812224123</v>
      </c>
      <c r="F56" s="488">
        <f t="shared" si="11"/>
        <v>95.254529767040552</v>
      </c>
      <c r="G56" s="488">
        <f t="shared" si="11"/>
        <v>107.40960284528749</v>
      </c>
      <c r="H56" s="489" t="str">
        <f t="shared" si="14"/>
        <v/>
      </c>
      <c r="I56" s="488" t="str">
        <f t="shared" si="12"/>
        <v/>
      </c>
      <c r="J56" s="488" t="str">
        <f t="shared" si="10"/>
        <v/>
      </c>
      <c r="K56" s="488" t="str">
        <f t="shared" si="10"/>
        <v/>
      </c>
      <c r="L56" s="488" t="e">
        <f t="shared" si="13"/>
        <v>#N/A</v>
      </c>
    </row>
    <row r="57" spans="1:14" ht="15" customHeight="1" x14ac:dyDescent="0.2">
      <c r="A57" s="490">
        <v>42248</v>
      </c>
      <c r="B57" s="487">
        <v>26411</v>
      </c>
      <c r="C57" s="487">
        <v>3304</v>
      </c>
      <c r="D57" s="487">
        <v>1828</v>
      </c>
      <c r="E57" s="488">
        <f t="shared" si="11"/>
        <v>105.02644450630294</v>
      </c>
      <c r="F57" s="488">
        <f t="shared" si="11"/>
        <v>95.024446361806156</v>
      </c>
      <c r="G57" s="488">
        <f t="shared" si="11"/>
        <v>108.35803200948429</v>
      </c>
      <c r="H57" s="489">
        <f t="shared" si="14"/>
        <v>42248</v>
      </c>
      <c r="I57" s="488">
        <f t="shared" si="12"/>
        <v>105.02644450630294</v>
      </c>
      <c r="J57" s="488">
        <f t="shared" si="10"/>
        <v>95.024446361806156</v>
      </c>
      <c r="K57" s="488">
        <f t="shared" si="10"/>
        <v>108.35803200948429</v>
      </c>
      <c r="L57" s="488" t="e">
        <f t="shared" si="13"/>
        <v>#N/A</v>
      </c>
    </row>
    <row r="58" spans="1:14" ht="15" customHeight="1" x14ac:dyDescent="0.2">
      <c r="A58" s="490" t="s">
        <v>465</v>
      </c>
      <c r="B58" s="487">
        <v>26164</v>
      </c>
      <c r="C58" s="487">
        <v>3404</v>
      </c>
      <c r="D58" s="487">
        <v>1860</v>
      </c>
      <c r="E58" s="488">
        <f t="shared" si="11"/>
        <v>104.0442199864795</v>
      </c>
      <c r="F58" s="488">
        <f t="shared" si="11"/>
        <v>97.900488927236111</v>
      </c>
      <c r="G58" s="488">
        <f t="shared" si="11"/>
        <v>110.2548903378779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26169</v>
      </c>
      <c r="C59" s="487">
        <v>3422</v>
      </c>
      <c r="D59" s="487">
        <v>1883</v>
      </c>
      <c r="E59" s="488">
        <f t="shared" si="11"/>
        <v>104.06410307392532</v>
      </c>
      <c r="F59" s="488">
        <f t="shared" si="11"/>
        <v>98.418176589013513</v>
      </c>
      <c r="G59" s="488">
        <f t="shared" si="11"/>
        <v>111.61825726141079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26425</v>
      </c>
      <c r="C60" s="487">
        <v>3414</v>
      </c>
      <c r="D60" s="487">
        <v>1935</v>
      </c>
      <c r="E60" s="488">
        <f t="shared" si="11"/>
        <v>105.08211715115124</v>
      </c>
      <c r="F60" s="488">
        <f t="shared" si="11"/>
        <v>98.188093183779131</v>
      </c>
      <c r="G60" s="488">
        <f t="shared" si="11"/>
        <v>114.70065204505038</v>
      </c>
      <c r="H60" s="489" t="str">
        <f t="shared" si="14"/>
        <v/>
      </c>
      <c r="I60" s="488" t="str">
        <f t="shared" si="12"/>
        <v/>
      </c>
      <c r="J60" s="488" t="str">
        <f t="shared" si="10"/>
        <v/>
      </c>
      <c r="K60" s="488" t="str">
        <f t="shared" si="10"/>
        <v/>
      </c>
      <c r="L60" s="488" t="e">
        <f t="shared" si="13"/>
        <v>#N/A</v>
      </c>
    </row>
    <row r="61" spans="1:14" ht="15" customHeight="1" x14ac:dyDescent="0.2">
      <c r="A61" s="490">
        <v>42614</v>
      </c>
      <c r="B61" s="487">
        <v>26964</v>
      </c>
      <c r="C61" s="487">
        <v>3389</v>
      </c>
      <c r="D61" s="487">
        <v>1919</v>
      </c>
      <c r="E61" s="488">
        <f t="shared" si="11"/>
        <v>107.22551397781048</v>
      </c>
      <c r="F61" s="488">
        <f t="shared" si="11"/>
        <v>97.469082542421631</v>
      </c>
      <c r="G61" s="488">
        <f t="shared" si="11"/>
        <v>113.75222288085358</v>
      </c>
      <c r="H61" s="489">
        <f t="shared" si="14"/>
        <v>42614</v>
      </c>
      <c r="I61" s="488">
        <f t="shared" si="12"/>
        <v>107.22551397781048</v>
      </c>
      <c r="J61" s="488">
        <f t="shared" si="10"/>
        <v>97.469082542421631</v>
      </c>
      <c r="K61" s="488">
        <f t="shared" si="10"/>
        <v>113.75222288085358</v>
      </c>
      <c r="L61" s="488" t="e">
        <f t="shared" si="13"/>
        <v>#N/A</v>
      </c>
    </row>
    <row r="62" spans="1:14" ht="15" customHeight="1" x14ac:dyDescent="0.2">
      <c r="A62" s="490" t="s">
        <v>468</v>
      </c>
      <c r="B62" s="487">
        <v>26753</v>
      </c>
      <c r="C62" s="487">
        <v>3372</v>
      </c>
      <c r="D62" s="487">
        <v>1927</v>
      </c>
      <c r="E62" s="488">
        <f t="shared" si="11"/>
        <v>106.38644768759693</v>
      </c>
      <c r="F62" s="488">
        <f t="shared" si="11"/>
        <v>96.980155306298528</v>
      </c>
      <c r="G62" s="488">
        <f t="shared" si="11"/>
        <v>114.22643746295198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27045</v>
      </c>
      <c r="C63" s="487">
        <v>3345</v>
      </c>
      <c r="D63" s="487">
        <v>1992</v>
      </c>
      <c r="E63" s="488">
        <f t="shared" si="11"/>
        <v>107.54761999443274</v>
      </c>
      <c r="F63" s="488">
        <f t="shared" si="11"/>
        <v>96.203623813632447</v>
      </c>
      <c r="G63" s="488">
        <f t="shared" si="11"/>
        <v>118.07943094250149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27117</v>
      </c>
      <c r="C64" s="487">
        <v>3346</v>
      </c>
      <c r="D64" s="487">
        <v>2071</v>
      </c>
      <c r="E64" s="488">
        <f t="shared" si="11"/>
        <v>107.83393645365251</v>
      </c>
      <c r="F64" s="488">
        <f t="shared" si="11"/>
        <v>96.232384239286745</v>
      </c>
      <c r="G64" s="488">
        <f t="shared" si="11"/>
        <v>122.76229994072318</v>
      </c>
      <c r="H64" s="489" t="str">
        <f t="shared" si="14"/>
        <v/>
      </c>
      <c r="I64" s="488" t="str">
        <f t="shared" si="12"/>
        <v/>
      </c>
      <c r="J64" s="488" t="str">
        <f t="shared" si="10"/>
        <v/>
      </c>
      <c r="K64" s="488" t="str">
        <f t="shared" si="10"/>
        <v/>
      </c>
      <c r="L64" s="488" t="e">
        <f t="shared" si="13"/>
        <v>#N/A</v>
      </c>
    </row>
    <row r="65" spans="1:12" ht="15" customHeight="1" x14ac:dyDescent="0.2">
      <c r="A65" s="490">
        <v>42979</v>
      </c>
      <c r="B65" s="487">
        <v>27524</v>
      </c>
      <c r="C65" s="487">
        <v>3303</v>
      </c>
      <c r="D65" s="487">
        <v>2107</v>
      </c>
      <c r="E65" s="488">
        <f t="shared" si="11"/>
        <v>109.45241977174216</v>
      </c>
      <c r="F65" s="488">
        <f t="shared" si="11"/>
        <v>94.995685936151858</v>
      </c>
      <c r="G65" s="488">
        <f t="shared" si="11"/>
        <v>124.89626556016597</v>
      </c>
      <c r="H65" s="489">
        <f t="shared" si="14"/>
        <v>42979</v>
      </c>
      <c r="I65" s="488">
        <f t="shared" si="12"/>
        <v>109.45241977174216</v>
      </c>
      <c r="J65" s="488">
        <f t="shared" si="10"/>
        <v>94.995685936151858</v>
      </c>
      <c r="K65" s="488">
        <f t="shared" si="10"/>
        <v>124.89626556016597</v>
      </c>
      <c r="L65" s="488" t="e">
        <f t="shared" si="13"/>
        <v>#N/A</v>
      </c>
    </row>
    <row r="66" spans="1:12" ht="15" customHeight="1" x14ac:dyDescent="0.2">
      <c r="A66" s="490" t="s">
        <v>471</v>
      </c>
      <c r="B66" s="487">
        <v>27335</v>
      </c>
      <c r="C66" s="487">
        <v>3335</v>
      </c>
      <c r="D66" s="487">
        <v>2140</v>
      </c>
      <c r="E66" s="488">
        <f t="shared" si="11"/>
        <v>108.70083906629023</v>
      </c>
      <c r="F66" s="488">
        <f t="shared" si="11"/>
        <v>95.916019557089456</v>
      </c>
      <c r="G66" s="488">
        <f t="shared" si="11"/>
        <v>126.85240071132186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27305</v>
      </c>
      <c r="C67" s="487">
        <v>3218</v>
      </c>
      <c r="D67" s="487">
        <v>2146</v>
      </c>
      <c r="E67" s="488">
        <f t="shared" si="11"/>
        <v>108.58154054161531</v>
      </c>
      <c r="F67" s="488">
        <f t="shared" si="11"/>
        <v>92.551049755536383</v>
      </c>
      <c r="G67" s="488">
        <f t="shared" si="11"/>
        <v>127.20806164789566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27511</v>
      </c>
      <c r="C68" s="487">
        <v>3248</v>
      </c>
      <c r="D68" s="487">
        <v>2184</v>
      </c>
      <c r="E68" s="488">
        <f t="shared" si="11"/>
        <v>109.40072374438303</v>
      </c>
      <c r="F68" s="488">
        <f t="shared" si="11"/>
        <v>93.413862525165371</v>
      </c>
      <c r="G68" s="488">
        <f t="shared" si="11"/>
        <v>129.46058091286307</v>
      </c>
      <c r="H68" s="489" t="str">
        <f t="shared" si="14"/>
        <v/>
      </c>
      <c r="I68" s="488" t="str">
        <f t="shared" si="12"/>
        <v/>
      </c>
      <c r="J68" s="488" t="str">
        <f t="shared" si="12"/>
        <v/>
      </c>
      <c r="K68" s="488" t="str">
        <f t="shared" si="12"/>
        <v/>
      </c>
      <c r="L68" s="488" t="e">
        <f t="shared" si="13"/>
        <v>#N/A</v>
      </c>
    </row>
    <row r="69" spans="1:12" ht="15" customHeight="1" x14ac:dyDescent="0.2">
      <c r="A69" s="490">
        <v>43344</v>
      </c>
      <c r="B69" s="487">
        <v>27848</v>
      </c>
      <c r="C69" s="487">
        <v>3224</v>
      </c>
      <c r="D69" s="487">
        <v>2161</v>
      </c>
      <c r="E69" s="488">
        <f t="shared" si="11"/>
        <v>110.7408438382312</v>
      </c>
      <c r="F69" s="488">
        <f t="shared" si="11"/>
        <v>92.723612309462183</v>
      </c>
      <c r="G69" s="488">
        <f t="shared" si="11"/>
        <v>128.09721398933016</v>
      </c>
      <c r="H69" s="489">
        <f t="shared" si="14"/>
        <v>43344</v>
      </c>
      <c r="I69" s="488">
        <f t="shared" si="12"/>
        <v>110.7408438382312</v>
      </c>
      <c r="J69" s="488">
        <f t="shared" si="12"/>
        <v>92.723612309462183</v>
      </c>
      <c r="K69" s="488">
        <f t="shared" si="12"/>
        <v>128.09721398933016</v>
      </c>
      <c r="L69" s="488" t="e">
        <f t="shared" si="13"/>
        <v>#N/A</v>
      </c>
    </row>
    <row r="70" spans="1:12" ht="15" customHeight="1" x14ac:dyDescent="0.2">
      <c r="A70" s="490" t="s">
        <v>474</v>
      </c>
      <c r="B70" s="487">
        <v>27744</v>
      </c>
      <c r="C70" s="487">
        <v>3239</v>
      </c>
      <c r="D70" s="487">
        <v>2226</v>
      </c>
      <c r="E70" s="488">
        <f t="shared" si="11"/>
        <v>110.32727561935818</v>
      </c>
      <c r="F70" s="488">
        <f t="shared" si="11"/>
        <v>93.155018694276663</v>
      </c>
      <c r="G70" s="488">
        <f t="shared" si="11"/>
        <v>131.95020746887965</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27806</v>
      </c>
      <c r="C71" s="487">
        <v>3128</v>
      </c>
      <c r="D71" s="487">
        <v>2239</v>
      </c>
      <c r="E71" s="491">
        <f t="shared" ref="E71:G75" si="15">IF($A$51=37802,IF(COUNTBLANK(B$51:B$70)&gt;0,#N/A,IF(ISBLANK(B71)=FALSE,B71/B$51*100,#N/A)),IF(COUNTBLANK(B$51:B$75)&gt;0,#N/A,B71/B$51*100))</f>
        <v>110.57382590368631</v>
      </c>
      <c r="F71" s="491">
        <f t="shared" si="15"/>
        <v>89.962611446649404</v>
      </c>
      <c r="G71" s="491">
        <f t="shared" si="15"/>
        <v>132.72080616478956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27890</v>
      </c>
      <c r="C72" s="487">
        <v>3128</v>
      </c>
      <c r="D72" s="487">
        <v>2271</v>
      </c>
      <c r="E72" s="491">
        <f t="shared" si="15"/>
        <v>110.90786177277607</v>
      </c>
      <c r="F72" s="491">
        <f t="shared" si="15"/>
        <v>89.962611446649404</v>
      </c>
      <c r="G72" s="491">
        <f t="shared" si="15"/>
        <v>134.61766449318318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28205</v>
      </c>
      <c r="C73" s="487">
        <v>3072</v>
      </c>
      <c r="D73" s="487">
        <v>2290</v>
      </c>
      <c r="E73" s="491">
        <f t="shared" si="15"/>
        <v>112.16049628186265</v>
      </c>
      <c r="F73" s="491">
        <f t="shared" si="15"/>
        <v>88.352027610008633</v>
      </c>
      <c r="G73" s="491">
        <f t="shared" si="15"/>
        <v>135.74392412566687</v>
      </c>
      <c r="H73" s="492">
        <f>IF(A$51=37802,IF(ISERROR(L73)=TRUE,IF(ISBLANK(A73)=FALSE,IF(MONTH(A73)=MONTH(MAX(A$51:A$75)),A73,""),""),""),IF(ISERROR(L73)=TRUE,IF(MONTH(A73)=MONTH(MAX(A$51:A$75)),A73,""),""))</f>
        <v>43709</v>
      </c>
      <c r="I73" s="488">
        <f t="shared" si="12"/>
        <v>112.16049628186265</v>
      </c>
      <c r="J73" s="488">
        <f t="shared" si="12"/>
        <v>88.352027610008633</v>
      </c>
      <c r="K73" s="488">
        <f t="shared" si="12"/>
        <v>135.74392412566687</v>
      </c>
      <c r="L73" s="488" t="e">
        <f t="shared" si="13"/>
        <v>#N/A</v>
      </c>
    </row>
    <row r="74" spans="1:12" ht="15" customHeight="1" x14ac:dyDescent="0.2">
      <c r="A74" s="490" t="s">
        <v>477</v>
      </c>
      <c r="B74" s="487">
        <v>27965</v>
      </c>
      <c r="C74" s="487">
        <v>3101</v>
      </c>
      <c r="D74" s="487">
        <v>2305</v>
      </c>
      <c r="E74" s="491">
        <f t="shared" si="15"/>
        <v>111.20610808446337</v>
      </c>
      <c r="F74" s="491">
        <f t="shared" si="15"/>
        <v>89.186079953983324</v>
      </c>
      <c r="G74" s="491">
        <f t="shared" si="15"/>
        <v>136.63307646710138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27853</v>
      </c>
      <c r="C75" s="493">
        <v>3027</v>
      </c>
      <c r="D75" s="493">
        <v>2257</v>
      </c>
      <c r="E75" s="491">
        <f t="shared" si="15"/>
        <v>110.76072692567702</v>
      </c>
      <c r="F75" s="491">
        <f t="shared" si="15"/>
        <v>87.057808455565151</v>
      </c>
      <c r="G75" s="491">
        <f t="shared" si="15"/>
        <v>133.78778897451096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112.16049628186265</v>
      </c>
      <c r="J77" s="488">
        <f>IF(J75&lt;&gt;"",J75,IF(J74&lt;&gt;"",J74,IF(J73&lt;&gt;"",J73,IF(J72&lt;&gt;"",J72,IF(J71&lt;&gt;"",J71,IF(J70&lt;&gt;"",J70,""))))))</f>
        <v>88.352027610008633</v>
      </c>
      <c r="K77" s="488">
        <f>IF(K75&lt;&gt;"",K75,IF(K74&lt;&gt;"",K74,IF(K73&lt;&gt;"",K73,IF(K72&lt;&gt;"",K72,IF(K71&lt;&gt;"",K71,IF(K70&lt;&gt;"",K70,""))))))</f>
        <v>135.74392412566687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+12,2%</v>
      </c>
      <c r="J79" s="488" t="str">
        <f>"GeB - ausschließlich: "&amp;IF(J77&gt;100,"+","")&amp;TEXT(J77-100,"0,0")&amp;"%"</f>
        <v>GeB - ausschließlich: -11,6%</v>
      </c>
      <c r="K79" s="488" t="str">
        <f>"GeB - im Nebenjob: "&amp;IF(K77&gt;100,"+","")&amp;TEXT(K77-100,"0,0")&amp;"%"</f>
        <v>GeB - im Nebenjob: +35,7%</v>
      </c>
    </row>
    <row r="81" spans="9:9" ht="15" customHeight="1" x14ac:dyDescent="0.2">
      <c r="I81" s="488" t="str">
        <f>IF(ISERROR(HLOOKUP(1,I$78:K$79,2,FALSE)),"",HLOOKUP(1,I$78:K$79,2,FALSE))</f>
        <v>GeB - im Nebenjob: +35,7%</v>
      </c>
    </row>
    <row r="82" spans="9:9" ht="15" customHeight="1" x14ac:dyDescent="0.2">
      <c r="I82" s="488" t="str">
        <f>IF(ISERROR(HLOOKUP(2,I$78:K$79,2,FALSE)),"",HLOOKUP(2,I$78:K$79,2,FALSE))</f>
        <v>SvB: +12,2%</v>
      </c>
    </row>
    <row r="83" spans="9:9" ht="15" customHeight="1" x14ac:dyDescent="0.2">
      <c r="I83" s="488" t="str">
        <f>IF(ISERROR(HLOOKUP(3,I$78:K$79,2,FALSE)),"",HLOOKUP(3,I$78:K$79,2,FALSE))</f>
        <v>GeB - ausschließlich: -11,6%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27853</v>
      </c>
      <c r="E12" s="114">
        <v>27965</v>
      </c>
      <c r="F12" s="114">
        <v>28205</v>
      </c>
      <c r="G12" s="114">
        <v>27890</v>
      </c>
      <c r="H12" s="114">
        <v>27806</v>
      </c>
      <c r="I12" s="115">
        <v>47</v>
      </c>
      <c r="J12" s="116">
        <v>0.16902826728044307</v>
      </c>
      <c r="N12" s="117"/>
    </row>
    <row r="13" spans="1:15" s="110" customFormat="1" ht="13.5" customHeight="1" x14ac:dyDescent="0.2">
      <c r="A13" s="118" t="s">
        <v>105</v>
      </c>
      <c r="B13" s="119" t="s">
        <v>106</v>
      </c>
      <c r="C13" s="113">
        <v>50.389545111837144</v>
      </c>
      <c r="D13" s="114">
        <v>14035</v>
      </c>
      <c r="E13" s="114">
        <v>14065</v>
      </c>
      <c r="F13" s="114">
        <v>14326</v>
      </c>
      <c r="G13" s="114">
        <v>14215</v>
      </c>
      <c r="H13" s="114">
        <v>14096</v>
      </c>
      <c r="I13" s="115">
        <v>-61</v>
      </c>
      <c r="J13" s="116">
        <v>-0.43274687854710558</v>
      </c>
    </row>
    <row r="14" spans="1:15" s="110" customFormat="1" ht="13.5" customHeight="1" x14ac:dyDescent="0.2">
      <c r="A14" s="120"/>
      <c r="B14" s="119" t="s">
        <v>107</v>
      </c>
      <c r="C14" s="113">
        <v>49.610454888162856</v>
      </c>
      <c r="D14" s="114">
        <v>13818</v>
      </c>
      <c r="E14" s="114">
        <v>13900</v>
      </c>
      <c r="F14" s="114">
        <v>13879</v>
      </c>
      <c r="G14" s="114">
        <v>13675</v>
      </c>
      <c r="H14" s="114">
        <v>13710</v>
      </c>
      <c r="I14" s="115">
        <v>108</v>
      </c>
      <c r="J14" s="116">
        <v>0.78774617067833697</v>
      </c>
    </row>
    <row r="15" spans="1:15" s="110" customFormat="1" ht="13.5" customHeight="1" x14ac:dyDescent="0.2">
      <c r="A15" s="118" t="s">
        <v>105</v>
      </c>
      <c r="B15" s="121" t="s">
        <v>108</v>
      </c>
      <c r="C15" s="113">
        <v>13.215811582235307</v>
      </c>
      <c r="D15" s="114">
        <v>3681</v>
      </c>
      <c r="E15" s="114">
        <v>3833</v>
      </c>
      <c r="F15" s="114">
        <v>3977</v>
      </c>
      <c r="G15" s="114">
        <v>3704</v>
      </c>
      <c r="H15" s="114">
        <v>3759</v>
      </c>
      <c r="I15" s="115">
        <v>-78</v>
      </c>
      <c r="J15" s="116">
        <v>-2.075019952114924</v>
      </c>
    </row>
    <row r="16" spans="1:15" s="110" customFormat="1" ht="13.5" customHeight="1" x14ac:dyDescent="0.2">
      <c r="A16" s="118"/>
      <c r="B16" s="121" t="s">
        <v>109</v>
      </c>
      <c r="C16" s="113">
        <v>64.657308009909173</v>
      </c>
      <c r="D16" s="114">
        <v>18009</v>
      </c>
      <c r="E16" s="114">
        <v>18060</v>
      </c>
      <c r="F16" s="114">
        <v>18186</v>
      </c>
      <c r="G16" s="114">
        <v>18159</v>
      </c>
      <c r="H16" s="114">
        <v>18194</v>
      </c>
      <c r="I16" s="115">
        <v>-185</v>
      </c>
      <c r="J16" s="116">
        <v>-1.0168187314499286</v>
      </c>
    </row>
    <row r="17" spans="1:10" s="110" customFormat="1" ht="13.5" customHeight="1" x14ac:dyDescent="0.2">
      <c r="A17" s="118"/>
      <c r="B17" s="121" t="s">
        <v>110</v>
      </c>
      <c r="C17" s="113">
        <v>21.214949915628477</v>
      </c>
      <c r="D17" s="114">
        <v>5909</v>
      </c>
      <c r="E17" s="114">
        <v>5824</v>
      </c>
      <c r="F17" s="114">
        <v>5798</v>
      </c>
      <c r="G17" s="114">
        <v>5796</v>
      </c>
      <c r="H17" s="114">
        <v>5640</v>
      </c>
      <c r="I17" s="115">
        <v>269</v>
      </c>
      <c r="J17" s="116">
        <v>4.7695035460992905</v>
      </c>
    </row>
    <row r="18" spans="1:10" s="110" customFormat="1" ht="13.5" customHeight="1" x14ac:dyDescent="0.2">
      <c r="A18" s="120"/>
      <c r="B18" s="121" t="s">
        <v>111</v>
      </c>
      <c r="C18" s="113">
        <v>0.91193049222704914</v>
      </c>
      <c r="D18" s="114">
        <v>254</v>
      </c>
      <c r="E18" s="114">
        <v>248</v>
      </c>
      <c r="F18" s="114">
        <v>244</v>
      </c>
      <c r="G18" s="114">
        <v>231</v>
      </c>
      <c r="H18" s="114">
        <v>213</v>
      </c>
      <c r="I18" s="115">
        <v>41</v>
      </c>
      <c r="J18" s="116">
        <v>19.248826291079812</v>
      </c>
    </row>
    <row r="19" spans="1:10" s="110" customFormat="1" ht="13.5" customHeight="1" x14ac:dyDescent="0.2">
      <c r="A19" s="120"/>
      <c r="B19" s="121" t="s">
        <v>112</v>
      </c>
      <c r="C19" s="113">
        <v>0.30158331239004776</v>
      </c>
      <c r="D19" s="114">
        <v>84</v>
      </c>
      <c r="E19" s="114">
        <v>77</v>
      </c>
      <c r="F19" s="114">
        <v>83</v>
      </c>
      <c r="G19" s="114">
        <v>63</v>
      </c>
      <c r="H19" s="114">
        <v>53</v>
      </c>
      <c r="I19" s="115">
        <v>31</v>
      </c>
      <c r="J19" s="116">
        <v>58.490566037735846</v>
      </c>
    </row>
    <row r="20" spans="1:10" s="110" customFormat="1" ht="13.5" customHeight="1" x14ac:dyDescent="0.2">
      <c r="A20" s="118" t="s">
        <v>113</v>
      </c>
      <c r="B20" s="122" t="s">
        <v>114</v>
      </c>
      <c r="C20" s="113">
        <v>70.825404803791329</v>
      </c>
      <c r="D20" s="114">
        <v>19727</v>
      </c>
      <c r="E20" s="114">
        <v>19800</v>
      </c>
      <c r="F20" s="114">
        <v>20132</v>
      </c>
      <c r="G20" s="114">
        <v>19957</v>
      </c>
      <c r="H20" s="114">
        <v>19902</v>
      </c>
      <c r="I20" s="115">
        <v>-175</v>
      </c>
      <c r="J20" s="116">
        <v>-0.87930861219977896</v>
      </c>
    </row>
    <row r="21" spans="1:10" s="110" customFormat="1" ht="13.5" customHeight="1" x14ac:dyDescent="0.2">
      <c r="A21" s="120"/>
      <c r="B21" s="122" t="s">
        <v>115</v>
      </c>
      <c r="C21" s="113">
        <v>29.174595196208667</v>
      </c>
      <c r="D21" s="114">
        <v>8126</v>
      </c>
      <c r="E21" s="114">
        <v>8165</v>
      </c>
      <c r="F21" s="114">
        <v>8073</v>
      </c>
      <c r="G21" s="114">
        <v>7933</v>
      </c>
      <c r="H21" s="114">
        <v>7904</v>
      </c>
      <c r="I21" s="115">
        <v>222</v>
      </c>
      <c r="J21" s="116">
        <v>2.8087044534412957</v>
      </c>
    </row>
    <row r="22" spans="1:10" s="110" customFormat="1" ht="13.5" customHeight="1" x14ac:dyDescent="0.2">
      <c r="A22" s="118" t="s">
        <v>113</v>
      </c>
      <c r="B22" s="122" t="s">
        <v>116</v>
      </c>
      <c r="C22" s="113">
        <v>92.916382436362326</v>
      </c>
      <c r="D22" s="114">
        <v>25880</v>
      </c>
      <c r="E22" s="114">
        <v>26054</v>
      </c>
      <c r="F22" s="114">
        <v>26248</v>
      </c>
      <c r="G22" s="114">
        <v>26002</v>
      </c>
      <c r="H22" s="114">
        <v>25986</v>
      </c>
      <c r="I22" s="115">
        <v>-106</v>
      </c>
      <c r="J22" s="116">
        <v>-0.40791195258985607</v>
      </c>
    </row>
    <row r="23" spans="1:10" s="110" customFormat="1" ht="13.5" customHeight="1" x14ac:dyDescent="0.2">
      <c r="A23" s="123"/>
      <c r="B23" s="124" t="s">
        <v>117</v>
      </c>
      <c r="C23" s="125">
        <v>7.0692564535238578</v>
      </c>
      <c r="D23" s="114">
        <v>1969</v>
      </c>
      <c r="E23" s="114">
        <v>1907</v>
      </c>
      <c r="F23" s="114">
        <v>1953</v>
      </c>
      <c r="G23" s="114">
        <v>1883</v>
      </c>
      <c r="H23" s="114">
        <v>1814</v>
      </c>
      <c r="I23" s="115">
        <v>155</v>
      </c>
      <c r="J23" s="116">
        <v>8.5446527012127902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5284</v>
      </c>
      <c r="E26" s="114">
        <v>5406</v>
      </c>
      <c r="F26" s="114">
        <v>5362</v>
      </c>
      <c r="G26" s="114">
        <v>5399</v>
      </c>
      <c r="H26" s="140">
        <v>5367</v>
      </c>
      <c r="I26" s="115">
        <v>-83</v>
      </c>
      <c r="J26" s="116">
        <v>-1.5464877957890815</v>
      </c>
    </row>
    <row r="27" spans="1:10" s="110" customFormat="1" ht="13.5" customHeight="1" x14ac:dyDescent="0.2">
      <c r="A27" s="118" t="s">
        <v>105</v>
      </c>
      <c r="B27" s="119" t="s">
        <v>106</v>
      </c>
      <c r="C27" s="113">
        <v>38.133989401968208</v>
      </c>
      <c r="D27" s="115">
        <v>2015</v>
      </c>
      <c r="E27" s="114">
        <v>2047</v>
      </c>
      <c r="F27" s="114">
        <v>2020</v>
      </c>
      <c r="G27" s="114">
        <v>2010</v>
      </c>
      <c r="H27" s="140">
        <v>1995</v>
      </c>
      <c r="I27" s="115">
        <v>20</v>
      </c>
      <c r="J27" s="116">
        <v>1.0025062656641603</v>
      </c>
    </row>
    <row r="28" spans="1:10" s="110" customFormat="1" ht="13.5" customHeight="1" x14ac:dyDescent="0.2">
      <c r="A28" s="120"/>
      <c r="B28" s="119" t="s">
        <v>107</v>
      </c>
      <c r="C28" s="113">
        <v>61.866010598031792</v>
      </c>
      <c r="D28" s="115">
        <v>3269</v>
      </c>
      <c r="E28" s="114">
        <v>3359</v>
      </c>
      <c r="F28" s="114">
        <v>3342</v>
      </c>
      <c r="G28" s="114">
        <v>3389</v>
      </c>
      <c r="H28" s="140">
        <v>3372</v>
      </c>
      <c r="I28" s="115">
        <v>-103</v>
      </c>
      <c r="J28" s="116">
        <v>-3.0545670225385528</v>
      </c>
    </row>
    <row r="29" spans="1:10" s="110" customFormat="1" ht="13.5" customHeight="1" x14ac:dyDescent="0.2">
      <c r="A29" s="118" t="s">
        <v>105</v>
      </c>
      <c r="B29" s="121" t="s">
        <v>108</v>
      </c>
      <c r="C29" s="113">
        <v>14.685844057532172</v>
      </c>
      <c r="D29" s="115">
        <v>776</v>
      </c>
      <c r="E29" s="114">
        <v>812</v>
      </c>
      <c r="F29" s="114">
        <v>828</v>
      </c>
      <c r="G29" s="114">
        <v>846</v>
      </c>
      <c r="H29" s="140">
        <v>789</v>
      </c>
      <c r="I29" s="115">
        <v>-13</v>
      </c>
      <c r="J29" s="116">
        <v>-1.6476552598225602</v>
      </c>
    </row>
    <row r="30" spans="1:10" s="110" customFormat="1" ht="13.5" customHeight="1" x14ac:dyDescent="0.2">
      <c r="A30" s="118"/>
      <c r="B30" s="121" t="s">
        <v>109</v>
      </c>
      <c r="C30" s="113">
        <v>48.959121877365632</v>
      </c>
      <c r="D30" s="115">
        <v>2587</v>
      </c>
      <c r="E30" s="114">
        <v>2634</v>
      </c>
      <c r="F30" s="114">
        <v>2623</v>
      </c>
      <c r="G30" s="114">
        <v>2663</v>
      </c>
      <c r="H30" s="140">
        <v>2675</v>
      </c>
      <c r="I30" s="115">
        <v>-88</v>
      </c>
      <c r="J30" s="116">
        <v>-3.2897196261682242</v>
      </c>
    </row>
    <row r="31" spans="1:10" s="110" customFormat="1" ht="13.5" customHeight="1" x14ac:dyDescent="0.2">
      <c r="A31" s="118"/>
      <c r="B31" s="121" t="s">
        <v>110</v>
      </c>
      <c r="C31" s="113">
        <v>19.795609386828161</v>
      </c>
      <c r="D31" s="115">
        <v>1046</v>
      </c>
      <c r="E31" s="114">
        <v>1084</v>
      </c>
      <c r="F31" s="114">
        <v>1038</v>
      </c>
      <c r="G31" s="114">
        <v>1038</v>
      </c>
      <c r="H31" s="140">
        <v>1059</v>
      </c>
      <c r="I31" s="115">
        <v>-13</v>
      </c>
      <c r="J31" s="116">
        <v>-1.2275731822474032</v>
      </c>
    </row>
    <row r="32" spans="1:10" s="110" customFormat="1" ht="13.5" customHeight="1" x14ac:dyDescent="0.2">
      <c r="A32" s="120"/>
      <c r="B32" s="121" t="s">
        <v>111</v>
      </c>
      <c r="C32" s="113">
        <v>16.559424678274034</v>
      </c>
      <c r="D32" s="115">
        <v>875</v>
      </c>
      <c r="E32" s="114">
        <v>876</v>
      </c>
      <c r="F32" s="114">
        <v>873</v>
      </c>
      <c r="G32" s="114">
        <v>852</v>
      </c>
      <c r="H32" s="140">
        <v>844</v>
      </c>
      <c r="I32" s="115">
        <v>31</v>
      </c>
      <c r="J32" s="116">
        <v>3.6729857819905214</v>
      </c>
    </row>
    <row r="33" spans="1:10" s="110" customFormat="1" ht="13.5" customHeight="1" x14ac:dyDescent="0.2">
      <c r="A33" s="120"/>
      <c r="B33" s="121" t="s">
        <v>112</v>
      </c>
      <c r="C33" s="113">
        <v>1.854655563966692</v>
      </c>
      <c r="D33" s="115">
        <v>98</v>
      </c>
      <c r="E33" s="114">
        <v>93</v>
      </c>
      <c r="F33" s="114">
        <v>94</v>
      </c>
      <c r="G33" s="114">
        <v>84</v>
      </c>
      <c r="H33" s="140">
        <v>65</v>
      </c>
      <c r="I33" s="115">
        <v>33</v>
      </c>
      <c r="J33" s="116">
        <v>50.769230769230766</v>
      </c>
    </row>
    <row r="34" spans="1:10" s="110" customFormat="1" ht="13.5" customHeight="1" x14ac:dyDescent="0.2">
      <c r="A34" s="118" t="s">
        <v>113</v>
      </c>
      <c r="B34" s="122" t="s">
        <v>116</v>
      </c>
      <c r="C34" s="113">
        <v>92.770628311884934</v>
      </c>
      <c r="D34" s="115">
        <v>4902</v>
      </c>
      <c r="E34" s="114">
        <v>5038</v>
      </c>
      <c r="F34" s="114">
        <v>4992</v>
      </c>
      <c r="G34" s="114">
        <v>5027</v>
      </c>
      <c r="H34" s="140">
        <v>5014</v>
      </c>
      <c r="I34" s="115">
        <v>-112</v>
      </c>
      <c r="J34" s="116">
        <v>-2.2337455125648185</v>
      </c>
    </row>
    <row r="35" spans="1:10" s="110" customFormat="1" ht="13.5" customHeight="1" x14ac:dyDescent="0.2">
      <c r="A35" s="118"/>
      <c r="B35" s="119" t="s">
        <v>117</v>
      </c>
      <c r="C35" s="113">
        <v>7.1536714610143832</v>
      </c>
      <c r="D35" s="115">
        <v>378</v>
      </c>
      <c r="E35" s="114">
        <v>364</v>
      </c>
      <c r="F35" s="114">
        <v>366</v>
      </c>
      <c r="G35" s="114">
        <v>366</v>
      </c>
      <c r="H35" s="140">
        <v>350</v>
      </c>
      <c r="I35" s="115">
        <v>28</v>
      </c>
      <c r="J35" s="116">
        <v>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3027</v>
      </c>
      <c r="E37" s="114">
        <v>3101</v>
      </c>
      <c r="F37" s="114">
        <v>3072</v>
      </c>
      <c r="G37" s="114">
        <v>3128</v>
      </c>
      <c r="H37" s="140">
        <v>3128</v>
      </c>
      <c r="I37" s="115">
        <v>-101</v>
      </c>
      <c r="J37" s="116">
        <v>-3.2289002557544757</v>
      </c>
    </row>
    <row r="38" spans="1:10" s="110" customFormat="1" ht="13.5" customHeight="1" x14ac:dyDescent="0.2">
      <c r="A38" s="118" t="s">
        <v>105</v>
      </c>
      <c r="B38" s="119" t="s">
        <v>106</v>
      </c>
      <c r="C38" s="113">
        <v>36.537826230591342</v>
      </c>
      <c r="D38" s="115">
        <v>1106</v>
      </c>
      <c r="E38" s="114">
        <v>1124</v>
      </c>
      <c r="F38" s="114">
        <v>1083</v>
      </c>
      <c r="G38" s="114">
        <v>1082</v>
      </c>
      <c r="H38" s="140">
        <v>1096</v>
      </c>
      <c r="I38" s="115">
        <v>10</v>
      </c>
      <c r="J38" s="116">
        <v>0.91240875912408759</v>
      </c>
    </row>
    <row r="39" spans="1:10" s="110" customFormat="1" ht="13.5" customHeight="1" x14ac:dyDescent="0.2">
      <c r="A39" s="120"/>
      <c r="B39" s="119" t="s">
        <v>107</v>
      </c>
      <c r="C39" s="113">
        <v>63.462173769408658</v>
      </c>
      <c r="D39" s="115">
        <v>1921</v>
      </c>
      <c r="E39" s="114">
        <v>1977</v>
      </c>
      <c r="F39" s="114">
        <v>1989</v>
      </c>
      <c r="G39" s="114">
        <v>2046</v>
      </c>
      <c r="H39" s="140">
        <v>2032</v>
      </c>
      <c r="I39" s="115">
        <v>-111</v>
      </c>
      <c r="J39" s="116">
        <v>-5.46259842519685</v>
      </c>
    </row>
    <row r="40" spans="1:10" s="110" customFormat="1" ht="13.5" customHeight="1" x14ac:dyDescent="0.2">
      <c r="A40" s="118" t="s">
        <v>105</v>
      </c>
      <c r="B40" s="121" t="s">
        <v>108</v>
      </c>
      <c r="C40" s="113">
        <v>15.692104393789231</v>
      </c>
      <c r="D40" s="115">
        <v>475</v>
      </c>
      <c r="E40" s="114">
        <v>491</v>
      </c>
      <c r="F40" s="114">
        <v>485</v>
      </c>
      <c r="G40" s="114">
        <v>539</v>
      </c>
      <c r="H40" s="140">
        <v>507</v>
      </c>
      <c r="I40" s="115">
        <v>-32</v>
      </c>
      <c r="J40" s="116">
        <v>-6.3116370808678504</v>
      </c>
    </row>
    <row r="41" spans="1:10" s="110" customFormat="1" ht="13.5" customHeight="1" x14ac:dyDescent="0.2">
      <c r="A41" s="118"/>
      <c r="B41" s="121" t="s">
        <v>109</v>
      </c>
      <c r="C41" s="113">
        <v>34.654773703336637</v>
      </c>
      <c r="D41" s="115">
        <v>1049</v>
      </c>
      <c r="E41" s="114">
        <v>1074</v>
      </c>
      <c r="F41" s="114">
        <v>1074</v>
      </c>
      <c r="G41" s="114">
        <v>1095</v>
      </c>
      <c r="H41" s="140">
        <v>1103</v>
      </c>
      <c r="I41" s="115">
        <v>-54</v>
      </c>
      <c r="J41" s="116">
        <v>-4.8957388939256576</v>
      </c>
    </row>
    <row r="42" spans="1:10" s="110" customFormat="1" ht="13.5" customHeight="1" x14ac:dyDescent="0.2">
      <c r="A42" s="118"/>
      <c r="B42" s="121" t="s">
        <v>110</v>
      </c>
      <c r="C42" s="113">
        <v>21.506442021803768</v>
      </c>
      <c r="D42" s="115">
        <v>651</v>
      </c>
      <c r="E42" s="114">
        <v>681</v>
      </c>
      <c r="F42" s="114">
        <v>658</v>
      </c>
      <c r="G42" s="114">
        <v>664</v>
      </c>
      <c r="H42" s="140">
        <v>692</v>
      </c>
      <c r="I42" s="115">
        <v>-41</v>
      </c>
      <c r="J42" s="116">
        <v>-5.9248554913294802</v>
      </c>
    </row>
    <row r="43" spans="1:10" s="110" customFormat="1" ht="13.5" customHeight="1" x14ac:dyDescent="0.2">
      <c r="A43" s="120"/>
      <c r="B43" s="121" t="s">
        <v>111</v>
      </c>
      <c r="C43" s="113">
        <v>28.146679881070366</v>
      </c>
      <c r="D43" s="115">
        <v>852</v>
      </c>
      <c r="E43" s="114">
        <v>855</v>
      </c>
      <c r="F43" s="114">
        <v>855</v>
      </c>
      <c r="G43" s="114">
        <v>830</v>
      </c>
      <c r="H43" s="140">
        <v>826</v>
      </c>
      <c r="I43" s="115">
        <v>26</v>
      </c>
      <c r="J43" s="116">
        <v>3.1476997578692494</v>
      </c>
    </row>
    <row r="44" spans="1:10" s="110" customFormat="1" ht="13.5" customHeight="1" x14ac:dyDescent="0.2">
      <c r="A44" s="120"/>
      <c r="B44" s="121" t="s">
        <v>112</v>
      </c>
      <c r="C44" s="113">
        <v>3.0723488602576809</v>
      </c>
      <c r="D44" s="115">
        <v>93</v>
      </c>
      <c r="E44" s="114">
        <v>88</v>
      </c>
      <c r="F44" s="114">
        <v>90</v>
      </c>
      <c r="G44" s="114">
        <v>79</v>
      </c>
      <c r="H44" s="140" t="s">
        <v>513</v>
      </c>
      <c r="I44" s="115" t="s">
        <v>513</v>
      </c>
      <c r="J44" s="116" t="s">
        <v>513</v>
      </c>
    </row>
    <row r="45" spans="1:10" s="110" customFormat="1" ht="13.5" customHeight="1" x14ac:dyDescent="0.2">
      <c r="A45" s="118" t="s">
        <v>113</v>
      </c>
      <c r="B45" s="122" t="s">
        <v>116</v>
      </c>
      <c r="C45" s="113">
        <v>92.897258011232239</v>
      </c>
      <c r="D45" s="115">
        <v>2812</v>
      </c>
      <c r="E45" s="114">
        <v>2899</v>
      </c>
      <c r="F45" s="114">
        <v>2862</v>
      </c>
      <c r="G45" s="114">
        <v>2909</v>
      </c>
      <c r="H45" s="140">
        <v>2911</v>
      </c>
      <c r="I45" s="115">
        <v>-99</v>
      </c>
      <c r="J45" s="116">
        <v>-3.4008931638612161</v>
      </c>
    </row>
    <row r="46" spans="1:10" s="110" customFormat="1" ht="13.5" customHeight="1" x14ac:dyDescent="0.2">
      <c r="A46" s="118"/>
      <c r="B46" s="119" t="s">
        <v>117</v>
      </c>
      <c r="C46" s="113">
        <v>6.9705979517674264</v>
      </c>
      <c r="D46" s="115">
        <v>211</v>
      </c>
      <c r="E46" s="114">
        <v>198</v>
      </c>
      <c r="F46" s="114">
        <v>206</v>
      </c>
      <c r="G46" s="114">
        <v>213</v>
      </c>
      <c r="H46" s="140">
        <v>214</v>
      </c>
      <c r="I46" s="115">
        <v>-3</v>
      </c>
      <c r="J46" s="116">
        <v>-1.4018691588785046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2257</v>
      </c>
      <c r="E48" s="114">
        <v>2305</v>
      </c>
      <c r="F48" s="114">
        <v>2290</v>
      </c>
      <c r="G48" s="114">
        <v>2271</v>
      </c>
      <c r="H48" s="140">
        <v>2239</v>
      </c>
      <c r="I48" s="115">
        <v>18</v>
      </c>
      <c r="J48" s="116">
        <v>0.80393032603840997</v>
      </c>
    </row>
    <row r="49" spans="1:12" s="110" customFormat="1" ht="13.5" customHeight="1" x14ac:dyDescent="0.2">
      <c r="A49" s="118" t="s">
        <v>105</v>
      </c>
      <c r="B49" s="119" t="s">
        <v>106</v>
      </c>
      <c r="C49" s="113">
        <v>40.274700930438634</v>
      </c>
      <c r="D49" s="115">
        <v>909</v>
      </c>
      <c r="E49" s="114">
        <v>923</v>
      </c>
      <c r="F49" s="114">
        <v>937</v>
      </c>
      <c r="G49" s="114">
        <v>928</v>
      </c>
      <c r="H49" s="140">
        <v>899</v>
      </c>
      <c r="I49" s="115">
        <v>10</v>
      </c>
      <c r="J49" s="116">
        <v>1.1123470522803114</v>
      </c>
    </row>
    <row r="50" spans="1:12" s="110" customFormat="1" ht="13.5" customHeight="1" x14ac:dyDescent="0.2">
      <c r="A50" s="120"/>
      <c r="B50" s="119" t="s">
        <v>107</v>
      </c>
      <c r="C50" s="113">
        <v>59.725299069561366</v>
      </c>
      <c r="D50" s="115">
        <v>1348</v>
      </c>
      <c r="E50" s="114">
        <v>1382</v>
      </c>
      <c r="F50" s="114">
        <v>1353</v>
      </c>
      <c r="G50" s="114">
        <v>1343</v>
      </c>
      <c r="H50" s="140">
        <v>1340</v>
      </c>
      <c r="I50" s="115">
        <v>8</v>
      </c>
      <c r="J50" s="116">
        <v>0.59701492537313428</v>
      </c>
    </row>
    <row r="51" spans="1:12" s="110" customFormat="1" ht="13.5" customHeight="1" x14ac:dyDescent="0.2">
      <c r="A51" s="118" t="s">
        <v>105</v>
      </c>
      <c r="B51" s="121" t="s">
        <v>108</v>
      </c>
      <c r="C51" s="113">
        <v>13.33628710677891</v>
      </c>
      <c r="D51" s="115">
        <v>301</v>
      </c>
      <c r="E51" s="114">
        <v>321</v>
      </c>
      <c r="F51" s="114">
        <v>343</v>
      </c>
      <c r="G51" s="114">
        <v>307</v>
      </c>
      <c r="H51" s="140">
        <v>282</v>
      </c>
      <c r="I51" s="115">
        <v>19</v>
      </c>
      <c r="J51" s="116">
        <v>6.7375886524822697</v>
      </c>
    </row>
    <row r="52" spans="1:12" s="110" customFormat="1" ht="13.5" customHeight="1" x14ac:dyDescent="0.2">
      <c r="A52" s="118"/>
      <c r="B52" s="121" t="s">
        <v>109</v>
      </c>
      <c r="C52" s="113">
        <v>68.143553389455022</v>
      </c>
      <c r="D52" s="115">
        <v>1538</v>
      </c>
      <c r="E52" s="114">
        <v>1560</v>
      </c>
      <c r="F52" s="114">
        <v>1549</v>
      </c>
      <c r="G52" s="114">
        <v>1568</v>
      </c>
      <c r="H52" s="140">
        <v>1572</v>
      </c>
      <c r="I52" s="115">
        <v>-34</v>
      </c>
      <c r="J52" s="116">
        <v>-2.162849872773537</v>
      </c>
    </row>
    <row r="53" spans="1:12" s="110" customFormat="1" ht="13.5" customHeight="1" x14ac:dyDescent="0.2">
      <c r="A53" s="118"/>
      <c r="B53" s="121" t="s">
        <v>110</v>
      </c>
      <c r="C53" s="113">
        <v>17.501107665042092</v>
      </c>
      <c r="D53" s="115">
        <v>395</v>
      </c>
      <c r="E53" s="114">
        <v>403</v>
      </c>
      <c r="F53" s="114">
        <v>380</v>
      </c>
      <c r="G53" s="114">
        <v>374</v>
      </c>
      <c r="H53" s="140">
        <v>367</v>
      </c>
      <c r="I53" s="115">
        <v>28</v>
      </c>
      <c r="J53" s="116">
        <v>7.6294277929155312</v>
      </c>
    </row>
    <row r="54" spans="1:12" s="110" customFormat="1" ht="13.5" customHeight="1" x14ac:dyDescent="0.2">
      <c r="A54" s="120"/>
      <c r="B54" s="121" t="s">
        <v>111</v>
      </c>
      <c r="C54" s="113">
        <v>1.0190518387239698</v>
      </c>
      <c r="D54" s="115">
        <v>23</v>
      </c>
      <c r="E54" s="114">
        <v>21</v>
      </c>
      <c r="F54" s="114">
        <v>18</v>
      </c>
      <c r="G54" s="114">
        <v>22</v>
      </c>
      <c r="H54" s="140">
        <v>18</v>
      </c>
      <c r="I54" s="115">
        <v>5</v>
      </c>
      <c r="J54" s="116">
        <v>27.777777777777779</v>
      </c>
    </row>
    <row r="55" spans="1:12" s="110" customFormat="1" ht="13.5" customHeight="1" x14ac:dyDescent="0.2">
      <c r="A55" s="120"/>
      <c r="B55" s="121" t="s">
        <v>112</v>
      </c>
      <c r="C55" s="113">
        <v>0.22153300841825432</v>
      </c>
      <c r="D55" s="115">
        <v>5</v>
      </c>
      <c r="E55" s="114">
        <v>5</v>
      </c>
      <c r="F55" s="114">
        <v>4</v>
      </c>
      <c r="G55" s="114">
        <v>5</v>
      </c>
      <c r="H55" s="140" t="s">
        <v>513</v>
      </c>
      <c r="I55" s="115" t="s">
        <v>513</v>
      </c>
      <c r="J55" s="116" t="s">
        <v>513</v>
      </c>
    </row>
    <row r="56" spans="1:12" s="110" customFormat="1" ht="13.5" customHeight="1" x14ac:dyDescent="0.2">
      <c r="A56" s="118" t="s">
        <v>113</v>
      </c>
      <c r="B56" s="122" t="s">
        <v>116</v>
      </c>
      <c r="C56" s="113">
        <v>92.600797518830305</v>
      </c>
      <c r="D56" s="115">
        <v>2090</v>
      </c>
      <c r="E56" s="114">
        <v>2139</v>
      </c>
      <c r="F56" s="114">
        <v>2130</v>
      </c>
      <c r="G56" s="114">
        <v>2118</v>
      </c>
      <c r="H56" s="140">
        <v>2103</v>
      </c>
      <c r="I56" s="115">
        <v>-13</v>
      </c>
      <c r="J56" s="116">
        <v>-0.61816452686638135</v>
      </c>
    </row>
    <row r="57" spans="1:12" s="110" customFormat="1" ht="13.5" customHeight="1" x14ac:dyDescent="0.2">
      <c r="A57" s="142"/>
      <c r="B57" s="124" t="s">
        <v>117</v>
      </c>
      <c r="C57" s="125">
        <v>7.3992024811696941</v>
      </c>
      <c r="D57" s="143">
        <v>167</v>
      </c>
      <c r="E57" s="144">
        <v>166</v>
      </c>
      <c r="F57" s="144">
        <v>160</v>
      </c>
      <c r="G57" s="144">
        <v>153</v>
      </c>
      <c r="H57" s="145">
        <v>136</v>
      </c>
      <c r="I57" s="143">
        <v>31</v>
      </c>
      <c r="J57" s="146">
        <v>22.794117647058822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27853</v>
      </c>
      <c r="E12" s="236">
        <v>27965</v>
      </c>
      <c r="F12" s="114">
        <v>28205</v>
      </c>
      <c r="G12" s="114">
        <v>27890</v>
      </c>
      <c r="H12" s="140">
        <v>27806</v>
      </c>
      <c r="I12" s="115">
        <v>47</v>
      </c>
      <c r="J12" s="116">
        <v>0.16902826728044307</v>
      </c>
    </row>
    <row r="13" spans="1:15" s="110" customFormat="1" ht="12" customHeight="1" x14ac:dyDescent="0.2">
      <c r="A13" s="118" t="s">
        <v>105</v>
      </c>
      <c r="B13" s="119" t="s">
        <v>106</v>
      </c>
      <c r="C13" s="113">
        <v>50.389545111837144</v>
      </c>
      <c r="D13" s="115">
        <v>14035</v>
      </c>
      <c r="E13" s="114">
        <v>14065</v>
      </c>
      <c r="F13" s="114">
        <v>14326</v>
      </c>
      <c r="G13" s="114">
        <v>14215</v>
      </c>
      <c r="H13" s="140">
        <v>14096</v>
      </c>
      <c r="I13" s="115">
        <v>-61</v>
      </c>
      <c r="J13" s="116">
        <v>-0.43274687854710558</v>
      </c>
    </row>
    <row r="14" spans="1:15" s="110" customFormat="1" ht="12" customHeight="1" x14ac:dyDescent="0.2">
      <c r="A14" s="118"/>
      <c r="B14" s="119" t="s">
        <v>107</v>
      </c>
      <c r="C14" s="113">
        <v>49.610454888162856</v>
      </c>
      <c r="D14" s="115">
        <v>13818</v>
      </c>
      <c r="E14" s="114">
        <v>13900</v>
      </c>
      <c r="F14" s="114">
        <v>13879</v>
      </c>
      <c r="G14" s="114">
        <v>13675</v>
      </c>
      <c r="H14" s="140">
        <v>13710</v>
      </c>
      <c r="I14" s="115">
        <v>108</v>
      </c>
      <c r="J14" s="116">
        <v>0.78774617067833697</v>
      </c>
    </row>
    <row r="15" spans="1:15" s="110" customFormat="1" ht="12" customHeight="1" x14ac:dyDescent="0.2">
      <c r="A15" s="118" t="s">
        <v>105</v>
      </c>
      <c r="B15" s="121" t="s">
        <v>108</v>
      </c>
      <c r="C15" s="113">
        <v>13.215811582235307</v>
      </c>
      <c r="D15" s="115">
        <v>3681</v>
      </c>
      <c r="E15" s="114">
        <v>3833</v>
      </c>
      <c r="F15" s="114">
        <v>3977</v>
      </c>
      <c r="G15" s="114">
        <v>3704</v>
      </c>
      <c r="H15" s="140">
        <v>3759</v>
      </c>
      <c r="I15" s="115">
        <v>-78</v>
      </c>
      <c r="J15" s="116">
        <v>-2.075019952114924</v>
      </c>
    </row>
    <row r="16" spans="1:15" s="110" customFormat="1" ht="12" customHeight="1" x14ac:dyDescent="0.2">
      <c r="A16" s="118"/>
      <c r="B16" s="121" t="s">
        <v>109</v>
      </c>
      <c r="C16" s="113">
        <v>64.657308009909173</v>
      </c>
      <c r="D16" s="115">
        <v>18009</v>
      </c>
      <c r="E16" s="114">
        <v>18060</v>
      </c>
      <c r="F16" s="114">
        <v>18186</v>
      </c>
      <c r="G16" s="114">
        <v>18159</v>
      </c>
      <c r="H16" s="140">
        <v>18194</v>
      </c>
      <c r="I16" s="115">
        <v>-185</v>
      </c>
      <c r="J16" s="116">
        <v>-1.0168187314499286</v>
      </c>
    </row>
    <row r="17" spans="1:10" s="110" customFormat="1" ht="12" customHeight="1" x14ac:dyDescent="0.2">
      <c r="A17" s="118"/>
      <c r="B17" s="121" t="s">
        <v>110</v>
      </c>
      <c r="C17" s="113">
        <v>21.214949915628477</v>
      </c>
      <c r="D17" s="115">
        <v>5909</v>
      </c>
      <c r="E17" s="114">
        <v>5824</v>
      </c>
      <c r="F17" s="114">
        <v>5798</v>
      </c>
      <c r="G17" s="114">
        <v>5796</v>
      </c>
      <c r="H17" s="140">
        <v>5640</v>
      </c>
      <c r="I17" s="115">
        <v>269</v>
      </c>
      <c r="J17" s="116">
        <v>4.7695035460992905</v>
      </c>
    </row>
    <row r="18" spans="1:10" s="110" customFormat="1" ht="12" customHeight="1" x14ac:dyDescent="0.2">
      <c r="A18" s="120"/>
      <c r="B18" s="121" t="s">
        <v>111</v>
      </c>
      <c r="C18" s="113">
        <v>0.91193049222704914</v>
      </c>
      <c r="D18" s="115">
        <v>254</v>
      </c>
      <c r="E18" s="114">
        <v>248</v>
      </c>
      <c r="F18" s="114">
        <v>244</v>
      </c>
      <c r="G18" s="114">
        <v>231</v>
      </c>
      <c r="H18" s="140">
        <v>213</v>
      </c>
      <c r="I18" s="115">
        <v>41</v>
      </c>
      <c r="J18" s="116">
        <v>19.248826291079812</v>
      </c>
    </row>
    <row r="19" spans="1:10" s="110" customFormat="1" ht="12" customHeight="1" x14ac:dyDescent="0.2">
      <c r="A19" s="120"/>
      <c r="B19" s="121" t="s">
        <v>112</v>
      </c>
      <c r="C19" s="113">
        <v>0.30158331239004776</v>
      </c>
      <c r="D19" s="115">
        <v>84</v>
      </c>
      <c r="E19" s="114">
        <v>77</v>
      </c>
      <c r="F19" s="114">
        <v>83</v>
      </c>
      <c r="G19" s="114">
        <v>63</v>
      </c>
      <c r="H19" s="140">
        <v>53</v>
      </c>
      <c r="I19" s="115">
        <v>31</v>
      </c>
      <c r="J19" s="116">
        <v>58.490566037735846</v>
      </c>
    </row>
    <row r="20" spans="1:10" s="110" customFormat="1" ht="12" customHeight="1" x14ac:dyDescent="0.2">
      <c r="A20" s="118" t="s">
        <v>113</v>
      </c>
      <c r="B20" s="119" t="s">
        <v>181</v>
      </c>
      <c r="C20" s="113">
        <v>70.825404803791329</v>
      </c>
      <c r="D20" s="115">
        <v>19727</v>
      </c>
      <c r="E20" s="114">
        <v>19800</v>
      </c>
      <c r="F20" s="114">
        <v>20132</v>
      </c>
      <c r="G20" s="114">
        <v>19957</v>
      </c>
      <c r="H20" s="140">
        <v>19902</v>
      </c>
      <c r="I20" s="115">
        <v>-175</v>
      </c>
      <c r="J20" s="116">
        <v>-0.87930861219977896</v>
      </c>
    </row>
    <row r="21" spans="1:10" s="110" customFormat="1" ht="12" customHeight="1" x14ac:dyDescent="0.2">
      <c r="A21" s="118"/>
      <c r="B21" s="119" t="s">
        <v>182</v>
      </c>
      <c r="C21" s="113">
        <v>29.174595196208667</v>
      </c>
      <c r="D21" s="115">
        <v>8126</v>
      </c>
      <c r="E21" s="114">
        <v>8165</v>
      </c>
      <c r="F21" s="114">
        <v>8073</v>
      </c>
      <c r="G21" s="114">
        <v>7933</v>
      </c>
      <c r="H21" s="140">
        <v>7904</v>
      </c>
      <c r="I21" s="115">
        <v>222</v>
      </c>
      <c r="J21" s="116">
        <v>2.8087044534412957</v>
      </c>
    </row>
    <row r="22" spans="1:10" s="110" customFormat="1" ht="12" customHeight="1" x14ac:dyDescent="0.2">
      <c r="A22" s="118" t="s">
        <v>113</v>
      </c>
      <c r="B22" s="119" t="s">
        <v>116</v>
      </c>
      <c r="C22" s="113">
        <v>92.916382436362326</v>
      </c>
      <c r="D22" s="115">
        <v>25880</v>
      </c>
      <c r="E22" s="114">
        <v>26054</v>
      </c>
      <c r="F22" s="114">
        <v>26248</v>
      </c>
      <c r="G22" s="114">
        <v>26002</v>
      </c>
      <c r="H22" s="140">
        <v>25986</v>
      </c>
      <c r="I22" s="115">
        <v>-106</v>
      </c>
      <c r="J22" s="116">
        <v>-0.40791195258985607</v>
      </c>
    </row>
    <row r="23" spans="1:10" s="110" customFormat="1" ht="12" customHeight="1" x14ac:dyDescent="0.2">
      <c r="A23" s="118"/>
      <c r="B23" s="119" t="s">
        <v>117</v>
      </c>
      <c r="C23" s="113">
        <v>7.0692564535238578</v>
      </c>
      <c r="D23" s="115">
        <v>1969</v>
      </c>
      <c r="E23" s="114">
        <v>1907</v>
      </c>
      <c r="F23" s="114">
        <v>1953</v>
      </c>
      <c r="G23" s="114">
        <v>1883</v>
      </c>
      <c r="H23" s="140">
        <v>1814</v>
      </c>
      <c r="I23" s="115">
        <v>155</v>
      </c>
      <c r="J23" s="116">
        <v>8.5446527012127902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17163</v>
      </c>
      <c r="E64" s="236">
        <v>17197</v>
      </c>
      <c r="F64" s="236">
        <v>17369</v>
      </c>
      <c r="G64" s="236">
        <v>17070</v>
      </c>
      <c r="H64" s="140">
        <v>16995</v>
      </c>
      <c r="I64" s="115">
        <v>168</v>
      </c>
      <c r="J64" s="116">
        <v>0.98852603706972642</v>
      </c>
    </row>
    <row r="65" spans="1:12" s="110" customFormat="1" ht="12" customHeight="1" x14ac:dyDescent="0.2">
      <c r="A65" s="118" t="s">
        <v>105</v>
      </c>
      <c r="B65" s="119" t="s">
        <v>106</v>
      </c>
      <c r="C65" s="113">
        <v>53.463846646856609</v>
      </c>
      <c r="D65" s="235">
        <v>9176</v>
      </c>
      <c r="E65" s="236">
        <v>9155</v>
      </c>
      <c r="F65" s="236">
        <v>9344</v>
      </c>
      <c r="G65" s="236">
        <v>9188</v>
      </c>
      <c r="H65" s="140">
        <v>9114</v>
      </c>
      <c r="I65" s="115">
        <v>62</v>
      </c>
      <c r="J65" s="116">
        <v>0.68027210884353739</v>
      </c>
    </row>
    <row r="66" spans="1:12" s="110" customFormat="1" ht="12" customHeight="1" x14ac:dyDescent="0.2">
      <c r="A66" s="118"/>
      <c r="B66" s="119" t="s">
        <v>107</v>
      </c>
      <c r="C66" s="113">
        <v>46.536153353143391</v>
      </c>
      <c r="D66" s="235">
        <v>7987</v>
      </c>
      <c r="E66" s="236">
        <v>8042</v>
      </c>
      <c r="F66" s="236">
        <v>8025</v>
      </c>
      <c r="G66" s="236">
        <v>7882</v>
      </c>
      <c r="H66" s="140">
        <v>7881</v>
      </c>
      <c r="I66" s="115">
        <v>106</v>
      </c>
      <c r="J66" s="116">
        <v>1.3450069788097958</v>
      </c>
    </row>
    <row r="67" spans="1:12" s="110" customFormat="1" ht="12" customHeight="1" x14ac:dyDescent="0.2">
      <c r="A67" s="118" t="s">
        <v>105</v>
      </c>
      <c r="B67" s="121" t="s">
        <v>108</v>
      </c>
      <c r="C67" s="113">
        <v>11.722892268251471</v>
      </c>
      <c r="D67" s="235">
        <v>2012</v>
      </c>
      <c r="E67" s="236">
        <v>2077</v>
      </c>
      <c r="F67" s="236">
        <v>2156</v>
      </c>
      <c r="G67" s="236">
        <v>1964</v>
      </c>
      <c r="H67" s="140">
        <v>1977</v>
      </c>
      <c r="I67" s="115">
        <v>35</v>
      </c>
      <c r="J67" s="116">
        <v>1.7703591299949419</v>
      </c>
    </row>
    <row r="68" spans="1:12" s="110" customFormat="1" ht="12" customHeight="1" x14ac:dyDescent="0.2">
      <c r="A68" s="118"/>
      <c r="B68" s="121" t="s">
        <v>109</v>
      </c>
      <c r="C68" s="113">
        <v>65.664510866398643</v>
      </c>
      <c r="D68" s="235">
        <v>11270</v>
      </c>
      <c r="E68" s="236">
        <v>11305</v>
      </c>
      <c r="F68" s="236">
        <v>11418</v>
      </c>
      <c r="G68" s="236">
        <v>11352</v>
      </c>
      <c r="H68" s="140">
        <v>11374</v>
      </c>
      <c r="I68" s="115">
        <v>-104</v>
      </c>
      <c r="J68" s="116">
        <v>-0.91436609811851588</v>
      </c>
    </row>
    <row r="69" spans="1:12" s="110" customFormat="1" ht="12" customHeight="1" x14ac:dyDescent="0.2">
      <c r="A69" s="118"/>
      <c r="B69" s="121" t="s">
        <v>110</v>
      </c>
      <c r="C69" s="113">
        <v>21.470605372021208</v>
      </c>
      <c r="D69" s="235">
        <v>3685</v>
      </c>
      <c r="E69" s="236">
        <v>3617</v>
      </c>
      <c r="F69" s="236">
        <v>3594</v>
      </c>
      <c r="G69" s="236">
        <v>3554</v>
      </c>
      <c r="H69" s="140">
        <v>3461</v>
      </c>
      <c r="I69" s="115">
        <v>224</v>
      </c>
      <c r="J69" s="116">
        <v>6.4721178850043337</v>
      </c>
    </row>
    <row r="70" spans="1:12" s="110" customFormat="1" ht="12" customHeight="1" x14ac:dyDescent="0.2">
      <c r="A70" s="120"/>
      <c r="B70" s="121" t="s">
        <v>111</v>
      </c>
      <c r="C70" s="113">
        <v>1.1419914933286721</v>
      </c>
      <c r="D70" s="235">
        <v>196</v>
      </c>
      <c r="E70" s="236">
        <v>198</v>
      </c>
      <c r="F70" s="236">
        <v>201</v>
      </c>
      <c r="G70" s="236">
        <v>200</v>
      </c>
      <c r="H70" s="140">
        <v>183</v>
      </c>
      <c r="I70" s="115">
        <v>13</v>
      </c>
      <c r="J70" s="116">
        <v>7.1038251366120218</v>
      </c>
    </row>
    <row r="71" spans="1:12" s="110" customFormat="1" ht="12" customHeight="1" x14ac:dyDescent="0.2">
      <c r="A71" s="120"/>
      <c r="B71" s="121" t="s">
        <v>112</v>
      </c>
      <c r="C71" s="113">
        <v>0.31463030938647091</v>
      </c>
      <c r="D71" s="235">
        <v>54</v>
      </c>
      <c r="E71" s="236">
        <v>57</v>
      </c>
      <c r="F71" s="236">
        <v>66</v>
      </c>
      <c r="G71" s="236">
        <v>59</v>
      </c>
      <c r="H71" s="140">
        <v>44</v>
      </c>
      <c r="I71" s="115">
        <v>10</v>
      </c>
      <c r="J71" s="116">
        <v>22.727272727272727</v>
      </c>
    </row>
    <row r="72" spans="1:12" s="110" customFormat="1" ht="12" customHeight="1" x14ac:dyDescent="0.2">
      <c r="A72" s="118" t="s">
        <v>113</v>
      </c>
      <c r="B72" s="119" t="s">
        <v>181</v>
      </c>
      <c r="C72" s="113">
        <v>72.545592262424989</v>
      </c>
      <c r="D72" s="235">
        <v>12451</v>
      </c>
      <c r="E72" s="236">
        <v>12470</v>
      </c>
      <c r="F72" s="236">
        <v>12700</v>
      </c>
      <c r="G72" s="236">
        <v>12454</v>
      </c>
      <c r="H72" s="140">
        <v>12405</v>
      </c>
      <c r="I72" s="115">
        <v>46</v>
      </c>
      <c r="J72" s="116">
        <v>0.37081821846029828</v>
      </c>
    </row>
    <row r="73" spans="1:12" s="110" customFormat="1" ht="12" customHeight="1" x14ac:dyDescent="0.2">
      <c r="A73" s="118"/>
      <c r="B73" s="119" t="s">
        <v>182</v>
      </c>
      <c r="C73" s="113">
        <v>27.454407737575018</v>
      </c>
      <c r="D73" s="115">
        <v>4712</v>
      </c>
      <c r="E73" s="114">
        <v>4727</v>
      </c>
      <c r="F73" s="114">
        <v>4669</v>
      </c>
      <c r="G73" s="114">
        <v>4616</v>
      </c>
      <c r="H73" s="140">
        <v>4590</v>
      </c>
      <c r="I73" s="115">
        <v>122</v>
      </c>
      <c r="J73" s="116">
        <v>2.6579520697167758</v>
      </c>
    </row>
    <row r="74" spans="1:12" s="110" customFormat="1" ht="12" customHeight="1" x14ac:dyDescent="0.2">
      <c r="A74" s="118" t="s">
        <v>113</v>
      </c>
      <c r="B74" s="119" t="s">
        <v>116</v>
      </c>
      <c r="C74" s="113">
        <v>89.174386762221062</v>
      </c>
      <c r="D74" s="115">
        <v>15305</v>
      </c>
      <c r="E74" s="114">
        <v>15360</v>
      </c>
      <c r="F74" s="114">
        <v>15497</v>
      </c>
      <c r="G74" s="114">
        <v>15324</v>
      </c>
      <c r="H74" s="140">
        <v>15331</v>
      </c>
      <c r="I74" s="115">
        <v>-26</v>
      </c>
      <c r="J74" s="116">
        <v>-0.16959102472115323</v>
      </c>
    </row>
    <row r="75" spans="1:12" s="110" customFormat="1" ht="12" customHeight="1" x14ac:dyDescent="0.2">
      <c r="A75" s="142"/>
      <c r="B75" s="124" t="s">
        <v>117</v>
      </c>
      <c r="C75" s="125">
        <v>10.79065431451378</v>
      </c>
      <c r="D75" s="143">
        <v>1852</v>
      </c>
      <c r="E75" s="144">
        <v>1831</v>
      </c>
      <c r="F75" s="144">
        <v>1866</v>
      </c>
      <c r="G75" s="144">
        <v>1741</v>
      </c>
      <c r="H75" s="145">
        <v>1659</v>
      </c>
      <c r="I75" s="143">
        <v>193</v>
      </c>
      <c r="J75" s="146">
        <v>11.633514165159735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27853</v>
      </c>
      <c r="G11" s="114">
        <v>27965</v>
      </c>
      <c r="H11" s="114">
        <v>28205</v>
      </c>
      <c r="I11" s="114">
        <v>27890</v>
      </c>
      <c r="J11" s="140">
        <v>27806</v>
      </c>
      <c r="K11" s="114">
        <v>47</v>
      </c>
      <c r="L11" s="116">
        <v>0.16902826728044307</v>
      </c>
    </row>
    <row r="12" spans="1:17" s="110" customFormat="1" ht="24.95" customHeight="1" x14ac:dyDescent="0.2">
      <c r="A12" s="604" t="s">
        <v>185</v>
      </c>
      <c r="B12" s="605"/>
      <c r="C12" s="605"/>
      <c r="D12" s="606"/>
      <c r="E12" s="113">
        <v>50.389545111837144</v>
      </c>
      <c r="F12" s="115">
        <v>14035</v>
      </c>
      <c r="G12" s="114">
        <v>14065</v>
      </c>
      <c r="H12" s="114">
        <v>14326</v>
      </c>
      <c r="I12" s="114">
        <v>14215</v>
      </c>
      <c r="J12" s="140">
        <v>14096</v>
      </c>
      <c r="K12" s="114">
        <v>-61</v>
      </c>
      <c r="L12" s="116">
        <v>-0.43274687854710558</v>
      </c>
    </row>
    <row r="13" spans="1:17" s="110" customFormat="1" ht="15" customHeight="1" x14ac:dyDescent="0.2">
      <c r="A13" s="120"/>
      <c r="B13" s="612" t="s">
        <v>107</v>
      </c>
      <c r="C13" s="612"/>
      <c r="E13" s="113">
        <v>49.610454888162856</v>
      </c>
      <c r="F13" s="115">
        <v>13818</v>
      </c>
      <c r="G13" s="114">
        <v>13900</v>
      </c>
      <c r="H13" s="114">
        <v>13879</v>
      </c>
      <c r="I13" s="114">
        <v>13675</v>
      </c>
      <c r="J13" s="140">
        <v>13710</v>
      </c>
      <c r="K13" s="114">
        <v>108</v>
      </c>
      <c r="L13" s="116">
        <v>0.78774617067833697</v>
      </c>
    </row>
    <row r="14" spans="1:17" s="110" customFormat="1" ht="24.95" customHeight="1" x14ac:dyDescent="0.2">
      <c r="A14" s="604" t="s">
        <v>186</v>
      </c>
      <c r="B14" s="605"/>
      <c r="C14" s="605"/>
      <c r="D14" s="606"/>
      <c r="E14" s="113">
        <v>13.215811582235307</v>
      </c>
      <c r="F14" s="115">
        <v>3681</v>
      </c>
      <c r="G14" s="114">
        <v>3833</v>
      </c>
      <c r="H14" s="114">
        <v>3977</v>
      </c>
      <c r="I14" s="114">
        <v>3704</v>
      </c>
      <c r="J14" s="140">
        <v>3759</v>
      </c>
      <c r="K14" s="114">
        <v>-78</v>
      </c>
      <c r="L14" s="116">
        <v>-2.075019952114924</v>
      </c>
    </row>
    <row r="15" spans="1:17" s="110" customFormat="1" ht="15" customHeight="1" x14ac:dyDescent="0.2">
      <c r="A15" s="120"/>
      <c r="B15" s="119"/>
      <c r="C15" s="258" t="s">
        <v>106</v>
      </c>
      <c r="E15" s="113">
        <v>53.599565335506654</v>
      </c>
      <c r="F15" s="115">
        <v>1973</v>
      </c>
      <c r="G15" s="114">
        <v>2050</v>
      </c>
      <c r="H15" s="114">
        <v>2165</v>
      </c>
      <c r="I15" s="114">
        <v>2002</v>
      </c>
      <c r="J15" s="140">
        <v>2019</v>
      </c>
      <c r="K15" s="114">
        <v>-46</v>
      </c>
      <c r="L15" s="116">
        <v>-2.2783556215948488</v>
      </c>
    </row>
    <row r="16" spans="1:17" s="110" customFormat="1" ht="15" customHeight="1" x14ac:dyDescent="0.2">
      <c r="A16" s="120"/>
      <c r="B16" s="119"/>
      <c r="C16" s="258" t="s">
        <v>107</v>
      </c>
      <c r="E16" s="113">
        <v>46.400434664493346</v>
      </c>
      <c r="F16" s="115">
        <v>1708</v>
      </c>
      <c r="G16" s="114">
        <v>1783</v>
      </c>
      <c r="H16" s="114">
        <v>1812</v>
      </c>
      <c r="I16" s="114">
        <v>1702</v>
      </c>
      <c r="J16" s="140">
        <v>1740</v>
      </c>
      <c r="K16" s="114">
        <v>-32</v>
      </c>
      <c r="L16" s="116">
        <v>-1.8390804597701149</v>
      </c>
    </row>
    <row r="17" spans="1:12" s="110" customFormat="1" ht="15" customHeight="1" x14ac:dyDescent="0.2">
      <c r="A17" s="120"/>
      <c r="B17" s="121" t="s">
        <v>109</v>
      </c>
      <c r="C17" s="258"/>
      <c r="E17" s="113">
        <v>64.657308009909173</v>
      </c>
      <c r="F17" s="115">
        <v>18009</v>
      </c>
      <c r="G17" s="114">
        <v>18060</v>
      </c>
      <c r="H17" s="114">
        <v>18186</v>
      </c>
      <c r="I17" s="114">
        <v>18159</v>
      </c>
      <c r="J17" s="140">
        <v>18194</v>
      </c>
      <c r="K17" s="114">
        <v>-185</v>
      </c>
      <c r="L17" s="116">
        <v>-1.0168187314499286</v>
      </c>
    </row>
    <row r="18" spans="1:12" s="110" customFormat="1" ht="15" customHeight="1" x14ac:dyDescent="0.2">
      <c r="A18" s="120"/>
      <c r="B18" s="119"/>
      <c r="C18" s="258" t="s">
        <v>106</v>
      </c>
      <c r="E18" s="113">
        <v>49.85285135210173</v>
      </c>
      <c r="F18" s="115">
        <v>8978</v>
      </c>
      <c r="G18" s="114">
        <v>8981</v>
      </c>
      <c r="H18" s="114">
        <v>9119</v>
      </c>
      <c r="I18" s="114">
        <v>9181</v>
      </c>
      <c r="J18" s="140">
        <v>9148</v>
      </c>
      <c r="K18" s="114">
        <v>-170</v>
      </c>
      <c r="L18" s="116">
        <v>-1.8583296895496284</v>
      </c>
    </row>
    <row r="19" spans="1:12" s="110" customFormat="1" ht="15" customHeight="1" x14ac:dyDescent="0.2">
      <c r="A19" s="120"/>
      <c r="B19" s="119"/>
      <c r="C19" s="258" t="s">
        <v>107</v>
      </c>
      <c r="E19" s="113">
        <v>50.14714864789827</v>
      </c>
      <c r="F19" s="115">
        <v>9031</v>
      </c>
      <c r="G19" s="114">
        <v>9079</v>
      </c>
      <c r="H19" s="114">
        <v>9067</v>
      </c>
      <c r="I19" s="114">
        <v>8978</v>
      </c>
      <c r="J19" s="140">
        <v>9046</v>
      </c>
      <c r="K19" s="114">
        <v>-15</v>
      </c>
      <c r="L19" s="116">
        <v>-0.16581914658412558</v>
      </c>
    </row>
    <row r="20" spans="1:12" s="110" customFormat="1" ht="15" customHeight="1" x14ac:dyDescent="0.2">
      <c r="A20" s="120"/>
      <c r="B20" s="121" t="s">
        <v>110</v>
      </c>
      <c r="C20" s="258"/>
      <c r="E20" s="113">
        <v>21.214949915628477</v>
      </c>
      <c r="F20" s="115">
        <v>5909</v>
      </c>
      <c r="G20" s="114">
        <v>5824</v>
      </c>
      <c r="H20" s="114">
        <v>5798</v>
      </c>
      <c r="I20" s="114">
        <v>5796</v>
      </c>
      <c r="J20" s="140">
        <v>5640</v>
      </c>
      <c r="K20" s="114">
        <v>269</v>
      </c>
      <c r="L20" s="116">
        <v>4.7695035460992905</v>
      </c>
    </row>
    <row r="21" spans="1:12" s="110" customFormat="1" ht="15" customHeight="1" x14ac:dyDescent="0.2">
      <c r="A21" s="120"/>
      <c r="B21" s="119"/>
      <c r="C21" s="258" t="s">
        <v>106</v>
      </c>
      <c r="E21" s="113">
        <v>49.483838212895584</v>
      </c>
      <c r="F21" s="115">
        <v>2924</v>
      </c>
      <c r="G21" s="114">
        <v>2879</v>
      </c>
      <c r="H21" s="114">
        <v>2891</v>
      </c>
      <c r="I21" s="114">
        <v>2887</v>
      </c>
      <c r="J21" s="140">
        <v>2792</v>
      </c>
      <c r="K21" s="114">
        <v>132</v>
      </c>
      <c r="L21" s="116">
        <v>4.7277936962750715</v>
      </c>
    </row>
    <row r="22" spans="1:12" s="110" customFormat="1" ht="15" customHeight="1" x14ac:dyDescent="0.2">
      <c r="A22" s="120"/>
      <c r="B22" s="119"/>
      <c r="C22" s="258" t="s">
        <v>107</v>
      </c>
      <c r="E22" s="113">
        <v>50.516161787104416</v>
      </c>
      <c r="F22" s="115">
        <v>2985</v>
      </c>
      <c r="G22" s="114">
        <v>2945</v>
      </c>
      <c r="H22" s="114">
        <v>2907</v>
      </c>
      <c r="I22" s="114">
        <v>2909</v>
      </c>
      <c r="J22" s="140">
        <v>2848</v>
      </c>
      <c r="K22" s="114">
        <v>137</v>
      </c>
      <c r="L22" s="116">
        <v>4.8103932584269664</v>
      </c>
    </row>
    <row r="23" spans="1:12" s="110" customFormat="1" ht="15" customHeight="1" x14ac:dyDescent="0.2">
      <c r="A23" s="120"/>
      <c r="B23" s="121" t="s">
        <v>111</v>
      </c>
      <c r="C23" s="258"/>
      <c r="E23" s="113">
        <v>0.91193049222704914</v>
      </c>
      <c r="F23" s="115">
        <v>254</v>
      </c>
      <c r="G23" s="114">
        <v>248</v>
      </c>
      <c r="H23" s="114">
        <v>244</v>
      </c>
      <c r="I23" s="114">
        <v>231</v>
      </c>
      <c r="J23" s="140">
        <v>213</v>
      </c>
      <c r="K23" s="114">
        <v>41</v>
      </c>
      <c r="L23" s="116">
        <v>19.248826291079812</v>
      </c>
    </row>
    <row r="24" spans="1:12" s="110" customFormat="1" ht="15" customHeight="1" x14ac:dyDescent="0.2">
      <c r="A24" s="120"/>
      <c r="B24" s="119"/>
      <c r="C24" s="258" t="s">
        <v>106</v>
      </c>
      <c r="E24" s="113">
        <v>62.99212598425197</v>
      </c>
      <c r="F24" s="115">
        <v>160</v>
      </c>
      <c r="G24" s="114">
        <v>155</v>
      </c>
      <c r="H24" s="114">
        <v>151</v>
      </c>
      <c r="I24" s="114">
        <v>145</v>
      </c>
      <c r="J24" s="140">
        <v>137</v>
      </c>
      <c r="K24" s="114">
        <v>23</v>
      </c>
      <c r="L24" s="116">
        <v>16.788321167883211</v>
      </c>
    </row>
    <row r="25" spans="1:12" s="110" customFormat="1" ht="15" customHeight="1" x14ac:dyDescent="0.2">
      <c r="A25" s="120"/>
      <c r="B25" s="119"/>
      <c r="C25" s="258" t="s">
        <v>107</v>
      </c>
      <c r="E25" s="113">
        <v>37.00787401574803</v>
      </c>
      <c r="F25" s="115">
        <v>94</v>
      </c>
      <c r="G25" s="114">
        <v>93</v>
      </c>
      <c r="H25" s="114">
        <v>93</v>
      </c>
      <c r="I25" s="114">
        <v>86</v>
      </c>
      <c r="J25" s="140">
        <v>76</v>
      </c>
      <c r="K25" s="114">
        <v>18</v>
      </c>
      <c r="L25" s="116">
        <v>23.684210526315791</v>
      </c>
    </row>
    <row r="26" spans="1:12" s="110" customFormat="1" ht="15" customHeight="1" x14ac:dyDescent="0.2">
      <c r="A26" s="120"/>
      <c r="C26" s="121" t="s">
        <v>187</v>
      </c>
      <c r="D26" s="110" t="s">
        <v>188</v>
      </c>
      <c r="E26" s="113">
        <v>0.30158331239004776</v>
      </c>
      <c r="F26" s="115">
        <v>84</v>
      </c>
      <c r="G26" s="114">
        <v>77</v>
      </c>
      <c r="H26" s="114">
        <v>83</v>
      </c>
      <c r="I26" s="114">
        <v>63</v>
      </c>
      <c r="J26" s="140">
        <v>53</v>
      </c>
      <c r="K26" s="114">
        <v>31</v>
      </c>
      <c r="L26" s="116">
        <v>58.490566037735846</v>
      </c>
    </row>
    <row r="27" spans="1:12" s="110" customFormat="1" ht="15" customHeight="1" x14ac:dyDescent="0.2">
      <c r="A27" s="120"/>
      <c r="B27" s="119"/>
      <c r="D27" s="259" t="s">
        <v>106</v>
      </c>
      <c r="E27" s="113">
        <v>54.761904761904759</v>
      </c>
      <c r="F27" s="115">
        <v>46</v>
      </c>
      <c r="G27" s="114">
        <v>43</v>
      </c>
      <c r="H27" s="114">
        <v>40</v>
      </c>
      <c r="I27" s="114">
        <v>28</v>
      </c>
      <c r="J27" s="140">
        <v>26</v>
      </c>
      <c r="K27" s="114">
        <v>20</v>
      </c>
      <c r="L27" s="116">
        <v>76.92307692307692</v>
      </c>
    </row>
    <row r="28" spans="1:12" s="110" customFormat="1" ht="15" customHeight="1" x14ac:dyDescent="0.2">
      <c r="A28" s="120"/>
      <c r="B28" s="119"/>
      <c r="D28" s="259" t="s">
        <v>107</v>
      </c>
      <c r="E28" s="113">
        <v>45.238095238095241</v>
      </c>
      <c r="F28" s="115">
        <v>38</v>
      </c>
      <c r="G28" s="114">
        <v>34</v>
      </c>
      <c r="H28" s="114">
        <v>43</v>
      </c>
      <c r="I28" s="114">
        <v>35</v>
      </c>
      <c r="J28" s="140">
        <v>27</v>
      </c>
      <c r="K28" s="114">
        <v>11</v>
      </c>
      <c r="L28" s="116">
        <v>40.74074074074074</v>
      </c>
    </row>
    <row r="29" spans="1:12" s="110" customFormat="1" ht="24.95" customHeight="1" x14ac:dyDescent="0.2">
      <c r="A29" s="604" t="s">
        <v>189</v>
      </c>
      <c r="B29" s="605"/>
      <c r="C29" s="605"/>
      <c r="D29" s="606"/>
      <c r="E29" s="113">
        <v>92.916382436362326</v>
      </c>
      <c r="F29" s="115">
        <v>25880</v>
      </c>
      <c r="G29" s="114">
        <v>26054</v>
      </c>
      <c r="H29" s="114">
        <v>26248</v>
      </c>
      <c r="I29" s="114">
        <v>26002</v>
      </c>
      <c r="J29" s="140">
        <v>25986</v>
      </c>
      <c r="K29" s="114">
        <v>-106</v>
      </c>
      <c r="L29" s="116">
        <v>-0.40791195258985607</v>
      </c>
    </row>
    <row r="30" spans="1:12" s="110" customFormat="1" ht="15" customHeight="1" x14ac:dyDescent="0.2">
      <c r="A30" s="120"/>
      <c r="B30" s="119"/>
      <c r="C30" s="258" t="s">
        <v>106</v>
      </c>
      <c r="E30" s="113">
        <v>49.176970633693969</v>
      </c>
      <c r="F30" s="115">
        <v>12727</v>
      </c>
      <c r="G30" s="114">
        <v>12801</v>
      </c>
      <c r="H30" s="114">
        <v>13016</v>
      </c>
      <c r="I30" s="114">
        <v>12934</v>
      </c>
      <c r="J30" s="140">
        <v>12873</v>
      </c>
      <c r="K30" s="114">
        <v>-146</v>
      </c>
      <c r="L30" s="116">
        <v>-1.1341567622154898</v>
      </c>
    </row>
    <row r="31" spans="1:12" s="110" customFormat="1" ht="15" customHeight="1" x14ac:dyDescent="0.2">
      <c r="A31" s="120"/>
      <c r="B31" s="119"/>
      <c r="C31" s="258" t="s">
        <v>107</v>
      </c>
      <c r="E31" s="113">
        <v>50.823029366306031</v>
      </c>
      <c r="F31" s="115">
        <v>13153</v>
      </c>
      <c r="G31" s="114">
        <v>13253</v>
      </c>
      <c r="H31" s="114">
        <v>13232</v>
      </c>
      <c r="I31" s="114">
        <v>13068</v>
      </c>
      <c r="J31" s="140">
        <v>13113</v>
      </c>
      <c r="K31" s="114">
        <v>40</v>
      </c>
      <c r="L31" s="116">
        <v>0.30504079920689392</v>
      </c>
    </row>
    <row r="32" spans="1:12" s="110" customFormat="1" ht="15" customHeight="1" x14ac:dyDescent="0.2">
      <c r="A32" s="120"/>
      <c r="B32" s="119" t="s">
        <v>117</v>
      </c>
      <c r="C32" s="258"/>
      <c r="E32" s="113">
        <v>7.0692564535238578</v>
      </c>
      <c r="F32" s="115">
        <v>1969</v>
      </c>
      <c r="G32" s="114">
        <v>1907</v>
      </c>
      <c r="H32" s="114">
        <v>1953</v>
      </c>
      <c r="I32" s="114">
        <v>1883</v>
      </c>
      <c r="J32" s="140">
        <v>1814</v>
      </c>
      <c r="K32" s="114">
        <v>155</v>
      </c>
      <c r="L32" s="116">
        <v>8.5446527012127902</v>
      </c>
    </row>
    <row r="33" spans="1:12" s="110" customFormat="1" ht="15" customHeight="1" x14ac:dyDescent="0.2">
      <c r="A33" s="120"/>
      <c r="B33" s="119"/>
      <c r="C33" s="258" t="s">
        <v>106</v>
      </c>
      <c r="E33" s="113">
        <v>66.226510919248355</v>
      </c>
      <c r="F33" s="115">
        <v>1304</v>
      </c>
      <c r="G33" s="114">
        <v>1260</v>
      </c>
      <c r="H33" s="114">
        <v>1306</v>
      </c>
      <c r="I33" s="114">
        <v>1276</v>
      </c>
      <c r="J33" s="140">
        <v>1218</v>
      </c>
      <c r="K33" s="114">
        <v>86</v>
      </c>
      <c r="L33" s="116">
        <v>7.0607553366174054</v>
      </c>
    </row>
    <row r="34" spans="1:12" s="110" customFormat="1" ht="15" customHeight="1" x14ac:dyDescent="0.2">
      <c r="A34" s="120"/>
      <c r="B34" s="119"/>
      <c r="C34" s="258" t="s">
        <v>107</v>
      </c>
      <c r="E34" s="113">
        <v>33.773489080751652</v>
      </c>
      <c r="F34" s="115">
        <v>665</v>
      </c>
      <c r="G34" s="114">
        <v>647</v>
      </c>
      <c r="H34" s="114">
        <v>647</v>
      </c>
      <c r="I34" s="114">
        <v>607</v>
      </c>
      <c r="J34" s="140">
        <v>596</v>
      </c>
      <c r="K34" s="114">
        <v>69</v>
      </c>
      <c r="L34" s="116">
        <v>11.577181208053691</v>
      </c>
    </row>
    <row r="35" spans="1:12" s="110" customFormat="1" ht="24.95" customHeight="1" x14ac:dyDescent="0.2">
      <c r="A35" s="604" t="s">
        <v>190</v>
      </c>
      <c r="B35" s="605"/>
      <c r="C35" s="605"/>
      <c r="D35" s="606"/>
      <c r="E35" s="113">
        <v>70.825404803791329</v>
      </c>
      <c r="F35" s="115">
        <v>19727</v>
      </c>
      <c r="G35" s="114">
        <v>19800</v>
      </c>
      <c r="H35" s="114">
        <v>20132</v>
      </c>
      <c r="I35" s="114">
        <v>19957</v>
      </c>
      <c r="J35" s="140">
        <v>19902</v>
      </c>
      <c r="K35" s="114">
        <v>-175</v>
      </c>
      <c r="L35" s="116">
        <v>-0.87930861219977896</v>
      </c>
    </row>
    <row r="36" spans="1:12" s="110" customFormat="1" ht="15" customHeight="1" x14ac:dyDescent="0.2">
      <c r="A36" s="120"/>
      <c r="B36" s="119"/>
      <c r="C36" s="258" t="s">
        <v>106</v>
      </c>
      <c r="E36" s="113">
        <v>65.722106757236276</v>
      </c>
      <c r="F36" s="115">
        <v>12965</v>
      </c>
      <c r="G36" s="114">
        <v>12987</v>
      </c>
      <c r="H36" s="114">
        <v>13255</v>
      </c>
      <c r="I36" s="114">
        <v>13136</v>
      </c>
      <c r="J36" s="140">
        <v>13045</v>
      </c>
      <c r="K36" s="114">
        <v>-80</v>
      </c>
      <c r="L36" s="116">
        <v>-0.61326178612495208</v>
      </c>
    </row>
    <row r="37" spans="1:12" s="110" customFormat="1" ht="15" customHeight="1" x14ac:dyDescent="0.2">
      <c r="A37" s="120"/>
      <c r="B37" s="119"/>
      <c r="C37" s="258" t="s">
        <v>107</v>
      </c>
      <c r="E37" s="113">
        <v>34.277893242763724</v>
      </c>
      <c r="F37" s="115">
        <v>6762</v>
      </c>
      <c r="G37" s="114">
        <v>6813</v>
      </c>
      <c r="H37" s="114">
        <v>6877</v>
      </c>
      <c r="I37" s="114">
        <v>6821</v>
      </c>
      <c r="J37" s="140">
        <v>6857</v>
      </c>
      <c r="K37" s="114">
        <v>-95</v>
      </c>
      <c r="L37" s="116">
        <v>-1.3854455301152107</v>
      </c>
    </row>
    <row r="38" spans="1:12" s="110" customFormat="1" ht="15" customHeight="1" x14ac:dyDescent="0.2">
      <c r="A38" s="120"/>
      <c r="B38" s="119" t="s">
        <v>182</v>
      </c>
      <c r="C38" s="258"/>
      <c r="E38" s="113">
        <v>29.174595196208667</v>
      </c>
      <c r="F38" s="115">
        <v>8126</v>
      </c>
      <c r="G38" s="114">
        <v>8165</v>
      </c>
      <c r="H38" s="114">
        <v>8073</v>
      </c>
      <c r="I38" s="114">
        <v>7933</v>
      </c>
      <c r="J38" s="140">
        <v>7904</v>
      </c>
      <c r="K38" s="114">
        <v>222</v>
      </c>
      <c r="L38" s="116">
        <v>2.8087044534412957</v>
      </c>
    </row>
    <row r="39" spans="1:12" s="110" customFormat="1" ht="15" customHeight="1" x14ac:dyDescent="0.2">
      <c r="A39" s="120"/>
      <c r="B39" s="119"/>
      <c r="C39" s="258" t="s">
        <v>106</v>
      </c>
      <c r="E39" s="113">
        <v>13.167610140290426</v>
      </c>
      <c r="F39" s="115">
        <v>1070</v>
      </c>
      <c r="G39" s="114">
        <v>1078</v>
      </c>
      <c r="H39" s="114">
        <v>1071</v>
      </c>
      <c r="I39" s="114">
        <v>1079</v>
      </c>
      <c r="J39" s="140">
        <v>1051</v>
      </c>
      <c r="K39" s="114">
        <v>19</v>
      </c>
      <c r="L39" s="116">
        <v>1.8078020932445291</v>
      </c>
    </row>
    <row r="40" spans="1:12" s="110" customFormat="1" ht="15" customHeight="1" x14ac:dyDescent="0.2">
      <c r="A40" s="120"/>
      <c r="B40" s="119"/>
      <c r="C40" s="258" t="s">
        <v>107</v>
      </c>
      <c r="E40" s="113">
        <v>86.832389859709579</v>
      </c>
      <c r="F40" s="115">
        <v>7056</v>
      </c>
      <c r="G40" s="114">
        <v>7087</v>
      </c>
      <c r="H40" s="114">
        <v>7002</v>
      </c>
      <c r="I40" s="114">
        <v>6854</v>
      </c>
      <c r="J40" s="140">
        <v>6853</v>
      </c>
      <c r="K40" s="114">
        <v>203</v>
      </c>
      <c r="L40" s="116">
        <v>2.9622063329928499</v>
      </c>
    </row>
    <row r="41" spans="1:12" s="110" customFormat="1" ht="24.75" customHeight="1" x14ac:dyDescent="0.2">
      <c r="A41" s="604" t="s">
        <v>518</v>
      </c>
      <c r="B41" s="605"/>
      <c r="C41" s="605"/>
      <c r="D41" s="606"/>
      <c r="E41" s="113">
        <v>5.5397982264029011</v>
      </c>
      <c r="F41" s="115">
        <v>1543</v>
      </c>
      <c r="G41" s="114">
        <v>1673</v>
      </c>
      <c r="H41" s="114">
        <v>1676</v>
      </c>
      <c r="I41" s="114">
        <v>1448</v>
      </c>
      <c r="J41" s="140">
        <v>1499</v>
      </c>
      <c r="K41" s="114">
        <v>44</v>
      </c>
      <c r="L41" s="116">
        <v>2.9352901934623081</v>
      </c>
    </row>
    <row r="42" spans="1:12" s="110" customFormat="1" ht="15" customHeight="1" x14ac:dyDescent="0.2">
      <c r="A42" s="120"/>
      <c r="B42" s="119"/>
      <c r="C42" s="258" t="s">
        <v>106</v>
      </c>
      <c r="E42" s="113">
        <v>54.893065456902136</v>
      </c>
      <c r="F42" s="115">
        <v>847</v>
      </c>
      <c r="G42" s="114">
        <v>931</v>
      </c>
      <c r="H42" s="114">
        <v>934</v>
      </c>
      <c r="I42" s="114">
        <v>765</v>
      </c>
      <c r="J42" s="140">
        <v>804</v>
      </c>
      <c r="K42" s="114">
        <v>43</v>
      </c>
      <c r="L42" s="116">
        <v>5.3482587064676617</v>
      </c>
    </row>
    <row r="43" spans="1:12" s="110" customFormat="1" ht="15" customHeight="1" x14ac:dyDescent="0.2">
      <c r="A43" s="123"/>
      <c r="B43" s="124"/>
      <c r="C43" s="260" t="s">
        <v>107</v>
      </c>
      <c r="D43" s="261"/>
      <c r="E43" s="125">
        <v>45.106934543097864</v>
      </c>
      <c r="F43" s="143">
        <v>696</v>
      </c>
      <c r="G43" s="144">
        <v>742</v>
      </c>
      <c r="H43" s="144">
        <v>742</v>
      </c>
      <c r="I43" s="144">
        <v>683</v>
      </c>
      <c r="J43" s="145">
        <v>695</v>
      </c>
      <c r="K43" s="144">
        <v>1</v>
      </c>
      <c r="L43" s="146">
        <v>0.14388489208633093</v>
      </c>
    </row>
    <row r="44" spans="1:12" s="110" customFormat="1" ht="45.75" customHeight="1" x14ac:dyDescent="0.2">
      <c r="A44" s="604" t="s">
        <v>191</v>
      </c>
      <c r="B44" s="605"/>
      <c r="C44" s="605"/>
      <c r="D44" s="606"/>
      <c r="E44" s="113">
        <v>1.1560693641618498</v>
      </c>
      <c r="F44" s="115">
        <v>322</v>
      </c>
      <c r="G44" s="114">
        <v>331</v>
      </c>
      <c r="H44" s="114">
        <v>334</v>
      </c>
      <c r="I44" s="114">
        <v>330</v>
      </c>
      <c r="J44" s="140">
        <v>336</v>
      </c>
      <c r="K44" s="114">
        <v>-14</v>
      </c>
      <c r="L44" s="116">
        <v>-4.166666666666667</v>
      </c>
    </row>
    <row r="45" spans="1:12" s="110" customFormat="1" ht="15" customHeight="1" x14ac:dyDescent="0.2">
      <c r="A45" s="120"/>
      <c r="B45" s="119"/>
      <c r="C45" s="258" t="s">
        <v>106</v>
      </c>
      <c r="E45" s="113">
        <v>53.105590062111801</v>
      </c>
      <c r="F45" s="115">
        <v>171</v>
      </c>
      <c r="G45" s="114">
        <v>180</v>
      </c>
      <c r="H45" s="114">
        <v>183</v>
      </c>
      <c r="I45" s="114">
        <v>185</v>
      </c>
      <c r="J45" s="140">
        <v>189</v>
      </c>
      <c r="K45" s="114">
        <v>-18</v>
      </c>
      <c r="L45" s="116">
        <v>-9.5238095238095237</v>
      </c>
    </row>
    <row r="46" spans="1:12" s="110" customFormat="1" ht="15" customHeight="1" x14ac:dyDescent="0.2">
      <c r="A46" s="123"/>
      <c r="B46" s="124"/>
      <c r="C46" s="260" t="s">
        <v>107</v>
      </c>
      <c r="D46" s="261"/>
      <c r="E46" s="125">
        <v>46.894409937888199</v>
      </c>
      <c r="F46" s="143">
        <v>151</v>
      </c>
      <c r="G46" s="144">
        <v>151</v>
      </c>
      <c r="H46" s="144">
        <v>151</v>
      </c>
      <c r="I46" s="144">
        <v>145</v>
      </c>
      <c r="J46" s="145">
        <v>147</v>
      </c>
      <c r="K46" s="144">
        <v>4</v>
      </c>
      <c r="L46" s="146">
        <v>2.7210884353741496</v>
      </c>
    </row>
    <row r="47" spans="1:12" s="110" customFormat="1" ht="39" customHeight="1" x14ac:dyDescent="0.2">
      <c r="A47" s="604" t="s">
        <v>519</v>
      </c>
      <c r="B47" s="607"/>
      <c r="C47" s="607"/>
      <c r="D47" s="608"/>
      <c r="E47" s="113">
        <v>0.10052777079668258</v>
      </c>
      <c r="F47" s="115">
        <v>28</v>
      </c>
      <c r="G47" s="114">
        <v>31</v>
      </c>
      <c r="H47" s="114">
        <v>29</v>
      </c>
      <c r="I47" s="114">
        <v>31</v>
      </c>
      <c r="J47" s="140">
        <v>32</v>
      </c>
      <c r="K47" s="114">
        <v>-4</v>
      </c>
      <c r="L47" s="116">
        <v>-12.5</v>
      </c>
    </row>
    <row r="48" spans="1:12" s="110" customFormat="1" ht="15" customHeight="1" x14ac:dyDescent="0.2">
      <c r="A48" s="120"/>
      <c r="B48" s="119"/>
      <c r="C48" s="258" t="s">
        <v>106</v>
      </c>
      <c r="E48" s="113">
        <v>28.571428571428573</v>
      </c>
      <c r="F48" s="115">
        <v>8</v>
      </c>
      <c r="G48" s="114">
        <v>10</v>
      </c>
      <c r="H48" s="114">
        <v>9</v>
      </c>
      <c r="I48" s="114">
        <v>10</v>
      </c>
      <c r="J48" s="140">
        <v>10</v>
      </c>
      <c r="K48" s="114">
        <v>-2</v>
      </c>
      <c r="L48" s="116">
        <v>-20</v>
      </c>
    </row>
    <row r="49" spans="1:12" s="110" customFormat="1" ht="15" customHeight="1" x14ac:dyDescent="0.2">
      <c r="A49" s="123"/>
      <c r="B49" s="124"/>
      <c r="C49" s="260" t="s">
        <v>107</v>
      </c>
      <c r="D49" s="261"/>
      <c r="E49" s="125">
        <v>71.428571428571431</v>
      </c>
      <c r="F49" s="143">
        <v>20</v>
      </c>
      <c r="G49" s="144">
        <v>21</v>
      </c>
      <c r="H49" s="144">
        <v>20</v>
      </c>
      <c r="I49" s="144">
        <v>21</v>
      </c>
      <c r="J49" s="145">
        <v>22</v>
      </c>
      <c r="K49" s="144">
        <v>-2</v>
      </c>
      <c r="L49" s="146">
        <v>-9.0909090909090917</v>
      </c>
    </row>
    <row r="50" spans="1:12" s="110" customFormat="1" ht="24.95" customHeight="1" x14ac:dyDescent="0.2">
      <c r="A50" s="609" t="s">
        <v>192</v>
      </c>
      <c r="B50" s="610"/>
      <c r="C50" s="610"/>
      <c r="D50" s="611"/>
      <c r="E50" s="262">
        <v>13.485082396869277</v>
      </c>
      <c r="F50" s="263">
        <v>3756</v>
      </c>
      <c r="G50" s="264">
        <v>3899</v>
      </c>
      <c r="H50" s="264">
        <v>3961</v>
      </c>
      <c r="I50" s="264">
        <v>3619</v>
      </c>
      <c r="J50" s="265">
        <v>3650</v>
      </c>
      <c r="K50" s="263">
        <v>106</v>
      </c>
      <c r="L50" s="266">
        <v>2.904109589041096</v>
      </c>
    </row>
    <row r="51" spans="1:12" s="110" customFormat="1" ht="15" customHeight="1" x14ac:dyDescent="0.2">
      <c r="A51" s="120"/>
      <c r="B51" s="119"/>
      <c r="C51" s="258" t="s">
        <v>106</v>
      </c>
      <c r="E51" s="113">
        <v>48.908413205537805</v>
      </c>
      <c r="F51" s="115">
        <v>1837</v>
      </c>
      <c r="G51" s="114">
        <v>1880</v>
      </c>
      <c r="H51" s="114">
        <v>1939</v>
      </c>
      <c r="I51" s="114">
        <v>1740</v>
      </c>
      <c r="J51" s="140">
        <v>1729</v>
      </c>
      <c r="K51" s="114">
        <v>108</v>
      </c>
      <c r="L51" s="116">
        <v>6.246385193753615</v>
      </c>
    </row>
    <row r="52" spans="1:12" s="110" customFormat="1" ht="15" customHeight="1" x14ac:dyDescent="0.2">
      <c r="A52" s="120"/>
      <c r="B52" s="119"/>
      <c r="C52" s="258" t="s">
        <v>107</v>
      </c>
      <c r="E52" s="113">
        <v>51.091586794462195</v>
      </c>
      <c r="F52" s="115">
        <v>1919</v>
      </c>
      <c r="G52" s="114">
        <v>2019</v>
      </c>
      <c r="H52" s="114">
        <v>2022</v>
      </c>
      <c r="I52" s="114">
        <v>1879</v>
      </c>
      <c r="J52" s="140">
        <v>1921</v>
      </c>
      <c r="K52" s="114">
        <v>-2</v>
      </c>
      <c r="L52" s="116">
        <v>-0.10411244143675169</v>
      </c>
    </row>
    <row r="53" spans="1:12" s="110" customFormat="1" ht="15" customHeight="1" x14ac:dyDescent="0.2">
      <c r="A53" s="120"/>
      <c r="B53" s="119"/>
      <c r="C53" s="258" t="s">
        <v>187</v>
      </c>
      <c r="D53" s="110" t="s">
        <v>193</v>
      </c>
      <c r="E53" s="113">
        <v>30.244941427050055</v>
      </c>
      <c r="F53" s="115">
        <v>1136</v>
      </c>
      <c r="G53" s="114">
        <v>1294</v>
      </c>
      <c r="H53" s="114">
        <v>1286</v>
      </c>
      <c r="I53" s="114">
        <v>973</v>
      </c>
      <c r="J53" s="140">
        <v>1035</v>
      </c>
      <c r="K53" s="114">
        <v>101</v>
      </c>
      <c r="L53" s="116">
        <v>9.7584541062801939</v>
      </c>
    </row>
    <row r="54" spans="1:12" s="110" customFormat="1" ht="15" customHeight="1" x14ac:dyDescent="0.2">
      <c r="A54" s="120"/>
      <c r="B54" s="119"/>
      <c r="D54" s="267" t="s">
        <v>194</v>
      </c>
      <c r="E54" s="113">
        <v>56.073943661971832</v>
      </c>
      <c r="F54" s="115">
        <v>637</v>
      </c>
      <c r="G54" s="114">
        <v>700</v>
      </c>
      <c r="H54" s="114">
        <v>713</v>
      </c>
      <c r="I54" s="114">
        <v>523</v>
      </c>
      <c r="J54" s="140">
        <v>549</v>
      </c>
      <c r="K54" s="114">
        <v>88</v>
      </c>
      <c r="L54" s="116">
        <v>16.029143897996356</v>
      </c>
    </row>
    <row r="55" spans="1:12" s="110" customFormat="1" ht="15" customHeight="1" x14ac:dyDescent="0.2">
      <c r="A55" s="120"/>
      <c r="B55" s="119"/>
      <c r="D55" s="267" t="s">
        <v>195</v>
      </c>
      <c r="E55" s="113">
        <v>43.926056338028168</v>
      </c>
      <c r="F55" s="115">
        <v>499</v>
      </c>
      <c r="G55" s="114">
        <v>594</v>
      </c>
      <c r="H55" s="114">
        <v>573</v>
      </c>
      <c r="I55" s="114">
        <v>450</v>
      </c>
      <c r="J55" s="140">
        <v>486</v>
      </c>
      <c r="K55" s="114">
        <v>13</v>
      </c>
      <c r="L55" s="116">
        <v>2.6748971193415638</v>
      </c>
    </row>
    <row r="56" spans="1:12" s="110" customFormat="1" ht="15" customHeight="1" x14ac:dyDescent="0.2">
      <c r="A56" s="120"/>
      <c r="B56" s="119" t="s">
        <v>196</v>
      </c>
      <c r="C56" s="258"/>
      <c r="E56" s="113">
        <v>70.233009011596593</v>
      </c>
      <c r="F56" s="115">
        <v>19562</v>
      </c>
      <c r="G56" s="114">
        <v>19514</v>
      </c>
      <c r="H56" s="114">
        <v>19697</v>
      </c>
      <c r="I56" s="114">
        <v>19713</v>
      </c>
      <c r="J56" s="140">
        <v>19605</v>
      </c>
      <c r="K56" s="114">
        <v>-43</v>
      </c>
      <c r="L56" s="116">
        <v>-0.21933180311145117</v>
      </c>
    </row>
    <row r="57" spans="1:12" s="110" customFormat="1" ht="15" customHeight="1" x14ac:dyDescent="0.2">
      <c r="A57" s="120"/>
      <c r="B57" s="119"/>
      <c r="C57" s="258" t="s">
        <v>106</v>
      </c>
      <c r="E57" s="113">
        <v>48.486862284020042</v>
      </c>
      <c r="F57" s="115">
        <v>9485</v>
      </c>
      <c r="G57" s="114">
        <v>9443</v>
      </c>
      <c r="H57" s="114">
        <v>9644</v>
      </c>
      <c r="I57" s="114">
        <v>9723</v>
      </c>
      <c r="J57" s="140">
        <v>9632</v>
      </c>
      <c r="K57" s="114">
        <v>-147</v>
      </c>
      <c r="L57" s="116">
        <v>-1.5261627906976745</v>
      </c>
    </row>
    <row r="58" spans="1:12" s="110" customFormat="1" ht="15" customHeight="1" x14ac:dyDescent="0.2">
      <c r="A58" s="120"/>
      <c r="B58" s="119"/>
      <c r="C58" s="258" t="s">
        <v>107</v>
      </c>
      <c r="E58" s="113">
        <v>51.513137715979958</v>
      </c>
      <c r="F58" s="115">
        <v>10077</v>
      </c>
      <c r="G58" s="114">
        <v>10071</v>
      </c>
      <c r="H58" s="114">
        <v>10053</v>
      </c>
      <c r="I58" s="114">
        <v>9990</v>
      </c>
      <c r="J58" s="140">
        <v>9973</v>
      </c>
      <c r="K58" s="114">
        <v>104</v>
      </c>
      <c r="L58" s="116">
        <v>1.0428156021257395</v>
      </c>
    </row>
    <row r="59" spans="1:12" s="110" customFormat="1" ht="15" customHeight="1" x14ac:dyDescent="0.2">
      <c r="A59" s="120"/>
      <c r="B59" s="119"/>
      <c r="C59" s="258" t="s">
        <v>105</v>
      </c>
      <c r="D59" s="110" t="s">
        <v>197</v>
      </c>
      <c r="E59" s="113">
        <v>90.517329516409362</v>
      </c>
      <c r="F59" s="115">
        <v>17707</v>
      </c>
      <c r="G59" s="114">
        <v>17658</v>
      </c>
      <c r="H59" s="114">
        <v>17845</v>
      </c>
      <c r="I59" s="114">
        <v>17911</v>
      </c>
      <c r="J59" s="140">
        <v>17838</v>
      </c>
      <c r="K59" s="114">
        <v>-131</v>
      </c>
      <c r="L59" s="116">
        <v>-0.73438726314609259</v>
      </c>
    </row>
    <row r="60" spans="1:12" s="110" customFormat="1" ht="15" customHeight="1" x14ac:dyDescent="0.2">
      <c r="A60" s="120"/>
      <c r="B60" s="119"/>
      <c r="C60" s="258"/>
      <c r="D60" s="267" t="s">
        <v>198</v>
      </c>
      <c r="E60" s="113">
        <v>45.840628000225898</v>
      </c>
      <c r="F60" s="115">
        <v>8117</v>
      </c>
      <c r="G60" s="114">
        <v>8073</v>
      </c>
      <c r="H60" s="114">
        <v>8265</v>
      </c>
      <c r="I60" s="114">
        <v>8374</v>
      </c>
      <c r="J60" s="140">
        <v>8303</v>
      </c>
      <c r="K60" s="114">
        <v>-186</v>
      </c>
      <c r="L60" s="116">
        <v>-2.2401541611465734</v>
      </c>
    </row>
    <row r="61" spans="1:12" s="110" customFormat="1" ht="15" customHeight="1" x14ac:dyDescent="0.2">
      <c r="A61" s="120"/>
      <c r="B61" s="119"/>
      <c r="C61" s="258"/>
      <c r="D61" s="267" t="s">
        <v>199</v>
      </c>
      <c r="E61" s="113">
        <v>54.159371999774102</v>
      </c>
      <c r="F61" s="115">
        <v>9590</v>
      </c>
      <c r="G61" s="114">
        <v>9585</v>
      </c>
      <c r="H61" s="114">
        <v>9580</v>
      </c>
      <c r="I61" s="114">
        <v>9537</v>
      </c>
      <c r="J61" s="140">
        <v>9535</v>
      </c>
      <c r="K61" s="114">
        <v>55</v>
      </c>
      <c r="L61" s="116">
        <v>0.5768222338751966</v>
      </c>
    </row>
    <row r="62" spans="1:12" s="110" customFormat="1" ht="15" customHeight="1" x14ac:dyDescent="0.2">
      <c r="A62" s="120"/>
      <c r="B62" s="119"/>
      <c r="C62" s="258"/>
      <c r="D62" s="258" t="s">
        <v>200</v>
      </c>
      <c r="E62" s="113">
        <v>9.4826704835906348</v>
      </c>
      <c r="F62" s="115">
        <v>1855</v>
      </c>
      <c r="G62" s="114">
        <v>1856</v>
      </c>
      <c r="H62" s="114">
        <v>1852</v>
      </c>
      <c r="I62" s="114">
        <v>1802</v>
      </c>
      <c r="J62" s="140">
        <v>1767</v>
      </c>
      <c r="K62" s="114">
        <v>88</v>
      </c>
      <c r="L62" s="116">
        <v>4.9801924165251839</v>
      </c>
    </row>
    <row r="63" spans="1:12" s="110" customFormat="1" ht="15" customHeight="1" x14ac:dyDescent="0.2">
      <c r="A63" s="120"/>
      <c r="B63" s="119"/>
      <c r="C63" s="258"/>
      <c r="D63" s="267" t="s">
        <v>198</v>
      </c>
      <c r="E63" s="113">
        <v>73.746630727762806</v>
      </c>
      <c r="F63" s="115">
        <v>1368</v>
      </c>
      <c r="G63" s="114">
        <v>1370</v>
      </c>
      <c r="H63" s="114">
        <v>1379</v>
      </c>
      <c r="I63" s="114">
        <v>1349</v>
      </c>
      <c r="J63" s="140">
        <v>1329</v>
      </c>
      <c r="K63" s="114">
        <v>39</v>
      </c>
      <c r="L63" s="116">
        <v>2.9345372460496613</v>
      </c>
    </row>
    <row r="64" spans="1:12" s="110" customFormat="1" ht="15" customHeight="1" x14ac:dyDescent="0.2">
      <c r="A64" s="120"/>
      <c r="B64" s="119"/>
      <c r="C64" s="258"/>
      <c r="D64" s="267" t="s">
        <v>199</v>
      </c>
      <c r="E64" s="113">
        <v>26.253369272237197</v>
      </c>
      <c r="F64" s="115">
        <v>487</v>
      </c>
      <c r="G64" s="114">
        <v>486</v>
      </c>
      <c r="H64" s="114">
        <v>473</v>
      </c>
      <c r="I64" s="114">
        <v>453</v>
      </c>
      <c r="J64" s="140">
        <v>438</v>
      </c>
      <c r="K64" s="114">
        <v>49</v>
      </c>
      <c r="L64" s="116">
        <v>11.187214611872147</v>
      </c>
    </row>
    <row r="65" spans="1:12" s="110" customFormat="1" ht="15" customHeight="1" x14ac:dyDescent="0.2">
      <c r="A65" s="120"/>
      <c r="B65" s="119" t="s">
        <v>201</v>
      </c>
      <c r="C65" s="258"/>
      <c r="E65" s="113">
        <v>12.160269988870139</v>
      </c>
      <c r="F65" s="115">
        <v>3387</v>
      </c>
      <c r="G65" s="114">
        <v>3377</v>
      </c>
      <c r="H65" s="114">
        <v>3360</v>
      </c>
      <c r="I65" s="114">
        <v>3312</v>
      </c>
      <c r="J65" s="140">
        <v>3294</v>
      </c>
      <c r="K65" s="114">
        <v>93</v>
      </c>
      <c r="L65" s="116">
        <v>2.8233151183970855</v>
      </c>
    </row>
    <row r="66" spans="1:12" s="110" customFormat="1" ht="15" customHeight="1" x14ac:dyDescent="0.2">
      <c r="A66" s="120"/>
      <c r="B66" s="119"/>
      <c r="C66" s="258" t="s">
        <v>106</v>
      </c>
      <c r="E66" s="113">
        <v>62.503690581635666</v>
      </c>
      <c r="F66" s="115">
        <v>2117</v>
      </c>
      <c r="G66" s="114">
        <v>2123</v>
      </c>
      <c r="H66" s="114">
        <v>2112</v>
      </c>
      <c r="I66" s="114">
        <v>2095</v>
      </c>
      <c r="J66" s="140">
        <v>2088</v>
      </c>
      <c r="K66" s="114">
        <v>29</v>
      </c>
      <c r="L66" s="116">
        <v>1.3888888888888888</v>
      </c>
    </row>
    <row r="67" spans="1:12" s="110" customFormat="1" ht="15" customHeight="1" x14ac:dyDescent="0.2">
      <c r="A67" s="120"/>
      <c r="B67" s="119"/>
      <c r="C67" s="258" t="s">
        <v>107</v>
      </c>
      <c r="E67" s="113">
        <v>37.496309418364334</v>
      </c>
      <c r="F67" s="115">
        <v>1270</v>
      </c>
      <c r="G67" s="114">
        <v>1254</v>
      </c>
      <c r="H67" s="114">
        <v>1248</v>
      </c>
      <c r="I67" s="114">
        <v>1217</v>
      </c>
      <c r="J67" s="140">
        <v>1206</v>
      </c>
      <c r="K67" s="114">
        <v>64</v>
      </c>
      <c r="L67" s="116">
        <v>5.3067993366500827</v>
      </c>
    </row>
    <row r="68" spans="1:12" s="110" customFormat="1" ht="15" customHeight="1" x14ac:dyDescent="0.2">
      <c r="A68" s="120"/>
      <c r="B68" s="119"/>
      <c r="C68" s="258" t="s">
        <v>105</v>
      </c>
      <c r="D68" s="110" t="s">
        <v>202</v>
      </c>
      <c r="E68" s="113">
        <v>15.234720992028343</v>
      </c>
      <c r="F68" s="115">
        <v>516</v>
      </c>
      <c r="G68" s="114">
        <v>523</v>
      </c>
      <c r="H68" s="114">
        <v>513</v>
      </c>
      <c r="I68" s="114">
        <v>488</v>
      </c>
      <c r="J68" s="140">
        <v>476</v>
      </c>
      <c r="K68" s="114">
        <v>40</v>
      </c>
      <c r="L68" s="116">
        <v>8.4033613445378155</v>
      </c>
    </row>
    <row r="69" spans="1:12" s="110" customFormat="1" ht="15" customHeight="1" x14ac:dyDescent="0.2">
      <c r="A69" s="120"/>
      <c r="B69" s="119"/>
      <c r="C69" s="258"/>
      <c r="D69" s="267" t="s">
        <v>198</v>
      </c>
      <c r="E69" s="113">
        <v>54.263565891472865</v>
      </c>
      <c r="F69" s="115">
        <v>280</v>
      </c>
      <c r="G69" s="114">
        <v>284</v>
      </c>
      <c r="H69" s="114">
        <v>276</v>
      </c>
      <c r="I69" s="114">
        <v>266</v>
      </c>
      <c r="J69" s="140">
        <v>263</v>
      </c>
      <c r="K69" s="114">
        <v>17</v>
      </c>
      <c r="L69" s="116">
        <v>6.4638783269961975</v>
      </c>
    </row>
    <row r="70" spans="1:12" s="110" customFormat="1" ht="15" customHeight="1" x14ac:dyDescent="0.2">
      <c r="A70" s="120"/>
      <c r="B70" s="119"/>
      <c r="C70" s="258"/>
      <c r="D70" s="267" t="s">
        <v>199</v>
      </c>
      <c r="E70" s="113">
        <v>45.736434108527135</v>
      </c>
      <c r="F70" s="115">
        <v>236</v>
      </c>
      <c r="G70" s="114">
        <v>239</v>
      </c>
      <c r="H70" s="114">
        <v>237</v>
      </c>
      <c r="I70" s="114">
        <v>222</v>
      </c>
      <c r="J70" s="140">
        <v>213</v>
      </c>
      <c r="K70" s="114">
        <v>23</v>
      </c>
      <c r="L70" s="116">
        <v>10.7981220657277</v>
      </c>
    </row>
    <row r="71" spans="1:12" s="110" customFormat="1" ht="15" customHeight="1" x14ac:dyDescent="0.2">
      <c r="A71" s="120"/>
      <c r="B71" s="119"/>
      <c r="C71" s="258"/>
      <c r="D71" s="110" t="s">
        <v>203</v>
      </c>
      <c r="E71" s="113">
        <v>77.67936226749336</v>
      </c>
      <c r="F71" s="115">
        <v>2631</v>
      </c>
      <c r="G71" s="114">
        <v>2623</v>
      </c>
      <c r="H71" s="114">
        <v>2622</v>
      </c>
      <c r="I71" s="114">
        <v>2613</v>
      </c>
      <c r="J71" s="140">
        <v>2604</v>
      </c>
      <c r="K71" s="114">
        <v>27</v>
      </c>
      <c r="L71" s="116">
        <v>1.0368663594470047</v>
      </c>
    </row>
    <row r="72" spans="1:12" s="110" customFormat="1" ht="15" customHeight="1" x14ac:dyDescent="0.2">
      <c r="A72" s="120"/>
      <c r="B72" s="119"/>
      <c r="C72" s="258"/>
      <c r="D72" s="267" t="s">
        <v>198</v>
      </c>
      <c r="E72" s="113">
        <v>64.880273660205248</v>
      </c>
      <c r="F72" s="115">
        <v>1707</v>
      </c>
      <c r="G72" s="114">
        <v>1713</v>
      </c>
      <c r="H72" s="114">
        <v>1715</v>
      </c>
      <c r="I72" s="114">
        <v>1716</v>
      </c>
      <c r="J72" s="140">
        <v>1707</v>
      </c>
      <c r="K72" s="114">
        <v>0</v>
      </c>
      <c r="L72" s="116">
        <v>0</v>
      </c>
    </row>
    <row r="73" spans="1:12" s="110" customFormat="1" ht="15" customHeight="1" x14ac:dyDescent="0.2">
      <c r="A73" s="120"/>
      <c r="B73" s="119"/>
      <c r="C73" s="258"/>
      <c r="D73" s="267" t="s">
        <v>199</v>
      </c>
      <c r="E73" s="113">
        <v>35.119726339794752</v>
      </c>
      <c r="F73" s="115">
        <v>924</v>
      </c>
      <c r="G73" s="114">
        <v>910</v>
      </c>
      <c r="H73" s="114">
        <v>907</v>
      </c>
      <c r="I73" s="114">
        <v>897</v>
      </c>
      <c r="J73" s="140">
        <v>897</v>
      </c>
      <c r="K73" s="114">
        <v>27</v>
      </c>
      <c r="L73" s="116">
        <v>3.0100334448160537</v>
      </c>
    </row>
    <row r="74" spans="1:12" s="110" customFormat="1" ht="15" customHeight="1" x14ac:dyDescent="0.2">
      <c r="A74" s="120"/>
      <c r="B74" s="119"/>
      <c r="C74" s="258"/>
      <c r="D74" s="110" t="s">
        <v>204</v>
      </c>
      <c r="E74" s="113">
        <v>7.0859167404782992</v>
      </c>
      <c r="F74" s="115">
        <v>240</v>
      </c>
      <c r="G74" s="114">
        <v>231</v>
      </c>
      <c r="H74" s="114">
        <v>225</v>
      </c>
      <c r="I74" s="114">
        <v>211</v>
      </c>
      <c r="J74" s="140">
        <v>214</v>
      </c>
      <c r="K74" s="114">
        <v>26</v>
      </c>
      <c r="L74" s="116">
        <v>12.149532710280374</v>
      </c>
    </row>
    <row r="75" spans="1:12" s="110" customFormat="1" ht="15" customHeight="1" x14ac:dyDescent="0.2">
      <c r="A75" s="120"/>
      <c r="B75" s="119"/>
      <c r="C75" s="258"/>
      <c r="D75" s="267" t="s">
        <v>198</v>
      </c>
      <c r="E75" s="113">
        <v>54.166666666666664</v>
      </c>
      <c r="F75" s="115">
        <v>130</v>
      </c>
      <c r="G75" s="114">
        <v>126</v>
      </c>
      <c r="H75" s="114">
        <v>121</v>
      </c>
      <c r="I75" s="114">
        <v>113</v>
      </c>
      <c r="J75" s="140">
        <v>118</v>
      </c>
      <c r="K75" s="114">
        <v>12</v>
      </c>
      <c r="L75" s="116">
        <v>10.169491525423728</v>
      </c>
    </row>
    <row r="76" spans="1:12" s="110" customFormat="1" ht="15" customHeight="1" x14ac:dyDescent="0.2">
      <c r="A76" s="120"/>
      <c r="B76" s="119"/>
      <c r="C76" s="258"/>
      <c r="D76" s="267" t="s">
        <v>199</v>
      </c>
      <c r="E76" s="113">
        <v>45.833333333333336</v>
      </c>
      <c r="F76" s="115">
        <v>110</v>
      </c>
      <c r="G76" s="114">
        <v>105</v>
      </c>
      <c r="H76" s="114">
        <v>104</v>
      </c>
      <c r="I76" s="114">
        <v>98</v>
      </c>
      <c r="J76" s="140">
        <v>96</v>
      </c>
      <c r="K76" s="114">
        <v>14</v>
      </c>
      <c r="L76" s="116">
        <v>14.583333333333334</v>
      </c>
    </row>
    <row r="77" spans="1:12" s="110" customFormat="1" ht="15" customHeight="1" x14ac:dyDescent="0.2">
      <c r="A77" s="534"/>
      <c r="B77" s="119" t="s">
        <v>205</v>
      </c>
      <c r="C77" s="268"/>
      <c r="D77" s="182"/>
      <c r="E77" s="113">
        <v>4.1216386026639862</v>
      </c>
      <c r="F77" s="115">
        <v>1148</v>
      </c>
      <c r="G77" s="114">
        <v>1175</v>
      </c>
      <c r="H77" s="114">
        <v>1187</v>
      </c>
      <c r="I77" s="114">
        <v>1246</v>
      </c>
      <c r="J77" s="140">
        <v>1257</v>
      </c>
      <c r="K77" s="114">
        <v>-109</v>
      </c>
      <c r="L77" s="116">
        <v>-8.6714399363564034</v>
      </c>
    </row>
    <row r="78" spans="1:12" s="110" customFormat="1" ht="15" customHeight="1" x14ac:dyDescent="0.2">
      <c r="A78" s="120"/>
      <c r="B78" s="119"/>
      <c r="C78" s="268" t="s">
        <v>106</v>
      </c>
      <c r="D78" s="182"/>
      <c r="E78" s="113">
        <v>51.916376306620208</v>
      </c>
      <c r="F78" s="115">
        <v>596</v>
      </c>
      <c r="G78" s="114">
        <v>619</v>
      </c>
      <c r="H78" s="114">
        <v>631</v>
      </c>
      <c r="I78" s="114">
        <v>657</v>
      </c>
      <c r="J78" s="140">
        <v>647</v>
      </c>
      <c r="K78" s="114">
        <v>-51</v>
      </c>
      <c r="L78" s="116">
        <v>-7.8825347758887174</v>
      </c>
    </row>
    <row r="79" spans="1:12" s="110" customFormat="1" ht="15" customHeight="1" x14ac:dyDescent="0.2">
      <c r="A79" s="123"/>
      <c r="B79" s="124"/>
      <c r="C79" s="260" t="s">
        <v>107</v>
      </c>
      <c r="D79" s="261"/>
      <c r="E79" s="125">
        <v>48.083623693379792</v>
      </c>
      <c r="F79" s="143">
        <v>552</v>
      </c>
      <c r="G79" s="144">
        <v>556</v>
      </c>
      <c r="H79" s="144">
        <v>556</v>
      </c>
      <c r="I79" s="144">
        <v>589</v>
      </c>
      <c r="J79" s="145">
        <v>610</v>
      </c>
      <c r="K79" s="144">
        <v>-58</v>
      </c>
      <c r="L79" s="146">
        <v>-9.5081967213114762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27853</v>
      </c>
      <c r="E11" s="114">
        <v>27965</v>
      </c>
      <c r="F11" s="114">
        <v>28205</v>
      </c>
      <c r="G11" s="114">
        <v>27890</v>
      </c>
      <c r="H11" s="140">
        <v>27806</v>
      </c>
      <c r="I11" s="115">
        <v>47</v>
      </c>
      <c r="J11" s="116">
        <v>0.16902826728044307</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37.644059885829172</v>
      </c>
      <c r="D14" s="115">
        <v>10485</v>
      </c>
      <c r="E14" s="114">
        <v>10610</v>
      </c>
      <c r="F14" s="114">
        <v>10678</v>
      </c>
      <c r="G14" s="114">
        <v>10602</v>
      </c>
      <c r="H14" s="140">
        <v>10576</v>
      </c>
      <c r="I14" s="115">
        <v>-91</v>
      </c>
      <c r="J14" s="116">
        <v>-0.86043872919818454</v>
      </c>
      <c r="K14" s="110"/>
      <c r="L14" s="110"/>
      <c r="M14" s="110"/>
      <c r="N14" s="110"/>
      <c r="O14" s="110"/>
    </row>
    <row r="15" spans="1:15" s="110" customFormat="1" ht="24.75" customHeight="1" x14ac:dyDescent="0.2">
      <c r="A15" s="193" t="s">
        <v>216</v>
      </c>
      <c r="B15" s="199" t="s">
        <v>217</v>
      </c>
      <c r="C15" s="113">
        <v>1.5115068394786917</v>
      </c>
      <c r="D15" s="115">
        <v>421</v>
      </c>
      <c r="E15" s="114">
        <v>459</v>
      </c>
      <c r="F15" s="114">
        <v>468</v>
      </c>
      <c r="G15" s="114">
        <v>454</v>
      </c>
      <c r="H15" s="140">
        <v>459</v>
      </c>
      <c r="I15" s="115">
        <v>-38</v>
      </c>
      <c r="J15" s="116">
        <v>-8.2788671023965144</v>
      </c>
    </row>
    <row r="16" spans="1:15" s="287" customFormat="1" ht="24.95" customHeight="1" x14ac:dyDescent="0.2">
      <c r="A16" s="193" t="s">
        <v>218</v>
      </c>
      <c r="B16" s="199" t="s">
        <v>141</v>
      </c>
      <c r="C16" s="113">
        <v>33.935303198937277</v>
      </c>
      <c r="D16" s="115">
        <v>9452</v>
      </c>
      <c r="E16" s="114">
        <v>9549</v>
      </c>
      <c r="F16" s="114">
        <v>9597</v>
      </c>
      <c r="G16" s="114">
        <v>9527</v>
      </c>
      <c r="H16" s="140">
        <v>9491</v>
      </c>
      <c r="I16" s="115">
        <v>-39</v>
      </c>
      <c r="J16" s="116">
        <v>-0.41091560425666424</v>
      </c>
      <c r="K16" s="110"/>
      <c r="L16" s="110"/>
      <c r="M16" s="110"/>
      <c r="N16" s="110"/>
      <c r="O16" s="110"/>
    </row>
    <row r="17" spans="1:15" s="110" customFormat="1" ht="24.95" customHeight="1" x14ac:dyDescent="0.2">
      <c r="A17" s="193" t="s">
        <v>219</v>
      </c>
      <c r="B17" s="199" t="s">
        <v>220</v>
      </c>
      <c r="C17" s="113">
        <v>2.1972498474132052</v>
      </c>
      <c r="D17" s="115">
        <v>612</v>
      </c>
      <c r="E17" s="114">
        <v>602</v>
      </c>
      <c r="F17" s="114">
        <v>613</v>
      </c>
      <c r="G17" s="114">
        <v>621</v>
      </c>
      <c r="H17" s="140">
        <v>626</v>
      </c>
      <c r="I17" s="115">
        <v>-14</v>
      </c>
      <c r="J17" s="116">
        <v>-2.2364217252396168</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12.041790830431193</v>
      </c>
      <c r="D19" s="115">
        <v>3354</v>
      </c>
      <c r="E19" s="114">
        <v>3364</v>
      </c>
      <c r="F19" s="114">
        <v>3376</v>
      </c>
      <c r="G19" s="114">
        <v>3312</v>
      </c>
      <c r="H19" s="140">
        <v>3329</v>
      </c>
      <c r="I19" s="115">
        <v>25</v>
      </c>
      <c r="J19" s="116">
        <v>0.7509762691498949</v>
      </c>
    </row>
    <row r="20" spans="1:15" s="287" customFormat="1" ht="24.95" customHeight="1" x14ac:dyDescent="0.2">
      <c r="A20" s="193" t="s">
        <v>148</v>
      </c>
      <c r="B20" s="199" t="s">
        <v>149</v>
      </c>
      <c r="C20" s="113">
        <v>1.353534628226762</v>
      </c>
      <c r="D20" s="115">
        <v>377</v>
      </c>
      <c r="E20" s="114">
        <v>347</v>
      </c>
      <c r="F20" s="114">
        <v>355</v>
      </c>
      <c r="G20" s="114">
        <v>409</v>
      </c>
      <c r="H20" s="140">
        <v>416</v>
      </c>
      <c r="I20" s="115">
        <v>-39</v>
      </c>
      <c r="J20" s="116">
        <v>-9.375</v>
      </c>
      <c r="K20" s="110"/>
      <c r="L20" s="110"/>
      <c r="M20" s="110"/>
      <c r="N20" s="110"/>
      <c r="O20" s="110"/>
    </row>
    <row r="21" spans="1:15" s="110" customFormat="1" ht="24.95" customHeight="1" x14ac:dyDescent="0.2">
      <c r="A21" s="201" t="s">
        <v>150</v>
      </c>
      <c r="B21" s="202" t="s">
        <v>151</v>
      </c>
      <c r="C21" s="113">
        <v>2.0679998563888988</v>
      </c>
      <c r="D21" s="115">
        <v>576</v>
      </c>
      <c r="E21" s="114">
        <v>578</v>
      </c>
      <c r="F21" s="114">
        <v>574</v>
      </c>
      <c r="G21" s="114">
        <v>556</v>
      </c>
      <c r="H21" s="140">
        <v>572</v>
      </c>
      <c r="I21" s="115">
        <v>4</v>
      </c>
      <c r="J21" s="116">
        <v>0.69930069930069927</v>
      </c>
    </row>
    <row r="22" spans="1:15" s="110" customFormat="1" ht="24.95" customHeight="1" x14ac:dyDescent="0.2">
      <c r="A22" s="201" t="s">
        <v>152</v>
      </c>
      <c r="B22" s="199" t="s">
        <v>153</v>
      </c>
      <c r="C22" s="113">
        <v>0.70369439557677804</v>
      </c>
      <c r="D22" s="115">
        <v>196</v>
      </c>
      <c r="E22" s="114">
        <v>205</v>
      </c>
      <c r="F22" s="114">
        <v>204</v>
      </c>
      <c r="G22" s="114">
        <v>194</v>
      </c>
      <c r="H22" s="140">
        <v>189</v>
      </c>
      <c r="I22" s="115">
        <v>7</v>
      </c>
      <c r="J22" s="116">
        <v>3.7037037037037037</v>
      </c>
    </row>
    <row r="23" spans="1:15" s="110" customFormat="1" ht="24.95" customHeight="1" x14ac:dyDescent="0.2">
      <c r="A23" s="193" t="s">
        <v>154</v>
      </c>
      <c r="B23" s="199" t="s">
        <v>155</v>
      </c>
      <c r="C23" s="113">
        <v>2.4844720496894408</v>
      </c>
      <c r="D23" s="115">
        <v>692</v>
      </c>
      <c r="E23" s="114">
        <v>698</v>
      </c>
      <c r="F23" s="114">
        <v>703</v>
      </c>
      <c r="G23" s="114">
        <v>667</v>
      </c>
      <c r="H23" s="140">
        <v>670</v>
      </c>
      <c r="I23" s="115">
        <v>22</v>
      </c>
      <c r="J23" s="116">
        <v>3.283582089552239</v>
      </c>
    </row>
    <row r="24" spans="1:15" s="110" customFormat="1" ht="24.95" customHeight="1" x14ac:dyDescent="0.2">
      <c r="A24" s="193" t="s">
        <v>156</v>
      </c>
      <c r="B24" s="199" t="s">
        <v>221</v>
      </c>
      <c r="C24" s="113">
        <v>3.7231177970057083</v>
      </c>
      <c r="D24" s="115">
        <v>1037</v>
      </c>
      <c r="E24" s="114">
        <v>1037</v>
      </c>
      <c r="F24" s="114">
        <v>1027</v>
      </c>
      <c r="G24" s="114">
        <v>1007</v>
      </c>
      <c r="H24" s="140">
        <v>1015</v>
      </c>
      <c r="I24" s="115">
        <v>22</v>
      </c>
      <c r="J24" s="116">
        <v>2.1674876847290641</v>
      </c>
    </row>
    <row r="25" spans="1:15" s="110" customFormat="1" ht="24.95" customHeight="1" x14ac:dyDescent="0.2">
      <c r="A25" s="193" t="s">
        <v>222</v>
      </c>
      <c r="B25" s="204" t="s">
        <v>159</v>
      </c>
      <c r="C25" s="113">
        <v>2.1182637417872403</v>
      </c>
      <c r="D25" s="115">
        <v>590</v>
      </c>
      <c r="E25" s="114">
        <v>597</v>
      </c>
      <c r="F25" s="114">
        <v>599</v>
      </c>
      <c r="G25" s="114">
        <v>608</v>
      </c>
      <c r="H25" s="140">
        <v>596</v>
      </c>
      <c r="I25" s="115">
        <v>-6</v>
      </c>
      <c r="J25" s="116">
        <v>-1.0067114093959733</v>
      </c>
    </row>
    <row r="26" spans="1:15" s="110" customFormat="1" ht="24.95" customHeight="1" x14ac:dyDescent="0.2">
      <c r="A26" s="201">
        <v>782.78300000000002</v>
      </c>
      <c r="B26" s="203" t="s">
        <v>160</v>
      </c>
      <c r="C26" s="113">
        <v>3.3820414318026781</v>
      </c>
      <c r="D26" s="115">
        <v>942</v>
      </c>
      <c r="E26" s="114">
        <v>901</v>
      </c>
      <c r="F26" s="114">
        <v>1074</v>
      </c>
      <c r="G26" s="114">
        <v>1137</v>
      </c>
      <c r="H26" s="140">
        <v>1102</v>
      </c>
      <c r="I26" s="115">
        <v>-160</v>
      </c>
      <c r="J26" s="116">
        <v>-14.519056261343012</v>
      </c>
    </row>
    <row r="27" spans="1:15" s="110" customFormat="1" ht="24.95" customHeight="1" x14ac:dyDescent="0.2">
      <c r="A27" s="193" t="s">
        <v>161</v>
      </c>
      <c r="B27" s="199" t="s">
        <v>223</v>
      </c>
      <c r="C27" s="113">
        <v>6.7856245287760748</v>
      </c>
      <c r="D27" s="115">
        <v>1890</v>
      </c>
      <c r="E27" s="114">
        <v>1899</v>
      </c>
      <c r="F27" s="114">
        <v>1896</v>
      </c>
      <c r="G27" s="114">
        <v>1872</v>
      </c>
      <c r="H27" s="140">
        <v>1865</v>
      </c>
      <c r="I27" s="115">
        <v>25</v>
      </c>
      <c r="J27" s="116">
        <v>1.3404825737265416</v>
      </c>
    </row>
    <row r="28" spans="1:15" s="110" customFormat="1" ht="24.95" customHeight="1" x14ac:dyDescent="0.2">
      <c r="A28" s="193" t="s">
        <v>163</v>
      </c>
      <c r="B28" s="199" t="s">
        <v>164</v>
      </c>
      <c r="C28" s="113">
        <v>3.8846802857860911</v>
      </c>
      <c r="D28" s="115">
        <v>1082</v>
      </c>
      <c r="E28" s="114">
        <v>1094</v>
      </c>
      <c r="F28" s="114">
        <v>1081</v>
      </c>
      <c r="G28" s="114">
        <v>1058</v>
      </c>
      <c r="H28" s="140">
        <v>1053</v>
      </c>
      <c r="I28" s="115">
        <v>29</v>
      </c>
      <c r="J28" s="116">
        <v>2.7540360873694207</v>
      </c>
    </row>
    <row r="29" spans="1:15" s="110" customFormat="1" ht="24.95" customHeight="1" x14ac:dyDescent="0.2">
      <c r="A29" s="193">
        <v>86</v>
      </c>
      <c r="B29" s="199" t="s">
        <v>165</v>
      </c>
      <c r="C29" s="113">
        <v>11.158582558431767</v>
      </c>
      <c r="D29" s="115">
        <v>3108</v>
      </c>
      <c r="E29" s="114">
        <v>3120</v>
      </c>
      <c r="F29" s="114">
        <v>3065</v>
      </c>
      <c r="G29" s="114">
        <v>2976</v>
      </c>
      <c r="H29" s="140">
        <v>2972</v>
      </c>
      <c r="I29" s="115">
        <v>136</v>
      </c>
      <c r="J29" s="116">
        <v>4.5760430686406464</v>
      </c>
    </row>
    <row r="30" spans="1:15" s="110" customFormat="1" ht="24.95" customHeight="1" x14ac:dyDescent="0.2">
      <c r="A30" s="193">
        <v>87.88</v>
      </c>
      <c r="B30" s="204" t="s">
        <v>166</v>
      </c>
      <c r="C30" s="113">
        <v>5.5254371162890887</v>
      </c>
      <c r="D30" s="115">
        <v>1539</v>
      </c>
      <c r="E30" s="114">
        <v>1535</v>
      </c>
      <c r="F30" s="114">
        <v>1527</v>
      </c>
      <c r="G30" s="114">
        <v>1489</v>
      </c>
      <c r="H30" s="140">
        <v>1502</v>
      </c>
      <c r="I30" s="115">
        <v>37</v>
      </c>
      <c r="J30" s="116">
        <v>2.463382157123835</v>
      </c>
    </row>
    <row r="31" spans="1:15" s="110" customFormat="1" ht="24.95" customHeight="1" x14ac:dyDescent="0.2">
      <c r="A31" s="193" t="s">
        <v>167</v>
      </c>
      <c r="B31" s="199" t="s">
        <v>168</v>
      </c>
      <c r="C31" s="113">
        <v>1.780777654112663</v>
      </c>
      <c r="D31" s="115">
        <v>496</v>
      </c>
      <c r="E31" s="114">
        <v>497</v>
      </c>
      <c r="F31" s="114">
        <v>501</v>
      </c>
      <c r="G31" s="114">
        <v>488</v>
      </c>
      <c r="H31" s="140">
        <v>483</v>
      </c>
      <c r="I31" s="115">
        <v>13</v>
      </c>
      <c r="J31" s="116">
        <v>2.691511387163561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57.010016874304384</v>
      </c>
      <c r="D36" s="143">
        <v>15879</v>
      </c>
      <c r="E36" s="144">
        <v>15872</v>
      </c>
      <c r="F36" s="144">
        <v>15982</v>
      </c>
      <c r="G36" s="144">
        <v>15773</v>
      </c>
      <c r="H36" s="145">
        <v>15764</v>
      </c>
      <c r="I36" s="143">
        <v>115</v>
      </c>
      <c r="J36" s="146">
        <v>0.72951027657954837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2020-09-25T11:13:22Z</dcterms:created>
  <dcterms:modified xsi:type="dcterms:W3CDTF">2020-09-28T08:11:11Z</dcterms:modified>
</cp:coreProperties>
</file>