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s="1"/>
  <c r="G71" i="24"/>
  <c r="F71" i="24"/>
  <c r="E71" i="24"/>
  <c r="L70" i="24"/>
  <c r="H70" i="24" s="1"/>
  <c r="I70" i="24"/>
  <c r="G70" i="24"/>
  <c r="F70" i="24"/>
  <c r="E70" i="24"/>
  <c r="L69" i="24"/>
  <c r="H69" i="24" s="1"/>
  <c r="G69" i="24"/>
  <c r="F69" i="24"/>
  <c r="E69" i="24"/>
  <c r="L68" i="24"/>
  <c r="H68" i="24" s="1"/>
  <c r="I68" i="24"/>
  <c r="G68" i="24"/>
  <c r="F68" i="24"/>
  <c r="E68" i="24"/>
  <c r="L67" i="24"/>
  <c r="H67" i="24" s="1"/>
  <c r="I67" i="24" s="1"/>
  <c r="G67" i="24"/>
  <c r="F67" i="24"/>
  <c r="E67" i="24"/>
  <c r="L66" i="24"/>
  <c r="H66" i="24" s="1"/>
  <c r="I66" i="24"/>
  <c r="G66" i="24"/>
  <c r="F66" i="24"/>
  <c r="E66" i="24"/>
  <c r="L65" i="24"/>
  <c r="H65" i="24" s="1"/>
  <c r="I65" i="24" s="1"/>
  <c r="G65" i="24"/>
  <c r="F65" i="24"/>
  <c r="E65" i="24"/>
  <c r="L64" i="24"/>
  <c r="H64" i="24" s="1"/>
  <c r="I64" i="24"/>
  <c r="G64" i="24"/>
  <c r="F64" i="24"/>
  <c r="E64" i="24"/>
  <c r="L63" i="24"/>
  <c r="H63" i="24" s="1"/>
  <c r="I63" i="24" s="1"/>
  <c r="G63" i="24"/>
  <c r="F63" i="24"/>
  <c r="E63" i="24"/>
  <c r="L62" i="24"/>
  <c r="H62" i="24" s="1"/>
  <c r="I62" i="24"/>
  <c r="G62" i="24"/>
  <c r="F62" i="24"/>
  <c r="E62" i="24"/>
  <c r="L61" i="24"/>
  <c r="H61" i="24" s="1"/>
  <c r="G61" i="24"/>
  <c r="F61" i="24"/>
  <c r="E61" i="24"/>
  <c r="L60" i="24"/>
  <c r="H60" i="24" s="1"/>
  <c r="I60" i="24"/>
  <c r="G60" i="24"/>
  <c r="F60" i="24"/>
  <c r="E60" i="24"/>
  <c r="L59" i="24"/>
  <c r="H59" i="24" s="1"/>
  <c r="I59" i="24" s="1"/>
  <c r="G59" i="24"/>
  <c r="F59" i="24"/>
  <c r="E59" i="24"/>
  <c r="L58" i="24"/>
  <c r="H58" i="24" s="1"/>
  <c r="I58" i="24"/>
  <c r="G58" i="24"/>
  <c r="F58" i="24"/>
  <c r="E58" i="24"/>
  <c r="L57" i="24"/>
  <c r="H57" i="24" s="1"/>
  <c r="I57" i="24" s="1"/>
  <c r="G57" i="24"/>
  <c r="F57" i="24"/>
  <c r="E57" i="24"/>
  <c r="L56" i="24"/>
  <c r="H56" i="24" s="1"/>
  <c r="I56" i="24"/>
  <c r="G56" i="24"/>
  <c r="F56" i="24"/>
  <c r="E56" i="24"/>
  <c r="L55" i="24"/>
  <c r="H55" i="24" s="1"/>
  <c r="I55" i="24" s="1"/>
  <c r="G55" i="24"/>
  <c r="F55" i="24"/>
  <c r="E55" i="24"/>
  <c r="L54" i="24"/>
  <c r="H54" i="24" s="1"/>
  <c r="I54" i="24"/>
  <c r="G54" i="24"/>
  <c r="F54" i="24"/>
  <c r="E54" i="24"/>
  <c r="L53" i="24"/>
  <c r="H53" i="24" s="1"/>
  <c r="G53" i="24"/>
  <c r="F53" i="24"/>
  <c r="E53" i="24"/>
  <c r="L52" i="24"/>
  <c r="H52" i="24" s="1"/>
  <c r="I52" i="24"/>
  <c r="G52" i="24"/>
  <c r="F52" i="24"/>
  <c r="E52" i="24"/>
  <c r="L51" i="24"/>
  <c r="H51" i="24" s="1"/>
  <c r="I51" i="24" s="1"/>
  <c r="G51" i="24"/>
  <c r="F51" i="24"/>
  <c r="E51" i="24"/>
  <c r="K44" i="24"/>
  <c r="I44" i="24"/>
  <c r="F44" i="24"/>
  <c r="C44" i="24"/>
  <c r="M44" i="24" s="1"/>
  <c r="B44" i="24"/>
  <c r="D44" i="24" s="1"/>
  <c r="M43" i="24"/>
  <c r="J43" i="24"/>
  <c r="G43" i="24"/>
  <c r="E43" i="24"/>
  <c r="C43" i="24"/>
  <c r="I43" i="24" s="1"/>
  <c r="B43" i="24"/>
  <c r="K42" i="24"/>
  <c r="I42" i="24"/>
  <c r="F42" i="24"/>
  <c r="C42" i="24"/>
  <c r="M42" i="24" s="1"/>
  <c r="B42" i="24"/>
  <c r="D42" i="24" s="1"/>
  <c r="M41" i="24"/>
  <c r="G41" i="24"/>
  <c r="E41" i="24"/>
  <c r="C41" i="24"/>
  <c r="I41" i="24" s="1"/>
  <c r="B41" i="24"/>
  <c r="K40" i="24"/>
  <c r="I40" i="24"/>
  <c r="F40" i="24"/>
  <c r="C40" i="24"/>
  <c r="M40" i="24" s="1"/>
  <c r="B40" i="24"/>
  <c r="D40" i="24" s="1"/>
  <c r="M36" i="24"/>
  <c r="L36" i="24"/>
  <c r="K36" i="24"/>
  <c r="J36" i="24"/>
  <c r="I36" i="24"/>
  <c r="H36" i="24"/>
  <c r="G36" i="24"/>
  <c r="F36" i="24"/>
  <c r="E36" i="24"/>
  <c r="D36" i="24"/>
  <c r="L30" i="24"/>
  <c r="L57" i="15"/>
  <c r="K57" i="15"/>
  <c r="C38" i="24"/>
  <c r="C37" i="24"/>
  <c r="C35" i="24"/>
  <c r="C34" i="24"/>
  <c r="C33" i="24"/>
  <c r="C32" i="24"/>
  <c r="C31" i="24"/>
  <c r="C30" i="24"/>
  <c r="C29" i="24"/>
  <c r="C28" i="24"/>
  <c r="C27" i="24"/>
  <c r="C26" i="24"/>
  <c r="C25" i="24"/>
  <c r="C24" i="24"/>
  <c r="C23" i="24"/>
  <c r="C22" i="24"/>
  <c r="L22" i="24" s="1"/>
  <c r="C21" i="24"/>
  <c r="C20" i="24"/>
  <c r="C19" i="24"/>
  <c r="C18" i="24"/>
  <c r="C17" i="24"/>
  <c r="C16" i="24"/>
  <c r="C15" i="24"/>
  <c r="C9" i="24"/>
  <c r="C8" i="24"/>
  <c r="C7" i="24"/>
  <c r="B45" i="24"/>
  <c r="B38" i="24"/>
  <c r="B37" i="24"/>
  <c r="B35" i="24"/>
  <c r="B34" i="24"/>
  <c r="B33" i="24"/>
  <c r="H33" i="24" s="1"/>
  <c r="B32" i="24"/>
  <c r="B31" i="24"/>
  <c r="B30" i="24"/>
  <c r="B29" i="24"/>
  <c r="B28" i="24"/>
  <c r="B27" i="24"/>
  <c r="B26" i="24"/>
  <c r="B25" i="24"/>
  <c r="B24" i="24"/>
  <c r="B23" i="24"/>
  <c r="B22" i="24"/>
  <c r="B21" i="24"/>
  <c r="B20" i="24"/>
  <c r="D20" i="24" s="1"/>
  <c r="B19" i="24"/>
  <c r="B18" i="24"/>
  <c r="B17" i="24"/>
  <c r="H17" i="24" s="1"/>
  <c r="B16" i="24"/>
  <c r="B15" i="24"/>
  <c r="B9" i="24"/>
  <c r="B8" i="24"/>
  <c r="B7" i="24"/>
  <c r="K8" i="24" l="1"/>
  <c r="J8" i="24"/>
  <c r="H8" i="24"/>
  <c r="F8" i="24"/>
  <c r="D8" i="24"/>
  <c r="G19" i="24"/>
  <c r="M19" i="24"/>
  <c r="E19" i="24"/>
  <c r="L19" i="24"/>
  <c r="I19" i="24"/>
  <c r="K61" i="24"/>
  <c r="J61" i="24"/>
  <c r="I61" i="24"/>
  <c r="F15" i="24"/>
  <c r="D15" i="24"/>
  <c r="J15" i="24"/>
  <c r="K15" i="24"/>
  <c r="H15" i="24"/>
  <c r="K28" i="24"/>
  <c r="J28" i="24"/>
  <c r="H28" i="24"/>
  <c r="F28" i="24"/>
  <c r="F31" i="24"/>
  <c r="D31" i="24"/>
  <c r="J31" i="24"/>
  <c r="K31" i="24"/>
  <c r="H31" i="24"/>
  <c r="I26" i="24"/>
  <c r="M26" i="24"/>
  <c r="E26" i="24"/>
  <c r="L26" i="24"/>
  <c r="G26" i="24"/>
  <c r="G29" i="24"/>
  <c r="M29" i="24"/>
  <c r="E29" i="24"/>
  <c r="L29" i="24"/>
  <c r="I29" i="24"/>
  <c r="K22" i="24"/>
  <c r="J22" i="24"/>
  <c r="H22" i="24"/>
  <c r="F22" i="24"/>
  <c r="D22" i="24"/>
  <c r="H45" i="24"/>
  <c r="F45" i="24"/>
  <c r="D45" i="24"/>
  <c r="K45" i="24"/>
  <c r="J45" i="24"/>
  <c r="I20" i="24"/>
  <c r="M20" i="24"/>
  <c r="E20" i="24"/>
  <c r="L20" i="24"/>
  <c r="G20" i="24"/>
  <c r="G23" i="24"/>
  <c r="M23" i="24"/>
  <c r="E23" i="24"/>
  <c r="L23" i="24"/>
  <c r="I23" i="24"/>
  <c r="I37" i="24"/>
  <c r="G37" i="24"/>
  <c r="L37" i="24"/>
  <c r="M37" i="24"/>
  <c r="E37" i="24"/>
  <c r="D38" i="24"/>
  <c r="K38" i="24"/>
  <c r="J38" i="24"/>
  <c r="H38" i="24"/>
  <c r="F38" i="24"/>
  <c r="G35" i="24"/>
  <c r="M35" i="24"/>
  <c r="E35" i="24"/>
  <c r="L35" i="24"/>
  <c r="I35" i="24"/>
  <c r="F7" i="24"/>
  <c r="D7" i="24"/>
  <c r="J7" i="24"/>
  <c r="K7" i="24"/>
  <c r="H7" i="24"/>
  <c r="F25" i="24"/>
  <c r="D25" i="24"/>
  <c r="J25" i="24"/>
  <c r="K25" i="24"/>
  <c r="K16" i="24"/>
  <c r="J16" i="24"/>
  <c r="H16" i="24"/>
  <c r="F16" i="24"/>
  <c r="D16" i="24"/>
  <c r="F19" i="24"/>
  <c r="D19" i="24"/>
  <c r="J19" i="24"/>
  <c r="K19" i="24"/>
  <c r="H19" i="24"/>
  <c r="K32" i="24"/>
  <c r="J32" i="24"/>
  <c r="H32" i="24"/>
  <c r="F32" i="24"/>
  <c r="D32" i="24"/>
  <c r="F35" i="24"/>
  <c r="D35" i="24"/>
  <c r="J35" i="24"/>
  <c r="K35" i="24"/>
  <c r="H35" i="24"/>
  <c r="I8" i="24"/>
  <c r="M8" i="24"/>
  <c r="E8" i="24"/>
  <c r="L8" i="24"/>
  <c r="G8" i="24"/>
  <c r="C14" i="24"/>
  <c r="C6" i="24"/>
  <c r="G17" i="24"/>
  <c r="M17" i="24"/>
  <c r="E17" i="24"/>
  <c r="L17" i="24"/>
  <c r="I17" i="24"/>
  <c r="I30" i="24"/>
  <c r="M30" i="24"/>
  <c r="E30" i="24"/>
  <c r="G30" i="24"/>
  <c r="G33" i="24"/>
  <c r="M33" i="24"/>
  <c r="E33" i="24"/>
  <c r="L33" i="24"/>
  <c r="I33" i="24"/>
  <c r="K34" i="24"/>
  <c r="J34" i="24"/>
  <c r="H34" i="24"/>
  <c r="F34" i="24"/>
  <c r="D34" i="24"/>
  <c r="K26" i="24"/>
  <c r="J26" i="24"/>
  <c r="H26" i="24"/>
  <c r="F26" i="24"/>
  <c r="D26" i="24"/>
  <c r="F29" i="24"/>
  <c r="D29" i="24"/>
  <c r="J29" i="24"/>
  <c r="K29" i="24"/>
  <c r="H29" i="24"/>
  <c r="G7" i="24"/>
  <c r="M7" i="24"/>
  <c r="E7" i="24"/>
  <c r="L7" i="24"/>
  <c r="I7" i="24"/>
  <c r="G9" i="24"/>
  <c r="M9" i="24"/>
  <c r="E9" i="24"/>
  <c r="L9" i="24"/>
  <c r="I9" i="24"/>
  <c r="I24" i="24"/>
  <c r="M24" i="24"/>
  <c r="E24" i="24"/>
  <c r="L24" i="24"/>
  <c r="G24" i="24"/>
  <c r="G27" i="24"/>
  <c r="M27" i="24"/>
  <c r="E27" i="24"/>
  <c r="L27" i="24"/>
  <c r="I27" i="24"/>
  <c r="B39" i="24"/>
  <c r="K53" i="24"/>
  <c r="J53" i="24"/>
  <c r="I53" i="24"/>
  <c r="K69" i="24"/>
  <c r="J69" i="24"/>
  <c r="I69" i="24"/>
  <c r="F9" i="24"/>
  <c r="D9" i="24"/>
  <c r="J9" i="24"/>
  <c r="K9" i="24"/>
  <c r="H9" i="24"/>
  <c r="I32" i="24"/>
  <c r="M32" i="24"/>
  <c r="E32" i="24"/>
  <c r="L32" i="24"/>
  <c r="G32" i="24"/>
  <c r="K20" i="24"/>
  <c r="J20" i="24"/>
  <c r="H20" i="24"/>
  <c r="F20" i="24"/>
  <c r="F23" i="24"/>
  <c r="D23" i="24"/>
  <c r="J23" i="24"/>
  <c r="K23" i="24"/>
  <c r="H23" i="24"/>
  <c r="H37" i="24"/>
  <c r="F37" i="24"/>
  <c r="D37" i="24"/>
  <c r="K37" i="24"/>
  <c r="J37" i="24"/>
  <c r="I18" i="24"/>
  <c r="M18" i="24"/>
  <c r="E18" i="24"/>
  <c r="L18" i="24"/>
  <c r="G18" i="24"/>
  <c r="G21" i="24"/>
  <c r="M21" i="24"/>
  <c r="E21" i="24"/>
  <c r="L21" i="24"/>
  <c r="I21" i="24"/>
  <c r="I34" i="24"/>
  <c r="M34" i="24"/>
  <c r="E34" i="24"/>
  <c r="L34" i="24"/>
  <c r="G34" i="24"/>
  <c r="K18" i="24"/>
  <c r="J18" i="24"/>
  <c r="H18" i="24"/>
  <c r="F18" i="24"/>
  <c r="D18" i="24"/>
  <c r="I16" i="24"/>
  <c r="M16" i="24"/>
  <c r="E16" i="24"/>
  <c r="L16" i="24"/>
  <c r="G16" i="24"/>
  <c r="B14" i="24"/>
  <c r="B6" i="24"/>
  <c r="F17" i="24"/>
  <c r="D17" i="24"/>
  <c r="J17" i="24"/>
  <c r="K17" i="24"/>
  <c r="K30" i="24"/>
  <c r="J30" i="24"/>
  <c r="H30" i="24"/>
  <c r="F30" i="24"/>
  <c r="D30" i="24"/>
  <c r="F33" i="24"/>
  <c r="D33" i="24"/>
  <c r="J33" i="24"/>
  <c r="K33" i="24"/>
  <c r="G15" i="24"/>
  <c r="M15" i="24"/>
  <c r="E15" i="24"/>
  <c r="L15" i="24"/>
  <c r="I15" i="24"/>
  <c r="I28" i="24"/>
  <c r="M28" i="24"/>
  <c r="E28" i="24"/>
  <c r="L28" i="24"/>
  <c r="G28" i="24"/>
  <c r="G31" i="24"/>
  <c r="M31" i="24"/>
  <c r="E31" i="24"/>
  <c r="L31" i="24"/>
  <c r="I31" i="24"/>
  <c r="H25" i="24"/>
  <c r="F21" i="24"/>
  <c r="D21" i="24"/>
  <c r="J21" i="24"/>
  <c r="K21" i="24"/>
  <c r="H21" i="24"/>
  <c r="K24" i="24"/>
  <c r="J24" i="24"/>
  <c r="H24" i="24"/>
  <c r="F24" i="24"/>
  <c r="D24" i="24"/>
  <c r="F27" i="24"/>
  <c r="D27" i="24"/>
  <c r="J27" i="24"/>
  <c r="K27" i="24"/>
  <c r="H27" i="24"/>
  <c r="I22" i="24"/>
  <c r="M22" i="24"/>
  <c r="E22" i="24"/>
  <c r="G22" i="24"/>
  <c r="G25" i="24"/>
  <c r="M25" i="24"/>
  <c r="E25" i="24"/>
  <c r="L25" i="24"/>
  <c r="I25" i="24"/>
  <c r="C45" i="24"/>
  <c r="C39" i="24"/>
  <c r="D28" i="24"/>
  <c r="I77" i="24"/>
  <c r="H41" i="24"/>
  <c r="F41" i="24"/>
  <c r="D41" i="24"/>
  <c r="K41" i="24"/>
  <c r="K58" i="24"/>
  <c r="J58" i="24"/>
  <c r="K66" i="24"/>
  <c r="J66" i="24"/>
  <c r="K74" i="24"/>
  <c r="J74" i="24"/>
  <c r="K55" i="24"/>
  <c r="J55" i="24"/>
  <c r="K63" i="24"/>
  <c r="J63" i="24"/>
  <c r="K71" i="24"/>
  <c r="J71" i="24"/>
  <c r="K52" i="24"/>
  <c r="J52" i="24"/>
  <c r="K60" i="24"/>
  <c r="J60" i="24"/>
  <c r="K68" i="24"/>
  <c r="J68" i="24"/>
  <c r="M38" i="24"/>
  <c r="E38" i="24"/>
  <c r="L38" i="24"/>
  <c r="G38" i="24"/>
  <c r="H43" i="24"/>
  <c r="F43" i="24"/>
  <c r="D43" i="24"/>
  <c r="K43" i="24"/>
  <c r="K57" i="24"/>
  <c r="J57" i="24"/>
  <c r="K65" i="24"/>
  <c r="J65" i="24"/>
  <c r="K73" i="24"/>
  <c r="J73" i="24"/>
  <c r="J41" i="24"/>
  <c r="K54" i="24"/>
  <c r="J54" i="24"/>
  <c r="K62" i="24"/>
  <c r="J62" i="24"/>
  <c r="K70" i="24"/>
  <c r="J70" i="24"/>
  <c r="K51" i="24"/>
  <c r="J51" i="24"/>
  <c r="K59" i="24"/>
  <c r="J59" i="24"/>
  <c r="K67" i="24"/>
  <c r="J67" i="24"/>
  <c r="K75" i="24"/>
  <c r="J75" i="24"/>
  <c r="I38" i="24"/>
  <c r="K56" i="24"/>
  <c r="J56" i="24"/>
  <c r="K64" i="24"/>
  <c r="J64" i="24"/>
  <c r="K72" i="24"/>
  <c r="J72" i="24"/>
  <c r="G40" i="24"/>
  <c r="G42" i="24"/>
  <c r="G44" i="24"/>
  <c r="H40" i="24"/>
  <c r="L41" i="24"/>
  <c r="H42" i="24"/>
  <c r="L43" i="24"/>
  <c r="H44" i="24"/>
  <c r="J40" i="24"/>
  <c r="J42" i="24"/>
  <c r="J44" i="24"/>
  <c r="L40" i="24"/>
  <c r="L42" i="24"/>
  <c r="L44" i="24"/>
  <c r="E40" i="24"/>
  <c r="E42" i="24"/>
  <c r="E44" i="24"/>
  <c r="K6" i="24" l="1"/>
  <c r="J6" i="24"/>
  <c r="H6" i="24"/>
  <c r="F6" i="24"/>
  <c r="D6" i="24"/>
  <c r="I39" i="24"/>
  <c r="G39" i="24"/>
  <c r="L39" i="24"/>
  <c r="M39" i="24"/>
  <c r="E39" i="24"/>
  <c r="K14" i="24"/>
  <c r="J14" i="24"/>
  <c r="H14" i="24"/>
  <c r="F14" i="24"/>
  <c r="D14" i="24"/>
  <c r="H39" i="24"/>
  <c r="F39" i="24"/>
  <c r="D39" i="24"/>
  <c r="K39" i="24"/>
  <c r="J39" i="24"/>
  <c r="I45" i="24"/>
  <c r="G45" i="24"/>
  <c r="M45" i="24"/>
  <c r="L45" i="24"/>
  <c r="E45" i="24"/>
  <c r="I6" i="24"/>
  <c r="M6" i="24"/>
  <c r="E6" i="24"/>
  <c r="L6" i="24"/>
  <c r="G6" i="24"/>
  <c r="J77" i="24"/>
  <c r="I14" i="24"/>
  <c r="M14" i="24"/>
  <c r="E14" i="24"/>
  <c r="G14" i="24"/>
  <c r="L14" i="24"/>
  <c r="I78" i="24"/>
  <c r="I79" i="24"/>
  <c r="K77" i="24"/>
  <c r="K79" i="24" l="1"/>
  <c r="I81" i="24" s="1"/>
  <c r="K78" i="24"/>
  <c r="J79" i="24"/>
  <c r="I83" i="24" s="1"/>
  <c r="J78" i="24"/>
  <c r="I82" i="24"/>
</calcChain>
</file>

<file path=xl/sharedStrings.xml><?xml version="1.0" encoding="utf-8"?>
<sst xmlns="http://schemas.openxmlformats.org/spreadsheetml/2006/main" count="1666" uniqueCount="520">
  <si>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</si>
  <si>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</si>
  <si>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</si>
  <si>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</si>
  <si>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</si>
  <si>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</si>
  <si>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</si>
  <si>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</si>
  <si>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</si>
  <si>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</si>
  <si>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</si>
  <si>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</si>
  <si>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</si>
  <si>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Regensburg, Stadt (09362)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</si>
  <si>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</si>
  <si>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</si>
  <si>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</si>
  <si>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</si>
  <si>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</si>
  <si>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</si>
  <si>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</si>
  <si>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</si>
  <si>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</si>
  <si>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</si>
  <si>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</si>
  <si>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</si>
  <si>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</si>
  <si>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</si>
  <si>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</si>
  <si>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</si>
  <si>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</si>
  <si>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</si>
  <si>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</si>
  <si>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</si>
  <si>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</si>
  <si>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</si>
  <si>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</si>
  <si>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</si>
  <si>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</si>
  <si>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</si>
  <si>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</si>
  <si>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</si>
  <si>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</si>
  <si>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</si>
  <si>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</si>
  <si>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</si>
  <si>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</si>
  <si>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</si>
  <si>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</si>
  <si>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</si>
  <si>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</si>
  <si>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</si>
  <si>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</si>
  <si>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</si>
  <si>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</si>
  <si>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</si>
  <si>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</si>
  <si>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</si>
  <si>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</si>
  <si>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</si>
  <si>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</si>
  <si>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</si>
  <si>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</si>
  <si>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</si>
  <si>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</si>
  <si>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</si>
  <si>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</si>
  <si>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</si>
  <si>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</si>
  <si>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</si>
  <si>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</si>
  <si>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</si>
  <si>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</si>
  <si>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</si>
  <si>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</si>
  <si>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</si>
  <si>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</si>
  <si>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</si>
  <si>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</si>
  <si>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</si>
  <si>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</si>
  <si>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</si>
  <si>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</si>
  <si>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</si>
  <si>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</si>
  <si>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</si>
  <si>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</si>
  <si>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</si>
  <si>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</si>
  <si>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</si>
  <si>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</si>
  <si>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</si>
  <si>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Regensburg, Stadt (09362);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</si>
  <si>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</si>
  <si>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</si>
  <si>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</si>
  <si>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</si>
  <si>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</si>
  <si>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</si>
  <si>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</si>
  <si>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</si>
  <si>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</si>
  <si>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</si>
  <si>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</si>
  <si>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</si>
  <si>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</si>
  <si>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</si>
  <si>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</si>
  <si>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</si>
  <si>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</si>
  <si>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</si>
  <si>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</si>
  <si>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</si>
  <si>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</si>
  <si>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</si>
  <si>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</si>
  <si>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</si>
  <si>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</si>
  <si>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</si>
  <si>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</si>
  <si>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</si>
  <si>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</si>
  <si>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</si>
  <si>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</si>
  <si>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</si>
  <si>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</si>
  <si>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</si>
  <si>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</si>
  <si>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</si>
  <si>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</si>
  <si>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</si>
  <si>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</si>
  <si>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</si>
  <si>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</si>
  <si>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</si>
  <si>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</si>
  <si>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</si>
  <si>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</si>
  <si>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</si>
  <si>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</si>
  <si>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</si>
  <si>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</si>
  <si>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</si>
  <si>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</si>
  <si>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</si>
  <si>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</si>
  <si>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</si>
  <si>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</si>
  <si>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</si>
  <si>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</si>
  <si>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</si>
  <si>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</si>
  <si>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</si>
  <si>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</si>
  <si>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</si>
  <si>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</si>
  <si>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</si>
  <si>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</si>
  <si>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</si>
  <si>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</si>
  <si>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</si>
  <si>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</si>
  <si>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</si>
  <si>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</si>
  <si>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</si>
  <si>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</si>
  <si>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</si>
  <si>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</si>
  <si>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</si>
  <si>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</si>
  <si>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</si>
  <si>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</si>
  <si>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</si>
  <si>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</si>
  <si>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</si>
  <si>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</si>
  <si>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</si>
  <si>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</si>
  <si>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</si>
  <si>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</si>
  <si>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</si>
  <si>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</si>
  <si>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</si>
  <si>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Regensburg, Stadt (09362)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</si>
  <si>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</si>
  <si>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</si>
  <si>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</si>
  <si>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</si>
  <si>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</si>
  <si>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</si>
  <si>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</si>
  <si>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</si>
  <si>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</si>
  <si>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</si>
  <si>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</si>
  <si>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</si>
  <si>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</si>
  <si>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</si>
  <si>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</si>
  <si>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</si>
  <si>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</si>
  <si>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</si>
  <si>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</si>
  <si>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</si>
  <si>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</si>
  <si>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</si>
  <si>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</si>
  <si>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</si>
  <si>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</si>
  <si>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</si>
  <si>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</si>
  <si>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</si>
  <si>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</si>
  <si>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</si>
  <si>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</si>
  <si>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</si>
  <si>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</si>
  <si>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</si>
  <si>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</si>
  <si>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</si>
  <si>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</si>
  <si>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</si>
  <si>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</si>
  <si>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</si>
  <si>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</si>
  <si>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</si>
  <si>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</si>
  <si>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</si>
  <si>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</si>
  <si>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</si>
  <si>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</si>
  <si>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</si>
  <si>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</si>
  <si>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</si>
  <si>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</si>
  <si>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</si>
  <si>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</si>
  <si>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</si>
  <si>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</si>
  <si>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</si>
  <si>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</si>
  <si>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</si>
  <si>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</si>
  <si>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</si>
  <si>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</si>
  <si>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</si>
  <si>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</si>
  <si>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</si>
  <si>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</si>
  <si>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</si>
  <si>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</si>
  <si>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</si>
  <si>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</si>
  <si>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</si>
  <si>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</si>
  <si>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</si>
  <si>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</si>
  <si>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</si>
  <si>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</si>
  <si>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</si>
  <si>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</si>
  <si>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</si>
  <si>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</si>
  <si>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</si>
  <si>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</si>
  <si>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</si>
  <si>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</si>
  <si>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</si>
  <si>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</si>
  <si>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</si>
  <si>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</si>
  <si>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</si>
  <si>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</si>
  <si>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</si>
  <si>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</si>
  <si>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</si>
  <si>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</si>
  <si>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</si>
  <si>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</si>
  <si>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</si>
  <si>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</si>
  <si>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</si>
  <si>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</si>
  <si>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</si>
  <si>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</si>
  <si>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</si>
  <si>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</si>
  <si>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</si>
  <si>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</si>
  <si>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</si>
  <si>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</si>
  <si>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</si>
  <si>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</si>
  <si>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</si>
  <si>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</si>
  <si>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</si>
  <si>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</si>
  <si>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</si>
  <si>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</si>
  <si>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</si>
  <si>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</si>
  <si>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</si>
  <si>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</si>
  <si>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</si>
  <si>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</si>
  <si>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</si>
  <si>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</si>
  <si>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</si>
  <si>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</si>
  <si>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</si>
  <si>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</si>
  <si>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</si>
  <si>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</si>
  <si>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</si>
  <si>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</si>
  <si>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</si>
  <si>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</si>
  <si>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</si>
  <si>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</si>
  <si>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</si>
  <si>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</si>
  <si>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</si>
  <si>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</si>
  <si>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</si>
  <si>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</si>
  <si>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</si>
  <si>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</si>
  <si>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</si>
  <si>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</si>
  <si>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</si>
  <si>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</si>
  <si>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</si>
  <si>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</si>
  <si>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</si>
  <si>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</si>
  <si>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</si>
  <si>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</si>
  <si>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</si>
  <si>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</si>
  <si>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</si>
  <si>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</si>
  <si>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</si>
  <si>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</si>
  <si>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</si>
  <si>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</si>
  <si>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</si>
  <si>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</si>
  <si>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</si>
  <si>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</si>
  <si>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</si>
  <si>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</si>
  <si>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</si>
  <si>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</si>
  <si>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</si>
  <si>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</si>
  <si>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</si>
  <si>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</si>
  <si>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</si>
  <si>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</si>
  <si>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</si>
  <si>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</si>
  <si>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</si>
  <si>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</si>
  <si>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</si>
  <si>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</si>
  <si>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</si>
  <si>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</si>
  <si>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</si>
  <si>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</si>
  <si>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</si>
  <si>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</si>
  <si>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</si>
  <si>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</si>
  <si>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Regensburg, Stadt (09362);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</si>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</sst>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{89C1D24E-893A-4261-B613-38216DEEABD4}</c15:txfldGUID>
                      <c15:f>Daten_Diagramme!$D$6</c15:f>
                      <c15:dlblFieldTableCache>
                        <c:ptCount val="1"/>
                        <c:pt idx="0">
                          <c:v>0.7</c:v>
                        </c:pt>
                      </c15:dlblFieldTableCache>
                    </c15:dlblFTEntry>
                  </c15:dlblFieldTable>
                  <c15:showDataLabelsRange val="0"/>
                </c:ext>
                <c:ext xmlns:c16="http://schemas.microsoft.com/office/drawing/2014/chart" uri="{C3380CC4-5D6E-409C-BE32-E72D297353CC}">
                  <c16:uniqueId val="{00000000-187A-4061-8275-6C455ADA7181}"/>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{6BEA1708-4D09-4D53-8CED-1B8430CC1543}</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187A-4061-8275-6C455ADA718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{DC7EC87F-10F3-4840-BC8A-C37E97EA9AF3}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87A-4061-8275-6C455ADA718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{725352B0-8BBB-4B40-B15B-A6C667FA615E}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87A-4061-8275-6C455ADA718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0.74084105374682352</c:v>
                </c:pt>
                <c:pt idx="1">
                  <c:v>1.0013227114154917</c:v>
                </c:pt>
                <c:pt idx="2">
                  <c:v>1.1186464311118853</c:v>
                </c:pt>
                <c:pt idx="3">
                  <c:v>1.0875687030768</c:v>
                </c:pt>
              </c:numCache>
            </c:numRef>
          </c:val>
          <c:extLst>
            <c:ext xmlns:c16="http://schemas.microsoft.com/office/drawing/2014/chart" uri="{C3380CC4-5D6E-409C-BE32-E72D297353CC}">
              <c16:uniqueId val="{00000004-187A-4061-8275-6C455ADA718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{58E5E200-1CC8-4C34-9504-AEDA576DCCCA}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87A-4061-8275-6C455ADA718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{7AFF44F1-7A0E-4F1A-8971-6D99E09AA3AD}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87A-4061-8275-6C455ADA718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{02A7DDA2-EBDF-43D0-864D-F65F55431073}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87A-4061-8275-6C455ADA718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{6934A5D5-9F9C-4B0B-A254-FD83E9D9282E}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87A-4061-8275-6C455ADA718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87A-4061-8275-6C455ADA718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87A-4061-8275-6C455ADA718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{6F750BE7-909F-46EA-A1F3-0FE83134DC9F}</c15:txfldGUID>
                      <c15:f>Daten_Diagramme!$E$6</c15:f>
                      <c15:dlblFieldTableCache>
                        <c:ptCount val="1"/>
                        <c:pt idx="0">
                          <c:v>-1.4</c:v>
                        </c:pt>
                      </c15:dlblFieldTableCache>
                    </c15:dlblFTEntry>
                  </c15:dlblFieldTable>
                  <c15:showDataLabelsRange val="0"/>
                </c:ext>
                <c:ext xmlns:c16="http://schemas.microsoft.com/office/drawing/2014/chart" uri="{C3380CC4-5D6E-409C-BE32-E72D297353CC}">
                  <c16:uniqueId val="{00000000-2495-4913-981E-4DDBCB8FF723}"/>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{20C63C06-6430-4BFF-B865-6996D7DA1A9E}</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2495-4913-981E-4DDBCB8FF723}"/>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{C5472EB9-FB06-4503-BA5D-544FBFBDF675}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495-4913-981E-4DDBCB8FF72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{CFF1889A-FA6F-4019-ABC2-94338F8B4BC8}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495-4913-981E-4DDBCB8FF7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-1.3833372521357472</c:v>
                </c:pt>
                <c:pt idx="1">
                  <c:v>-1.8915068707011207</c:v>
                </c:pt>
                <c:pt idx="2">
                  <c:v>-2.7637010795899166</c:v>
                </c:pt>
                <c:pt idx="3">
                  <c:v>-2.8655893304673015</c:v>
                </c:pt>
              </c:numCache>
            </c:numRef>
          </c:val>
          <c:extLst>
            <c:ext xmlns:c16="http://schemas.microsoft.com/office/drawing/2014/chart" uri="{C3380CC4-5D6E-409C-BE32-E72D297353CC}">
              <c16:uniqueId val="{00000004-2495-4913-981E-4DDBCB8FF72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{3553BE4D-F9AF-4281-880D-25BA9CF30FA6}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495-4913-981E-4DDBCB8FF72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{9DF6A128-9937-487D-8BB3-094F7F4B0953}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495-4913-981E-4DDBCB8FF72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{0BDD4D0D-4927-45C9-856A-4E299B5BAF7F}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495-4913-981E-4DDBCB8FF72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{231F0950-309F-4286-8A97-10AA5C4CD61D}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495-4913-981E-4DDBCB8FF7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495-4913-981E-4DDBCB8FF72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495-4913-981E-4DDBCB8FF72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{2E3C439A-477F-4619-A086-101CC4A01310}</c15:txfldGUID>
                      <c15:f>Daten_Diagramme!$D$14</c15:f>
                      <c15:dlblFieldTableCache>
                        <c:ptCount val="1"/>
                        <c:pt idx="0">
                          <c:v>0.7</c:v>
                        </c:pt>
                      </c15:dlblFieldTableCache>
                    </c15:dlblFTEntry>
                  </c15:dlblFieldTable>
                  <c15:showDataLabelsRange val="0"/>
                </c:ext>
                <c:ext xmlns:c16="http://schemas.microsoft.com/office/drawing/2014/chart" uri="{C3380CC4-5D6E-409C-BE32-E72D297353CC}">
                  <c16:uniqueId val="{00000000-C9E8-4E51-8523-D21E359DA5D0}"/>
                </c:ext>
              </c:extLst>
            </c:dLbl>
            <c:dLbl>
              <c:idx val="1"/>
              <c:tx>
                <c:strRef>
                  <c:f>Daten_Diagramme!$D$15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{5724D9CE-59F0-4745-B1ED-2DCB6E1C9DC9}</c15:txfldGUID>
                      <c15:f>Daten_Diagramme!$D$15</c15:f>
                      <c15:dlblFieldTableCache>
                        <c:ptCount val="1"/>
                      </c15:dlblFieldTableCache>
                    </c15:dlblFTEntry>
                  </c15:dlblFieldTable>
                  <c15:showDataLabelsRange val="0"/>
                </c:ext>
                <c:ext xmlns:c16="http://schemas.microsoft.com/office/drawing/2014/chart" uri="{C3380CC4-5D6E-409C-BE32-E72D297353CC}">
                  <c16:uniqueId val="{00000001-C9E8-4E51-8523-D21E359DA5D0}"/>
                </c:ext>
              </c:extLst>
            </c:dLbl>
            <c:dLbl>
              <c:idx val="2"/>
              <c:tx>
                <c:strRef>
                  <c:f>Daten_Diagramme!$D$16</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{B1F389AF-9A3E-4F64-91AA-F539A2E0CDF2}</c15:txfldGUID>
                      <c15:f>Daten_Diagramme!$D$16</c15:f>
                      <c15:dlblFieldTableCache>
                        <c:ptCount val="1"/>
                        <c:pt idx="0">
                          <c:v>6.5</c:v>
                        </c:pt>
                      </c15:dlblFieldTableCache>
                    </c15:dlblFTEntry>
                  </c15:dlblFieldTable>
                  <c15:showDataLabelsRange val="0"/>
                </c:ext>
                <c:ext xmlns:c16="http://schemas.microsoft.com/office/drawing/2014/chart" uri="{C3380CC4-5D6E-409C-BE32-E72D297353CC}">
                  <c16:uniqueId val="{00000002-C9E8-4E51-8523-D21E359DA5D0}"/>
                </c:ext>
              </c:extLst>
            </c:dLbl>
            <c:dLbl>
              <c:idx val="3"/>
              <c:tx>
                <c:strRef>
                  <c:f>Daten_Diagramme!$D$17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{B0901304-5F1F-4F13-AC76-8C579199B744}</c15:txfldGUID>
                      <c15:f>Daten_Diagramme!$D$17</c15:f>
                      <c15:dlblFieldTableCache>
                        <c:ptCount val="1"/>
                        <c:pt idx="0">
                          <c:v>-1.8</c:v>
                        </c:pt>
                      </c15:dlblFieldTableCache>
                    </c15:dlblFTEntry>
                  </c15:dlblFieldTable>
                  <c15:showDataLabelsRange val="0"/>
                </c:ext>
                <c:ext xmlns:c16="http://schemas.microsoft.com/office/drawing/2014/chart" uri="{C3380CC4-5D6E-409C-BE32-E72D297353CC}">
                  <c16:uniqueId val="{00000003-C9E8-4E51-8523-D21E359DA5D0}"/>
                </c:ext>
              </c:extLst>
            </c:dLbl>
            <c:dLbl>
              <c:idx val="4"/>
              <c:tx>
                <c:strRef>
                  <c:f>Daten_Diagramme!$D$18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{D5FEBB3D-D0B1-40D7-8415-6D9754F0E335}</c15:txfldGUID>
                      <c15:f>Daten_Diagramme!$D$18</c15:f>
                      <c15:dlblFieldTableCache>
                        <c:ptCount val="1"/>
                        <c:pt idx="0">
                          <c:v>4.0</c:v>
                        </c:pt>
                      </c15:dlblFieldTableCache>
                    </c15:dlblFTEntry>
                  </c15:dlblFieldTable>
                  <c15:showDataLabelsRange val="0"/>
                </c:ext>
                <c:ext xmlns:c16="http://schemas.microsoft.com/office/drawing/2014/chart" uri="{C3380CC4-5D6E-409C-BE32-E72D297353CC}">
                  <c16:uniqueId val="{00000004-C9E8-4E51-8523-D21E359DA5D0}"/>
                </c:ext>
              </c:extLst>
            </c:dLbl>
            <c:dLbl>
              <c:idx val="5"/>
              <c:tx>
                <c:strRef>
                  <c:f>Daten_Diagramme!$D$19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{060ACC34-24AC-4DA6-9606-2A542B7AD10A}</c15:txfldGUID>
                      <c15:f>Daten_Diagramme!$D$19</c15:f>
                      <c15:dlblFieldTableCache>
                        <c:ptCount val="1"/>
                        <c:pt idx="0">
                          <c:v>-2.2</c:v>
                        </c:pt>
                      </c15:dlblFieldTableCache>
                    </c15:dlblFTEntry>
                  </c15:dlblFieldTable>
                  <c15:showDataLabelsRange val="0"/>
                </c:ext>
                <c:ext xmlns:c16="http://schemas.microsoft.com/office/drawing/2014/chart" uri="{C3380CC4-5D6E-409C-BE32-E72D297353CC}">
                  <c16:uniqueId val="{00000005-C9E8-4E51-8523-D21E359DA5D0}"/>
                </c:ext>
              </c:extLst>
            </c:dLbl>
            <c:dLbl>
              <c:idx val="6"/>
              <c:tx>
                <c:strRef>
                  <c:f>Daten_Diagramme!$D$20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{7751E294-62FF-4043-869B-46D7B0C72C64}</c15:txfldGUID>
                      <c15:f>Daten_Diagramme!$D$20</c15:f>
                      <c15:dlblFieldTableCache>
                        <c:ptCount val="1"/>
                        <c:pt idx="0">
                          <c:v>-3.2</c:v>
                        </c:pt>
                      </c15:dlblFieldTableCache>
                    </c15:dlblFTEntry>
                  </c15:dlblFieldTable>
                  <c15:showDataLabelsRange val="0"/>
                </c:ext>
                <c:ext xmlns:c16="http://schemas.microsoft.com/office/drawing/2014/chart" uri="{C3380CC4-5D6E-409C-BE32-E72D297353CC}">
                  <c16:uniqueId val="{00000006-C9E8-4E51-8523-D21E359DA5D0}"/>
                </c:ext>
              </c:extLst>
            </c:dLbl>
            <c:dLbl>
              <c:idx val="7"/>
              <c:tx>
                <c:strRef>
                  <c:f>Daten_Diagramme!$D$21</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{E3E9CB77-5209-44EE-BE0A-7D8A0691957D}</c15:txfldGUID>
                      <c15:f>Daten_Diagramme!$D$21</c15:f>
                      <c15:dlblFieldTableCache>
                        <c:ptCount val="1"/>
                        <c:pt idx="0">
                          <c:v>5.6</c:v>
                        </c:pt>
                      </c15:dlblFieldTableCache>
                    </c15:dlblFTEntry>
                  </c15:dlblFieldTable>
                  <c15:showDataLabelsRange val="0"/>
                </c:ext>
                <c:ext xmlns:c16="http://schemas.microsoft.com/office/drawing/2014/chart" uri="{C3380CC4-5D6E-409C-BE32-E72D297353CC}">
                  <c16:uniqueId val="{00000007-C9E8-4E51-8523-D21E359DA5D0}"/>
                </c:ext>
              </c:extLst>
            </c:dLbl>
            <c:dLbl>
              <c:idx val="8"/>
              <c:tx>
                <c:strRef>
                  <c:f>Daten_Diagramme!$D$22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{9E40F4E9-492A-4F48-9683-D7ACDD99F00C}</c15:txfldGUID>
                      <c15:f>Daten_Diagramme!$D$22</c15:f>
                      <c15:dlblFieldTableCache>
                        <c:ptCount val="1"/>
                        <c:pt idx="0">
                          <c:v>0.4</c:v>
                        </c:pt>
                      </c15:dlblFieldTableCache>
                    </c15:dlblFTEntry>
                  </c15:dlblFieldTable>
                  <c15:showDataLabelsRange val="0"/>
                </c:ext>
                <c:ext xmlns:c16="http://schemas.microsoft.com/office/drawing/2014/chart" uri="{C3380CC4-5D6E-409C-BE32-E72D297353CC}">
                  <c16:uniqueId val="{00000008-C9E8-4E51-8523-D21E359DA5D0}"/>
                </c:ext>
              </c:extLst>
            </c:dLbl>
            <c:dLbl>
              <c:idx val="9"/>
              <c:tx>
                <c:strRef>
                  <c:f>Daten_Diagramme!$D$23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{EDDF4532-6040-4879-8AAB-4F551BB4CE61}</c15:txfldGUID>
                      <c15:f>Daten_Diagramme!$D$23</c15:f>
                      <c15:dlblFieldTableCache>
                        <c:ptCount val="1"/>
                        <c:pt idx="0">
                          <c:v>0.4</c:v>
                        </c:pt>
                      </c15:dlblFieldTableCache>
                    </c15:dlblFTEntry>
                  </c15:dlblFieldTable>
                  <c15:showDataLabelsRange val="0"/>
                </c:ext>
                <c:ext xmlns:c16="http://schemas.microsoft.com/office/drawing/2014/chart" uri="{C3380CC4-5D6E-409C-BE32-E72D297353CC}">
                  <c16:uniqueId val="{00000009-C9E8-4E51-8523-D21E359DA5D0}"/>
                </c:ext>
              </c:extLst>
            </c:dLbl>
            <c:dLbl>
              <c:idx val="10"/>
              <c:tx>
                <c:strRef>
                  <c:f>Daten_Diagramme!$D$24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{7B5535D9-FBE7-4240-98AC-400BEC857B1A}</c15:txfldGUID>
                      <c15:f>Daten_Diagramme!$D$24</c15:f>
                      <c15:dlblFieldTableCache>
                        <c:ptCount val="1"/>
                        <c:pt idx="0">
                          <c:v>0.3</c:v>
                        </c:pt>
                      </c15:dlblFieldTableCache>
                    </c15:dlblFTEntry>
                  </c15:dlblFieldTable>
                  <c15:showDataLabelsRange val="0"/>
                </c:ext>
                <c:ext xmlns:c16="http://schemas.microsoft.com/office/drawing/2014/chart" uri="{C3380CC4-5D6E-409C-BE32-E72D297353CC}">
                  <c16:uniqueId val="{0000000A-C9E8-4E51-8523-D21E359DA5D0}"/>
                </c:ext>
              </c:extLst>
            </c:dLbl>
            <c:dLbl>
              <c:idx val="11"/>
              <c:tx>
                <c:strRef>
                  <c:f>Daten_Diagramme!$D$25</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{2EBD5C7A-6F47-4F1F-B2B6-6E0FDA9C845D}</c15:txfldGUID>
                      <c15:f>Daten_Diagramme!$D$25</c15:f>
                      <c15:dlblFieldTableCache>
                        <c:ptCount val="1"/>
                        <c:pt idx="0">
                          <c:v>9.7</c:v>
                        </c:pt>
                      </c15:dlblFieldTableCache>
                    </c15:dlblFTEntry>
                  </c15:dlblFieldTable>
                  <c15:showDataLabelsRange val="0"/>
                </c:ext>
                <c:ext xmlns:c16="http://schemas.microsoft.com/office/drawing/2014/chart" uri="{C3380CC4-5D6E-409C-BE32-E72D297353CC}">
                  <c16:uniqueId val="{0000000B-C9E8-4E51-8523-D21E359DA5D0}"/>
                </c:ext>
              </c:extLst>
            </c:dLbl>
            <c:dLbl>
              <c:idx val="12"/>
              <c:tx>
                <c:strRef>
                  <c:f>Daten_Diagramme!$D$26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{1F8DD557-8F4C-45C9-B16A-7D17A63A5E2B}</c15:txfldGUID>
                      <c15:f>Daten_Diagramme!$D$26</c15:f>
                      <c15:dlblFieldTableCache>
                        <c:ptCount val="1"/>
                        <c:pt idx="0">
                          <c:v>-1.6</c:v>
                        </c:pt>
                      </c15:dlblFieldTableCache>
                    </c15:dlblFTEntry>
                  </c15:dlblFieldTable>
                  <c15:showDataLabelsRange val="0"/>
                </c:ext>
                <c:ext xmlns:c16="http://schemas.microsoft.com/office/drawing/2014/chart" uri="{C3380CC4-5D6E-409C-BE32-E72D297353CC}">
                  <c16:uniqueId val="{0000000C-C9E8-4E51-8523-D21E359DA5D0}"/>
                </c:ext>
              </c:extLst>
            </c:dLbl>
            <c:dLbl>
              <c:idx val="13"/>
              <c:tx>
                <c:strRef>
                  <c:f>Daten_Diagramme!$D$27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{DA77DBF7-757F-4D27-B797-4512671FDFF4}</c15:txfldGUID>
                      <c15:f>Daten_Diagramme!$D$27</c15:f>
                      <c15:dlblFieldTableCache>
                        <c:ptCount val="1"/>
                        <c:pt idx="0">
                          <c:v>4.3</c:v>
                        </c:pt>
                      </c15:dlblFieldTableCache>
                    </c15:dlblFTEntry>
                  </c15:dlblFieldTable>
                  <c15:showDataLabelsRange val="0"/>
                </c:ext>
                <c:ext xmlns:c16="http://schemas.microsoft.com/office/drawing/2014/chart" uri="{C3380CC4-5D6E-409C-BE32-E72D297353CC}">
                  <c16:uniqueId val="{0000000D-C9E8-4E51-8523-D21E359DA5D0}"/>
                </c:ext>
              </c:extLst>
            </c:dLbl>
            <c:dLbl>
              <c:idx val="14"/>
              <c:tx>
                <c:strRef>
                  <c:f>Daten_Diagramme!$D$28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{B4BB33EB-1DBA-40BC-B6C0-BDF02572903E}</c15:txfldGUID>
                      <c15:f>Daten_Diagramme!$D$28</c15:f>
                      <c15:dlblFieldTableCache>
                        <c:ptCount val="1"/>
                        <c:pt idx="0">
                          <c:v>1.6</c:v>
                        </c:pt>
                      </c15:dlblFieldTableCache>
                    </c15:dlblFTEntry>
                  </c15:dlblFieldTable>
                  <c15:showDataLabelsRange val="0"/>
                </c:ext>
                <c:ext xmlns:c16="http://schemas.microsoft.com/office/drawing/2014/chart" uri="{C3380CC4-5D6E-409C-BE32-E72D297353CC}">
                  <c16:uniqueId val="{0000000E-C9E8-4E51-8523-D21E359DA5D0}"/>
                </c:ext>
              </c:extLst>
            </c:dLbl>
            <c:dLbl>
              <c:idx val="15"/>
              <c:tx>
                <c:strRef>
                  <c:f>Daten_Diagramme!$D$29</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{57C00BBF-641B-4530-9F19-0DB0DF5964FB}</c15:txfldGUID>
                      <c15:f>Daten_Diagramme!$D$29</c15:f>
                      <c15:dlblFieldTableCache>
                        <c:ptCount val="1"/>
                        <c:pt idx="0">
                          <c:v>-13.0</c:v>
                        </c:pt>
                      </c15:dlblFieldTableCache>
                    </c15:dlblFTEntry>
                  </c15:dlblFieldTable>
                  <c15:showDataLabelsRange val="0"/>
                </c:ext>
                <c:ext xmlns:c16="http://schemas.microsoft.com/office/drawing/2014/chart" uri="{C3380CC4-5D6E-409C-BE32-E72D297353CC}">
                  <c16:uniqueId val="{0000000F-C9E8-4E51-8523-D21E359DA5D0}"/>
                </c:ext>
              </c:extLst>
            </c:dLbl>
            <c:dLbl>
              <c:idx val="16"/>
              <c:tx>
                <c:strRef>
                  <c:f>Daten_Diagramme!$D$30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{EB810515-AFED-41F9-B932-2D976C56D3ED}</c15:txfldGUID>
                      <c15:f>Daten_Diagramme!$D$30</c15:f>
                      <c15:dlblFieldTableCache>
                        <c:ptCount val="1"/>
                        <c:pt idx="0">
                          <c:v>1.1</c:v>
                        </c:pt>
                      </c15:dlblFieldTableCache>
                    </c15:dlblFTEntry>
                  </c15:dlblFieldTable>
                  <c15:showDataLabelsRange val="0"/>
                </c:ext>
                <c:ext xmlns:c16="http://schemas.microsoft.com/office/drawing/2014/chart" uri="{C3380CC4-5D6E-409C-BE32-E72D297353CC}">
                  <c16:uniqueId val="{00000010-C9E8-4E51-8523-D21E359DA5D0}"/>
                </c:ext>
              </c:extLst>
            </c:dLbl>
            <c:dLbl>
              <c:idx val="17"/>
              <c:tx>
                <c:strRef>
                  <c:f>Daten_Diagramme!$D$31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{ABA05BED-1516-47DE-A3BD-AFCBA22317D7}</c15:txfldGUID>
                      <c15:f>Daten_Diagramme!$D$31</c15:f>
                      <c15:dlblFieldTableCache>
                        <c:ptCount val="1"/>
                        <c:pt idx="0">
                          <c:v>1.2</c:v>
                        </c:pt>
                      </c15:dlblFieldTableCache>
                    </c15:dlblFTEntry>
                  </c15:dlblFieldTable>
                  <c15:showDataLabelsRange val="0"/>
                </c:ext>
                <c:ext xmlns:c16="http://schemas.microsoft.com/office/drawing/2014/chart" uri="{C3380CC4-5D6E-409C-BE32-E72D297353CC}">
                  <c16:uniqueId val="{00000011-C9E8-4E51-8523-D21E359DA5D0}"/>
                </c:ext>
              </c:extLst>
            </c:dLbl>
            <c:dLbl>
              <c:idx val="18"/>
              <c:tx>
                <c:strRef>
                  <c:f>Daten_Diagramme!$D$32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{8FA8E6C2-587B-4D7E-B34E-8ADA7E94A7A2}</c15:txfldGUID>
                      <c15:f>Daten_Diagramme!$D$32</c15:f>
                      <c15:dlblFieldTableCache>
                        <c:ptCount val="1"/>
                        <c:pt idx="0">
                          <c:v>3.2</c:v>
                        </c:pt>
                      </c15:dlblFieldTableCache>
                    </c15:dlblFTEntry>
                  </c15:dlblFieldTable>
                  <c15:showDataLabelsRange val="0"/>
                </c:ext>
                <c:ext xmlns:c16="http://schemas.microsoft.com/office/drawing/2014/chart" uri="{C3380CC4-5D6E-409C-BE32-E72D297353CC}">
                  <c16:uniqueId val="{00000012-C9E8-4E51-8523-D21E359DA5D0}"/>
                </c:ext>
              </c:extLst>
            </c:dLbl>
            <c:dLbl>
              <c:idx val="19"/>
              <c:tx>
                <c:strRef>
                  <c:f>Daten_Diagramme!$D$33</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{D678F0D4-893C-4B82-823B-F0A1973FA22F}</c15:txfldGUID>
                      <c15:f>Daten_Diagramme!$D$33</c15:f>
                      <c15:dlblFieldTableCache>
                        <c:ptCount val="1"/>
                        <c:pt idx="0">
                          <c:v>7.4</c:v>
                        </c:pt>
                      </c15:dlblFieldTableCache>
                    </c15:dlblFTEntry>
                  </c15:dlblFieldTable>
                  <c15:showDataLabelsRange val="0"/>
                </c:ext>
                <c:ext xmlns:c16="http://schemas.microsoft.com/office/drawing/2014/chart" uri="{C3380CC4-5D6E-409C-BE32-E72D297353CC}">
                  <c16:uniqueId val="{00000013-C9E8-4E51-8523-D21E359DA5D0}"/>
                </c:ext>
              </c:extLst>
            </c:dLbl>
            <c:dLbl>
              <c:idx val="20"/>
              <c:tx>
                <c:strRef>
                  <c:f>Daten_Diagramme!$D$34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{3C91FB97-D6AF-4DE8-ACCE-5B5DAF7114CE}</c15:txfldGUID>
                      <c15:f>Daten_Diagramme!$D$34</c15:f>
                      <c15:dlblFieldTableCache>
                        <c:ptCount val="1"/>
                        <c:pt idx="0">
                          <c:v>2.2</c:v>
                        </c:pt>
                      </c15:dlblFieldTableCache>
                    </c15:dlblFTEntry>
                  </c15:dlblFieldTable>
                  <c15:showDataLabelsRange val="0"/>
                </c:ext>
                <c:ext xmlns:c16="http://schemas.microsoft.com/office/drawing/2014/chart" uri="{C3380CC4-5D6E-409C-BE32-E72D297353CC}">
                  <c16:uniqueId val="{00000014-C9E8-4E51-8523-D21E359DA5D0}"/>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{5E3728B8-D581-4B43-A75C-ACC78799F8B1}</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C9E8-4E51-8523-D21E359DA5D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{D414B992-C961-4A20-BD6A-18081A015BC6}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9E8-4E51-8523-D21E359DA5D0}"/>
                </c:ext>
              </c:extLst>
            </c:dLbl>
            <c:dLbl>
              <c:idx val="23"/>
              <c:tx>
                <c:strRef>
                  <c:f>Daten_Diagramme!$D$37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{C5BC36AB-BAF7-4B77-B4EC-FB62DB84442B}</c15:txfldGUID>
                      <c15:f>Daten_Diagramme!$D$37</c15:f>
                      <c15:dlblFieldTableCache>
                        <c:ptCount val="1"/>
                      </c15:dlblFieldTableCache>
                    </c15:dlblFTEntry>
                  </c15:dlblFieldTable>
                  <c15:showDataLabelsRange val="0"/>
                </c:ext>
                <c:ext xmlns:c16="http://schemas.microsoft.com/office/drawing/2014/chart" uri="{C3380CC4-5D6E-409C-BE32-E72D297353CC}">
                  <c16:uniqueId val="{00000017-C9E8-4E51-8523-D21E359DA5D0}"/>
                </c:ext>
              </c:extLst>
            </c:dLbl>
            <c:dLbl>
              <c:idx val="24"/>
              <c:layout>
                <c:manualLayout>
                  <c:x val="4.7769028871392123E-3"/>
                  <c:y val="-4.6876052205785108E-5"/>
                </c:manualLayout>
              </c:layout>
              <c:tx>
                <c:strRef>
                  <c:f>Daten_Diagramme!$D$38</c:f>
                  <c:strCache>
                    <c:ptCount val="1"/>
                    <c:pt idx="0">
                      <c:v>-1.0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{76AE160C-7C37-4FE4-A40E-4DDF5CC5C301}</c15:txfldGUID>
                      <c15:f>Daten_Diagramme!$D$38</c15:f>
                      <c15:dlblFieldTableCache>
                        <c:ptCount val="1"/>
                        <c:pt idx="0">
                          <c:v>-1.0</c:v>
                        </c:pt>
                      </c15:dlblFieldTableCache>
                    </c15:dlblFTEntry>
                  </c15:dlblFieldTable>
                  <c15:showDataLabelsRange val="0"/>
                </c:ext>
                <c:ext xmlns:c16="http://schemas.microsoft.com/office/drawing/2014/chart" uri="{C3380CC4-5D6E-409C-BE32-E72D297353CC}">
                  <c16:uniqueId val="{00000018-C9E8-4E51-8523-D21E359DA5D0}"/>
                </c:ext>
              </c:extLst>
            </c:dLbl>
            <c:dLbl>
              <c:idx val="25"/>
              <c:tx>
                <c:strRef>
                  <c:f>Daten_Diagramme!$D$39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{72ADE5E3-97C1-4931-B4F7-00611D6641B4}</c15:txfldGUID>
                      <c15:f>Daten_Diagramme!$D$39</c15:f>
                      <c15:dlblFieldTableCache>
                        <c:ptCount val="1"/>
                        <c:pt idx="0">
                          <c:v>1.3</c:v>
                        </c:pt>
                      </c15:dlblFieldTableCache>
                    </c15:dlblFTEntry>
                  </c15:dlblFieldTable>
                  <c15:showDataLabelsRange val="0"/>
                </c:ext>
                <c:ext xmlns:c16="http://schemas.microsoft.com/office/drawing/2014/chart" uri="{C3380CC4-5D6E-409C-BE32-E72D297353CC}">
                  <c16:uniqueId val="{00000019-C9E8-4E51-8523-D21E359DA5D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{B93F6550-5530-4B4D-B138-5C9B1029F721}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9E8-4E51-8523-D21E359DA5D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{96157A3E-CE96-477F-A400-75F96C42CF69}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9E8-4E51-8523-D21E359DA5D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{EDD92689-C3EE-4A80-9D8B-DFD8B30B5E2D}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9E8-4E51-8523-D21E359DA5D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{9E46C09D-5487-4552-9EEF-68D97DB5EE95}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9E8-4E51-8523-D21E359DA5D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{ECDDD650-8CDA-4C92-A972-1AB56EF0430A}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9E8-4E51-8523-D21E359DA5D0}"/>
                </c:ext>
              </c:extLst>
            </c:dLbl>
            <c:dLbl>
              <c:idx val="31"/>
              <c:tx>
                <c:strRef>
                  <c:f>Daten_Diagramme!$D$45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{4F812742-78CE-4615-B6FD-1A3A1D2F024D}</c15:txfldGUID>
                      <c15:f>Daten_Diagramme!$D$45</c15:f>
                      <c15:dlblFieldTableCache>
                        <c:ptCount val="1"/>
                        <c:pt idx="0">
                          <c:v>1.3</c:v>
                        </c:pt>
                      </c15:dlblFieldTableCache>
                    </c15:dlblFTEntry>
                  </c15:dlblFieldTable>
                  <c15:showDataLabelsRange val="0"/>
                </c:ext>
                <c:ext xmlns:c16="http://schemas.microsoft.com/office/drawing/2014/chart" uri="{C3380CC4-5D6E-409C-BE32-E72D297353CC}">
                  <c16:uniqueId val="{0000001F-C9E8-4E51-8523-D21E359DA5D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0.74084105374682352</c:v>
                </c:pt>
                <c:pt idx="1">
                  <c:v>131.25</c:v>
                </c:pt>
                <c:pt idx="2">
                  <c:v>6.4660691421254803</c:v>
                </c:pt>
                <c:pt idx="3">
                  <c:v>-1.8039568851490164</c:v>
                </c:pt>
                <c:pt idx="4">
                  <c:v>3.9754098360655736</c:v>
                </c:pt>
                <c:pt idx="5">
                  <c:v>-2.2109158186864013</c:v>
                </c:pt>
                <c:pt idx="6">
                  <c:v>-3.1674208144796379</c:v>
                </c:pt>
                <c:pt idx="7">
                  <c:v>5.6</c:v>
                </c:pt>
                <c:pt idx="8">
                  <c:v>0.3836734693877551</c:v>
                </c:pt>
                <c:pt idx="9">
                  <c:v>0.37037037037037035</c:v>
                </c:pt>
                <c:pt idx="10">
                  <c:v>0.30691964285714285</c:v>
                </c:pt>
                <c:pt idx="11">
                  <c:v>9.6848578016910061</c:v>
                </c:pt>
                <c:pt idx="12">
                  <c:v>-1.5726889144610663</c:v>
                </c:pt>
                <c:pt idx="13">
                  <c:v>4.3432062690928408</c:v>
                </c:pt>
                <c:pt idx="14">
                  <c:v>1.592554291623578</c:v>
                </c:pt>
                <c:pt idx="15">
                  <c:v>-12.988265552162032</c:v>
                </c:pt>
                <c:pt idx="16">
                  <c:v>1.0918619886446352</c:v>
                </c:pt>
                <c:pt idx="17">
                  <c:v>1.1861709822074353</c:v>
                </c:pt>
                <c:pt idx="18">
                  <c:v>3.2131405012760945</c:v>
                </c:pt>
                <c:pt idx="19">
                  <c:v>7.4248120300751879</c:v>
                </c:pt>
                <c:pt idx="20">
                  <c:v>2.2332506203473947</c:v>
                </c:pt>
                <c:pt idx="21">
                  <c:v>0</c:v>
                </c:pt>
                <c:pt idx="23">
                  <c:v>131.25</c:v>
                </c:pt>
                <c:pt idx="24">
                  <c:v>-0.98942598187311182</c:v>
                </c:pt>
                <c:pt idx="25">
                  <c:v>1.3479605531890062</c:v>
                </c:pt>
              </c:numCache>
            </c:numRef>
          </c:val>
          <c:extLst>
            <c:ext xmlns:c16="http://schemas.microsoft.com/office/drawing/2014/chart" uri="{C3380CC4-5D6E-409C-BE32-E72D297353CC}">
              <c16:uniqueId val="{00000020-C9E8-4E51-8523-D21E359DA5D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{04C52EB6-1108-45FD-88EF-2476D8908E74}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9E8-4E51-8523-D21E359DA5D0}"/>
                </c:ext>
              </c:extLst>
            </c:dLbl>
            <c:dLbl>
              <c:idx val="1"/>
              <c:tx>
                <c:strRef>
                  <c:f>Daten_Diagramme!$F$15</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{A3047B0D-AEF3-4B29-A9B1-7283765B046B}</c15:txfldGUID>
                      <c15:f>Daten_Diagramme!$F$15</c15:f>
                      <c15:dlblFieldTableCache>
                        <c:ptCount val="1"/>
                        <c:pt idx="0">
                          <c:v>&gt; 50</c:v>
                        </c:pt>
                      </c15:dlblFieldTableCache>
                    </c15:dlblFTEntry>
                  </c15:dlblFieldTable>
                  <c15:showDataLabelsRange val="0"/>
                </c:ext>
                <c:ext xmlns:c16="http://schemas.microsoft.com/office/drawing/2014/chart" uri="{C3380CC4-5D6E-409C-BE32-E72D297353CC}">
                  <c16:uniqueId val="{00000022-C9E8-4E51-8523-D21E359DA5D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{BE7DF3B0-D229-4E29-AF7E-6100E8F2DEC9}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9E8-4E51-8523-D21E359DA5D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{87C60FAD-2A3B-4C47-8846-81464A901901}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9E8-4E51-8523-D21E359DA5D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{627B9D2F-4587-4395-83EB-0F717D86662B}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9E8-4E51-8523-D21E359DA5D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{8A3F8AB3-ED66-4A1F-B7BE-35D8A788884A}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9E8-4E51-8523-D21E359DA5D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{7D1D4C67-2F36-47BD-90BB-71C82E52E9DB}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9E8-4E51-8523-D21E359DA5D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{CFB4BB2C-DAC3-4FA8-991C-00F8CCFD77B6}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9E8-4E51-8523-D21E359DA5D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{D49E8B12-E690-4079-8D0E-76CC4438766B}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9E8-4E51-8523-D21E359DA5D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{FDDD10CD-443F-4F69-9183-66A0C8236DAA}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9E8-4E51-8523-D21E359DA5D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{79541F3B-233B-4FC6-A644-B6DE5D101D9C}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9E8-4E51-8523-D21E359DA5D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{F21802B4-9716-4805-A0AD-AFB8719EAE96}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9E8-4E51-8523-D21E359DA5D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{57A3D767-4C80-4581-A340-A3308366E5D8}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9E8-4E51-8523-D21E359DA5D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{4F3207E6-53D9-470C-94F0-8E36264D3E7D}</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9E8-4E51-8523-D21E359DA5D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{75D0A289-D615-4065-A1BF-0319D5CC4F32}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9E8-4E51-8523-D21E359DA5D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{9B32E020-861F-499F-8F44-8B2A9B532099}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9E8-4E51-8523-D21E359DA5D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{EDDE80C1-A97A-4A58-9B60-38546C800FCB}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9E8-4E51-8523-D21E359DA5D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{6FA3DA74-FEC7-48E2-8608-56886F7D9365}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9E8-4E51-8523-D21E359DA5D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{5ED89FA6-1C93-4ABB-A09B-B039D6660938}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9E8-4E51-8523-D21E359DA5D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{4E4EA87A-867F-47AC-82F2-3DB6E752DC19}</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9E8-4E51-8523-D21E359DA5D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{0390E2DD-24D6-42EB-944C-1885F0836931}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9E8-4E51-8523-D21E359DA5D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{34E3A720-2880-43A6-BC53-A317A2467F78}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9E8-4E51-8523-D21E359DA5D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{C22E9697-78AA-4985-827E-6BF0135856DD}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9E8-4E51-8523-D21E359DA5D0}"/>
                </c:ext>
              </c:extLst>
            </c:dLbl>
            <c:dLbl>
              <c:idx val="23"/>
              <c:tx>
                <c:strRef>
                  <c:f>Daten_Diagramme!$F$37</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{A199E936-FC4F-4DA9-A8EC-970233C2C383}</c15:txfldGUID>
                      <c15:f>Daten_Diagramme!$F$37</c15:f>
                      <c15:dlblFieldTableCache>
                        <c:ptCount val="1"/>
                        <c:pt idx="0">
                          <c:v>&gt; 50</c:v>
                        </c:pt>
                      </c15:dlblFieldTableCache>
                    </c15:dlblFTEntry>
                  </c15:dlblFieldTable>
                  <c15:showDataLabelsRange val="0"/>
                </c:ext>
                <c:ext xmlns:c16="http://schemas.microsoft.com/office/drawing/2014/chart" uri="{C3380CC4-5D6E-409C-BE32-E72D297353CC}">
                  <c16:uniqueId val="{00000038-C9E8-4E51-8523-D21E359DA5D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{87F72DF6-2976-47F9-AC9E-30FA8332A7C8}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9E8-4E51-8523-D21E359DA5D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{5754A248-78B0-498E-9E12-3A1EE4F3E36E}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9E8-4E51-8523-D21E359DA5D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{A7200BCF-CD21-429C-9003-5594D890964B}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9E8-4E51-8523-D21E359DA5D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{81B184DA-DB7F-4BC0-90D4-0E5B1FB27B63}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9E8-4E51-8523-D21E359DA5D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{14BEEF0B-4EB4-441F-BE23-C859FC387307}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9E8-4E51-8523-D21E359DA5D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{82DD7705-3BE5-48F8-88CB-08A4951696E6}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9E8-4E51-8523-D21E359DA5D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{C85CEAB0-BD5C-42BB-B8FA-FEA270C10B53}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9E8-4E51-8523-D21E359DA5D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{DF6E19CE-0DFD-46CE-97A1-947F8B07C201}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9E8-4E51-8523-D21E359DA5D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c:v>
                </c:pt>
                <c:pt idx="25">
                  <c:v>0</c:v>
                </c:pt>
              </c:numCache>
            </c:numRef>
          </c:val>
          <c:extLst>
            <c:ext xmlns:c16="http://schemas.microsoft.com/office/drawing/2014/chart" uri="{C3380CC4-5D6E-409C-BE32-E72D297353CC}">
              <c16:uniqueId val="{00000041-C9E8-4E51-8523-D21E359DA5D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#N/A</c:v>
                </c:pt>
                <c:pt idx="25">
                  <c:v>#N/A</c:v>
                </c:pt>
              </c:numCache>
            </c:numRef>
          </c:xVal>
          <c:yVal>
            <c:numRef>
              <c:f>Daten_Diagramme!$J$14:$J$39</c:f>
              <c:numCache>
                <c:formatCode>General</c:formatCode>
                <c:ptCount val="26"/>
                <c:pt idx="0">
                  <c:v>#N/A</c:v>
                </c:pt>
                <c:pt idx="1">
                  <c:v>15</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#N/A</c:v>
                </c:pt>
                <c:pt idx="25">
                  <c:v>#N/A</c:v>
                </c:pt>
              </c:numCache>
            </c:numRef>
          </c:yVal>
          <c:smooth val="0"/>
          <c:extLst>
            <c:ext xmlns:c16="http://schemas.microsoft.com/office/drawing/2014/chart" uri="{C3380CC4-5D6E-409C-BE32-E72D297353CC}">
              <c16:uniqueId val="{00000042-C9E8-4E51-8523-D21E359DA5D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{34CE572E-E5C4-49CD-B4F1-04ABC3A509F1}</c15:txfldGUID>
                      <c15:f>Daten_Diagramme!$E$14</c15:f>
                      <c15:dlblFieldTableCache>
                        <c:ptCount val="1"/>
                        <c:pt idx="0">
                          <c:v>-1.4</c:v>
                        </c:pt>
                      </c15:dlblFieldTableCache>
                    </c15:dlblFTEntry>
                  </c15:dlblFieldTable>
                  <c15:showDataLabelsRange val="0"/>
                </c:ext>
                <c:ext xmlns:c16="http://schemas.microsoft.com/office/drawing/2014/chart" uri="{C3380CC4-5D6E-409C-BE32-E72D297353CC}">
                  <c16:uniqueId val="{00000000-0718-4D0F-8D45-189F22A8AC03}"/>
                </c:ext>
              </c:extLst>
            </c:dLbl>
            <c:dLbl>
              <c:idx val="1"/>
              <c:tx>
                <c:strRef>
                  <c:f>Daten_Diagramme!$E$15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{AAE3E0AD-8D51-4A41-BF20-0D8412184D46}</c15:txfldGUID>
                      <c15:f>Daten_Diagramme!$E$15</c15:f>
                      <c15:dlblFieldTableCache>
                        <c:ptCount val="1"/>
                        <c:pt idx="0">
                          <c:v>-3.2</c:v>
                        </c:pt>
                      </c15:dlblFieldTableCache>
                    </c15:dlblFTEntry>
                  </c15:dlblFieldTable>
                  <c15:showDataLabelsRange val="0"/>
                </c:ext>
                <c:ext xmlns:c16="http://schemas.microsoft.com/office/drawing/2014/chart" uri="{C3380CC4-5D6E-409C-BE32-E72D297353CC}">
                  <c16:uniqueId val="{00000001-0718-4D0F-8D45-189F22A8AC03}"/>
                </c:ext>
              </c:extLst>
            </c:dLbl>
            <c:dLbl>
              <c:idx val="2"/>
              <c:tx>
                <c:strRef>
                  <c:f>Daten_Diagramme!$E$16</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{99A6C96E-D841-4637-91FD-9EE477E62A87}</c15:txfldGUID>
                      <c15:f>Daten_Diagramme!$E$16</c15:f>
                      <c15:dlblFieldTableCache>
                        <c:ptCount val="1"/>
                        <c:pt idx="0">
                          <c:v>-9.0</c:v>
                        </c:pt>
                      </c15:dlblFieldTableCache>
                    </c15:dlblFTEntry>
                  </c15:dlblFieldTable>
                  <c15:showDataLabelsRange val="0"/>
                </c:ext>
                <c:ext xmlns:c16="http://schemas.microsoft.com/office/drawing/2014/chart" uri="{C3380CC4-5D6E-409C-BE32-E72D297353CC}">
                  <c16:uniqueId val="{00000002-0718-4D0F-8D45-189F22A8AC03}"/>
                </c:ext>
              </c:extLst>
            </c:dLbl>
            <c:dLbl>
              <c:idx val="3"/>
              <c:tx>
                <c:strRef>
                  <c:f>Daten_Diagramme!$E$17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{7E7CC3D5-B89E-4D56-BFF6-6E9F2C6ECF23}</c15:txfldGUID>
                      <c15:f>Daten_Diagramme!$E$17</c15:f>
                      <c15:dlblFieldTableCache>
                        <c:ptCount val="1"/>
                        <c:pt idx="0">
                          <c:v>-3.4</c:v>
                        </c:pt>
                      </c15:dlblFieldTableCache>
                    </c15:dlblFTEntry>
                  </c15:dlblFieldTable>
                  <c15:showDataLabelsRange val="0"/>
                </c:ext>
                <c:ext xmlns:c16="http://schemas.microsoft.com/office/drawing/2014/chart" uri="{C3380CC4-5D6E-409C-BE32-E72D297353CC}">
                  <c16:uniqueId val="{00000003-0718-4D0F-8D45-189F22A8AC03}"/>
                </c:ext>
              </c:extLst>
            </c:dLbl>
            <c:dLbl>
              <c:idx val="4"/>
              <c:tx>
                <c:strRef>
                  <c:f>Daten_Diagramme!$E$18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{B6C7BCAD-0DF8-471D-AB26-CE74275CCB83}</c15:txfldGUID>
                      <c15:f>Daten_Diagramme!$E$18</c15:f>
                      <c15:dlblFieldTableCache>
                        <c:ptCount val="1"/>
                        <c:pt idx="0">
                          <c:v>-4.0</c:v>
                        </c:pt>
                      </c15:dlblFieldTableCache>
                    </c15:dlblFTEntry>
                  </c15:dlblFieldTable>
                  <c15:showDataLabelsRange val="0"/>
                </c:ext>
                <c:ext xmlns:c16="http://schemas.microsoft.com/office/drawing/2014/chart" uri="{C3380CC4-5D6E-409C-BE32-E72D297353CC}">
                  <c16:uniqueId val="{00000004-0718-4D0F-8D45-189F22A8AC03}"/>
                </c:ext>
              </c:extLst>
            </c:dLbl>
            <c:dLbl>
              <c:idx val="5"/>
              <c:tx>
                <c:strRef>
                  <c:f>Daten_Diagramme!$E$19</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{7919C3EA-B9CA-490F-B63D-440CBB9D0174}</c15:txfldGUID>
                      <c15:f>Daten_Diagramme!$E$19</c15:f>
                      <c15:dlblFieldTableCache>
                        <c:ptCount val="1"/>
                        <c:pt idx="0">
                          <c:v>-5.1</c:v>
                        </c:pt>
                      </c15:dlblFieldTableCache>
                    </c15:dlblFTEntry>
                  </c15:dlblFieldTable>
                  <c15:showDataLabelsRange val="0"/>
                </c:ext>
                <c:ext xmlns:c16="http://schemas.microsoft.com/office/drawing/2014/chart" uri="{C3380CC4-5D6E-409C-BE32-E72D297353CC}">
                  <c16:uniqueId val="{00000005-0718-4D0F-8D45-189F22A8AC03}"/>
                </c:ext>
              </c:extLst>
            </c:dLbl>
            <c:dLbl>
              <c:idx val="6"/>
              <c:tx>
                <c:strRef>
                  <c:f>Daten_Diagramme!$E$20</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{8A825628-434A-4E3F-8C08-71A63597B041}</c15:txfldGUID>
                      <c15:f>Daten_Diagramme!$E$20</c15:f>
                      <c15:dlblFieldTableCache>
                        <c:ptCount val="1"/>
                        <c:pt idx="0">
                          <c:v>11.6</c:v>
                        </c:pt>
                      </c15:dlblFieldTableCache>
                    </c15:dlblFTEntry>
                  </c15:dlblFieldTable>
                  <c15:showDataLabelsRange val="0"/>
                </c:ext>
                <c:ext xmlns:c16="http://schemas.microsoft.com/office/drawing/2014/chart" uri="{C3380CC4-5D6E-409C-BE32-E72D297353CC}">
                  <c16:uniqueId val="{00000006-0718-4D0F-8D45-189F22A8AC03}"/>
                </c:ext>
              </c:extLst>
            </c:dLbl>
            <c:dLbl>
              <c:idx val="7"/>
              <c:tx>
                <c:strRef>
                  <c:f>Daten_Diagramme!$E$21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{8C431935-AAF8-4E07-A450-B84DD4C2A741}</c15:txfldGUID>
                      <c15:f>Daten_Diagramme!$E$21</c15:f>
                      <c15:dlblFieldTableCache>
                        <c:ptCount val="1"/>
                        <c:pt idx="0">
                          <c:v>-2.6</c:v>
                        </c:pt>
                      </c15:dlblFieldTableCache>
                    </c15:dlblFTEntry>
                  </c15:dlblFieldTable>
                  <c15:showDataLabelsRange val="0"/>
                </c:ext>
                <c:ext xmlns:c16="http://schemas.microsoft.com/office/drawing/2014/chart" uri="{C3380CC4-5D6E-409C-BE32-E72D297353CC}">
                  <c16:uniqueId val="{00000007-0718-4D0F-8D45-189F22A8AC03}"/>
                </c:ext>
              </c:extLst>
            </c:dLbl>
            <c:dLbl>
              <c:idx val="8"/>
              <c:tx>
                <c:strRef>
                  <c:f>Daten_Diagramme!$E$22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{1F4B4A7E-3DF9-40FD-BFE9-53318B124DCA}</c15:txfldGUID>
                      <c15:f>Daten_Diagramme!$E$22</c15:f>
                      <c15:dlblFieldTableCache>
                        <c:ptCount val="1"/>
                        <c:pt idx="0">
                          <c:v>-1.6</c:v>
                        </c:pt>
                      </c15:dlblFieldTableCache>
                    </c15:dlblFTEntry>
                  </c15:dlblFieldTable>
                  <c15:showDataLabelsRange val="0"/>
                </c:ext>
                <c:ext xmlns:c16="http://schemas.microsoft.com/office/drawing/2014/chart" uri="{C3380CC4-5D6E-409C-BE32-E72D297353CC}">
                  <c16:uniqueId val="{00000008-0718-4D0F-8D45-189F22A8AC03}"/>
                </c:ext>
              </c:extLst>
            </c:dLbl>
            <c:dLbl>
              <c:idx val="9"/>
              <c:tx>
                <c:strRef>
                  <c:f>Daten_Diagramme!$E$23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{D7014460-C907-4DAE-9BB4-06FAECA8AB2D}</c15:txfldGUID>
                      <c15:f>Daten_Diagramme!$E$23</c15:f>
                      <c15:dlblFieldTableCache>
                        <c:ptCount val="1"/>
                        <c:pt idx="0">
                          <c:v>0.6</c:v>
                        </c:pt>
                      </c15:dlblFieldTableCache>
                    </c15:dlblFTEntry>
                  </c15:dlblFieldTable>
                  <c15:showDataLabelsRange val="0"/>
                </c:ext>
                <c:ext xmlns:c16="http://schemas.microsoft.com/office/drawing/2014/chart" uri="{C3380CC4-5D6E-409C-BE32-E72D297353CC}">
                  <c16:uniqueId val="{00000009-0718-4D0F-8D45-189F22A8AC03}"/>
                </c:ext>
              </c:extLst>
            </c:dLbl>
            <c:dLbl>
              <c:idx val="10"/>
              <c:tx>
                <c:strRef>
                  <c:f>Daten_Diagramme!$E$24</c:f>
                  <c:strCache>
                    <c:ptCount val="1"/>
                    <c:pt idx="0">
                      <c:v>-13.7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{09E2C075-F4D8-4EB5-A506-0699E683F10B}</c15:txfldGUID>
                      <c15:f>Daten_Diagramme!$E$24</c15:f>
                      <c15:dlblFieldTableCache>
                        <c:ptCount val="1"/>
                        <c:pt idx="0">
                          <c:v>-13.7</c:v>
                        </c:pt>
                      </c15:dlblFieldTableCache>
                    </c15:dlblFTEntry>
                  </c15:dlblFieldTable>
                  <c15:showDataLabelsRange val="0"/>
                </c:ext>
                <c:ext xmlns:c16="http://schemas.microsoft.com/office/drawing/2014/chart" uri="{C3380CC4-5D6E-409C-BE32-E72D297353CC}">
                  <c16:uniqueId val="{0000000A-0718-4D0F-8D45-189F22A8AC03}"/>
                </c:ext>
              </c:extLst>
            </c:dLbl>
            <c:dLbl>
              <c:idx val="11"/>
              <c:tx>
                <c:strRef>
                  <c:f>Daten_Diagramme!$E$25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{32F1DB5B-6B73-47F6-9D25-EA8F956568B6}</c15:txfldGUID>
                      <c15:f>Daten_Diagramme!$E$25</c15:f>
                      <c15:dlblFieldTableCache>
                        <c:ptCount val="1"/>
                        <c:pt idx="0">
                          <c:v>1.3</c:v>
                        </c:pt>
                      </c15:dlblFieldTableCache>
                    </c15:dlblFTEntry>
                  </c15:dlblFieldTable>
                  <c15:showDataLabelsRange val="0"/>
                </c:ext>
                <c:ext xmlns:c16="http://schemas.microsoft.com/office/drawing/2014/chart" uri="{C3380CC4-5D6E-409C-BE32-E72D297353CC}">
                  <c16:uniqueId val="{0000000B-0718-4D0F-8D45-189F22A8AC03}"/>
                </c:ext>
              </c:extLst>
            </c:dLbl>
            <c:dLbl>
              <c:idx val="12"/>
              <c:tx>
                <c:strRef>
                  <c:f>Daten_Diagramme!$E$26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{E4DE9FDC-1983-4644-A620-2D53DEC2A6F7}</c15:txfldGUID>
                      <c15:f>Daten_Diagramme!$E$26</c15:f>
                      <c15:dlblFieldTableCache>
                        <c:ptCount val="1"/>
                        <c:pt idx="0">
                          <c:v>3.2</c:v>
                        </c:pt>
                      </c15:dlblFieldTableCache>
                    </c15:dlblFTEntry>
                  </c15:dlblFieldTable>
                  <c15:showDataLabelsRange val="0"/>
                </c:ext>
                <c:ext xmlns:c16="http://schemas.microsoft.com/office/drawing/2014/chart" uri="{C3380CC4-5D6E-409C-BE32-E72D297353CC}">
                  <c16:uniqueId val="{0000000C-0718-4D0F-8D45-189F22A8AC03}"/>
                </c:ext>
              </c:extLst>
            </c:dLbl>
            <c:dLbl>
              <c:idx val="13"/>
              <c:tx>
                <c:strRef>
                  <c:f>Daten_Diagramme!$E$27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{940408B0-0AB0-48CB-952D-2B0A25BC96CB}</c15:txfldGUID>
                      <c15:f>Daten_Diagramme!$E$27</c15:f>
                      <c15:dlblFieldTableCache>
                        <c:ptCount val="1"/>
                        <c:pt idx="0">
                          <c:v>-3.6</c:v>
                        </c:pt>
                      </c15:dlblFieldTableCache>
                    </c15:dlblFTEntry>
                  </c15:dlblFieldTable>
                  <c15:showDataLabelsRange val="0"/>
                </c:ext>
                <c:ext xmlns:c16="http://schemas.microsoft.com/office/drawing/2014/chart" uri="{C3380CC4-5D6E-409C-BE32-E72D297353CC}">
                  <c16:uniqueId val="{0000000D-0718-4D0F-8D45-189F22A8AC03}"/>
                </c:ext>
              </c:extLst>
            </c:dLbl>
            <c:dLbl>
              <c:idx val="14"/>
              <c:tx>
                <c:strRef>
                  <c:f>Daten_Diagramme!$E$28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{B70D24DB-7C54-4096-97A5-2EBBBB02C712}</c15:txfldGUID>
                      <c15:f>Daten_Diagramme!$E$28</c15:f>
                      <c15:dlblFieldTableCache>
                        <c:ptCount val="1"/>
                        <c:pt idx="0">
                          <c:v>2.9</c:v>
                        </c:pt>
                      </c15:dlblFieldTableCache>
                    </c15:dlblFTEntry>
                  </c15:dlblFieldTable>
                  <c15:showDataLabelsRange val="0"/>
                </c:ext>
                <c:ext xmlns:c16="http://schemas.microsoft.com/office/drawing/2014/chart" uri="{C3380CC4-5D6E-409C-BE32-E72D297353CC}">
                  <c16:uniqueId val="{0000000E-0718-4D0F-8D45-189F22A8AC03}"/>
                </c:ext>
              </c:extLst>
            </c:dLbl>
            <c:dLbl>
              <c:idx val="15"/>
              <c:tx>
                <c:strRef>
                  <c:f>Daten_Diagramme!$E$29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{9D092AEC-26B5-4688-9939-73B5830B408F}</c15:txfldGUID>
                      <c15:f>Daten_Diagramme!$E$29</c15:f>
                      <c15:dlblFieldTableCache>
                        <c:ptCount val="1"/>
                        <c:pt idx="0">
                          <c:v>1.6</c:v>
                        </c:pt>
                      </c15:dlblFieldTableCache>
                    </c15:dlblFTEntry>
                  </c15:dlblFieldTable>
                  <c15:showDataLabelsRange val="0"/>
                </c:ext>
                <c:ext xmlns:c16="http://schemas.microsoft.com/office/drawing/2014/chart" uri="{C3380CC4-5D6E-409C-BE32-E72D297353CC}">
                  <c16:uniqueId val="{0000000F-0718-4D0F-8D45-189F22A8AC03}"/>
                </c:ext>
              </c:extLst>
            </c:dLbl>
            <c:dLbl>
              <c:idx val="16"/>
              <c:tx>
                <c:strRef>
                  <c:f>Daten_Diagramme!$E$30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{975A73C1-B4A5-4164-BDD4-9ADB5C637E93}</c15:txfldGUID>
                      <c15:f>Daten_Diagramme!$E$30</c15:f>
                      <c15:dlblFieldTableCache>
                        <c:ptCount val="1"/>
                        <c:pt idx="0">
                          <c:v>-2.2</c:v>
                        </c:pt>
                      </c15:dlblFieldTableCache>
                    </c15:dlblFTEntry>
                  </c15:dlblFieldTable>
                  <c15:showDataLabelsRange val="0"/>
                </c:ext>
                <c:ext xmlns:c16="http://schemas.microsoft.com/office/drawing/2014/chart" uri="{C3380CC4-5D6E-409C-BE32-E72D297353CC}">
                  <c16:uniqueId val="{00000010-0718-4D0F-8D45-189F22A8AC03}"/>
                </c:ext>
              </c:extLst>
            </c:dLbl>
            <c:dLbl>
              <c:idx val="17"/>
              <c:tx>
                <c:strRef>
                  <c:f>Daten_Diagramme!$E$31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{8BCF4553-5532-4AF5-A50E-A9EF7F0D07C1}</c15:txfldGUID>
                      <c15:f>Daten_Diagramme!$E$31</c15:f>
                      <c15:dlblFieldTableCache>
                        <c:ptCount val="1"/>
                        <c:pt idx="0">
                          <c:v>3.7</c:v>
                        </c:pt>
                      </c15:dlblFieldTableCache>
                    </c15:dlblFTEntry>
                  </c15:dlblFieldTable>
                  <c15:showDataLabelsRange val="0"/>
                </c:ext>
                <c:ext xmlns:c16="http://schemas.microsoft.com/office/drawing/2014/chart" uri="{C3380CC4-5D6E-409C-BE32-E72D297353CC}">
                  <c16:uniqueId val="{00000011-0718-4D0F-8D45-189F22A8AC03}"/>
                </c:ext>
              </c:extLst>
            </c:dLbl>
            <c:dLbl>
              <c:idx val="18"/>
              <c:tx>
                <c:strRef>
                  <c:f>Daten_Diagramme!$E$32</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{E3D2F9E3-E838-4536-9252-7DC6128F3590}</c15:txfldGUID>
                      <c15:f>Daten_Diagramme!$E$32</c15:f>
                      <c15:dlblFieldTableCache>
                        <c:ptCount val="1"/>
                        <c:pt idx="0">
                          <c:v>8.1</c:v>
                        </c:pt>
                      </c15:dlblFieldTableCache>
                    </c15:dlblFTEntry>
                  </c15:dlblFieldTable>
                  <c15:showDataLabelsRange val="0"/>
                </c:ext>
                <c:ext xmlns:c16="http://schemas.microsoft.com/office/drawing/2014/chart" uri="{C3380CC4-5D6E-409C-BE32-E72D297353CC}">
                  <c16:uniqueId val="{00000012-0718-4D0F-8D45-189F22A8AC03}"/>
                </c:ext>
              </c:extLst>
            </c:dLbl>
            <c:dLbl>
              <c:idx val="19"/>
              <c:tx>
                <c:strRef>
                  <c:f>Daten_Diagramme!$E$33</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{D23D40FA-87D4-4B5C-8591-C99AF9FF8B5C}</c15:txfldGUID>
                      <c15:f>Daten_Diagramme!$E$33</c15:f>
                      <c15:dlblFieldTableCache>
                        <c:ptCount val="1"/>
                        <c:pt idx="0">
                          <c:v>6.8</c:v>
                        </c:pt>
                      </c15:dlblFieldTableCache>
                    </c15:dlblFTEntry>
                  </c15:dlblFieldTable>
                  <c15:showDataLabelsRange val="0"/>
                </c:ext>
                <c:ext xmlns:c16="http://schemas.microsoft.com/office/drawing/2014/chart" uri="{C3380CC4-5D6E-409C-BE32-E72D297353CC}">
                  <c16:uniqueId val="{00000013-0718-4D0F-8D45-189F22A8AC03}"/>
                </c:ext>
              </c:extLst>
            </c:dLbl>
            <c:dLbl>
              <c:idx val="20"/>
              <c:tx>
                <c:strRef>
                  <c:f>Daten_Diagramme!$E$34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{71E30D27-C22E-44B2-B22D-E91C69B55819}</c15:txfldGUID>
                      <c15:f>Daten_Diagramme!$E$34</c15:f>
                      <c15:dlblFieldTableCache>
                        <c:ptCount val="1"/>
                        <c:pt idx="0">
                          <c:v>-1.2</c:v>
                        </c:pt>
                      </c15:dlblFieldTableCache>
                    </c15:dlblFTEntry>
                  </c15:dlblFieldTable>
                  <c15:showDataLabelsRange val="0"/>
                </c:ext>
                <c:ext xmlns:c16="http://schemas.microsoft.com/office/drawing/2014/chart" uri="{C3380CC4-5D6E-409C-BE32-E72D297353CC}">
                  <c16:uniqueId val="{00000014-0718-4D0F-8D45-189F22A8AC03}"/>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{CFBE7D62-8F04-4484-97D8-252EA8A0D0EF}</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0718-4D0F-8D45-189F22A8AC0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{FE447F2D-E52A-4D44-9976-BAD2FD246DF1}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718-4D0F-8D45-189F22A8AC03}"/>
                </c:ext>
              </c:extLst>
            </c:dLbl>
            <c:dLbl>
              <c:idx val="23"/>
              <c:tx>
                <c:strRef>
                  <c:f>Daten_Diagramme!$E$37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{EED09A9E-59B6-4CC5-8B1E-4FBD8C77832B}</c15:txfldGUID>
                      <c15:f>Daten_Diagramme!$E$37</c15:f>
                      <c15:dlblFieldTableCache>
                        <c:ptCount val="1"/>
                        <c:pt idx="0">
                          <c:v>-3.2</c:v>
                        </c:pt>
                      </c15:dlblFieldTableCache>
                    </c15:dlblFTEntry>
                  </c15:dlblFieldTable>
                  <c15:showDataLabelsRange val="0"/>
                </c:ext>
                <c:ext xmlns:c16="http://schemas.microsoft.com/office/drawing/2014/chart" uri="{C3380CC4-5D6E-409C-BE32-E72D297353CC}">
                  <c16:uniqueId val="{00000017-0718-4D0F-8D45-189F22A8AC03}"/>
                </c:ext>
              </c:extLst>
            </c:dLbl>
            <c:dLbl>
              <c:idx val="24"/>
              <c:tx>
                <c:strRef>
                  <c:f>Daten_Diagramme!$E$38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{AB25C78C-DF4F-48E0-8C23-A6405DA23E09}</c15:txfldGUID>
                      <c15:f>Daten_Diagramme!$E$38</c15:f>
                      <c15:dlblFieldTableCache>
                        <c:ptCount val="1"/>
                        <c:pt idx="0">
                          <c:v>-3.5</c:v>
                        </c:pt>
                      </c15:dlblFieldTableCache>
                    </c15:dlblFTEntry>
                  </c15:dlblFieldTable>
                  <c15:showDataLabelsRange val="0"/>
                </c:ext>
                <c:ext xmlns:c16="http://schemas.microsoft.com/office/drawing/2014/chart" uri="{C3380CC4-5D6E-409C-BE32-E72D297353CC}">
                  <c16:uniqueId val="{00000018-0718-4D0F-8D45-189F22A8AC03}"/>
                </c:ext>
              </c:extLst>
            </c:dLbl>
            <c:dLbl>
              <c:idx val="25"/>
              <c:tx>
                <c:strRef>
                  <c:f>Daten_Diagramme!$E$39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{D9C7AC9D-214B-4F24-ABA8-9CD21E5F19C2}</c15:txfldGUID>
                      <c15:f>Daten_Diagramme!$E$39</c15:f>
                      <c15:dlblFieldTableCache>
                        <c:ptCount val="1"/>
                        <c:pt idx="0">
                          <c:v>-1.3</c:v>
                        </c:pt>
                      </c15:dlblFieldTableCache>
                    </c15:dlblFTEntry>
                  </c15:dlblFieldTable>
                  <c15:showDataLabelsRange val="0"/>
                </c:ext>
                <c:ext xmlns:c16="http://schemas.microsoft.com/office/drawing/2014/chart" uri="{C3380CC4-5D6E-409C-BE32-E72D297353CC}">
                  <c16:uniqueId val="{00000019-0718-4D0F-8D45-189F22A8AC0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{DCE5DE6D-F43A-499C-ADFC-AE8034A0AEEE}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718-4D0F-8D45-189F22A8AC0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{57F44CE7-4910-406A-81F8-9A79E9514701}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718-4D0F-8D45-189F22A8AC0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{1932A571-CE12-44FB-8F36-A5ACDB7714E3}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718-4D0F-8D45-189F22A8AC0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{05E7AD9A-5AA9-4E58-BB25-E9E29D904744}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718-4D0F-8D45-189F22A8AC0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{9A2D2703-D775-4F7D-BA50-B55C19D7D255}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718-4D0F-8D45-189F22A8AC03}"/>
                </c:ext>
              </c:extLst>
            </c:dLbl>
            <c:dLbl>
              <c:idx val="31"/>
              <c:tx>
                <c:strRef>
                  <c:f>Daten_Diagramme!$E$45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{9A9E1A91-0B96-45AB-AE0C-249122EAC5B2}</c15:txfldGUID>
                      <c15:f>Daten_Diagramme!$E$45</c15:f>
                      <c15:dlblFieldTableCache>
                        <c:ptCount val="1"/>
                        <c:pt idx="0">
                          <c:v>-1.3</c:v>
                        </c:pt>
                      </c15:dlblFieldTableCache>
                    </c15:dlblFTEntry>
                  </c15:dlblFieldTable>
                  <c15:showDataLabelsRange val="0"/>
                </c:ext>
                <c:ext xmlns:c16="http://schemas.microsoft.com/office/drawing/2014/chart" uri="{C3380CC4-5D6E-409C-BE32-E72D297353CC}">
                  <c16:uniqueId val="{0000001F-0718-4D0F-8D45-189F22A8AC0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-1.3833372521357472</c:v>
                </c:pt>
                <c:pt idx="1">
                  <c:v>-3.225806451612903</c:v>
                </c:pt>
                <c:pt idx="2">
                  <c:v>-8.9552238805970141</c:v>
                </c:pt>
                <c:pt idx="3">
                  <c:v>-3.3846153846153846</c:v>
                </c:pt>
                <c:pt idx="4">
                  <c:v>-3.9660056657223794</c:v>
                </c:pt>
                <c:pt idx="5">
                  <c:v>-5.1181102362204722</c:v>
                </c:pt>
                <c:pt idx="6">
                  <c:v>11.627906976744185</c:v>
                </c:pt>
                <c:pt idx="7">
                  <c:v>-2.6143790849673203</c:v>
                </c:pt>
                <c:pt idx="8">
                  <c:v>-1.5610651974288339</c:v>
                </c:pt>
                <c:pt idx="9">
                  <c:v>0.56988602279544087</c:v>
                </c:pt>
                <c:pt idx="10">
                  <c:v>-13.698318945933666</c:v>
                </c:pt>
                <c:pt idx="11">
                  <c:v>1.3404825737265416</c:v>
                </c:pt>
                <c:pt idx="12">
                  <c:v>3.1746031746031744</c:v>
                </c:pt>
                <c:pt idx="13">
                  <c:v>-3.6264282165921511</c:v>
                </c:pt>
                <c:pt idx="14">
                  <c:v>2.9276693455797935</c:v>
                </c:pt>
                <c:pt idx="15">
                  <c:v>1.6260162601626016</c:v>
                </c:pt>
                <c:pt idx="16">
                  <c:v>-2.1897810218978102</c:v>
                </c:pt>
                <c:pt idx="17">
                  <c:v>3.7174721189591078</c:v>
                </c:pt>
                <c:pt idx="18">
                  <c:v>8.0629301868239924</c:v>
                </c:pt>
                <c:pt idx="19">
                  <c:v>6.7556296914095082</c:v>
                </c:pt>
                <c:pt idx="20">
                  <c:v>-1.1812812358019082</c:v>
                </c:pt>
                <c:pt idx="21">
                  <c:v>0</c:v>
                </c:pt>
                <c:pt idx="23">
                  <c:v>-3.225806451612903</c:v>
                </c:pt>
                <c:pt idx="24">
                  <c:v>-3.5190615835777126</c:v>
                </c:pt>
                <c:pt idx="25">
                  <c:v>-1.2892399623460074</c:v>
                </c:pt>
              </c:numCache>
            </c:numRef>
          </c:val>
          <c:extLst>
            <c:ext xmlns:c16="http://schemas.microsoft.com/office/drawing/2014/chart" uri="{C3380CC4-5D6E-409C-BE32-E72D297353CC}">
              <c16:uniqueId val="{00000020-0718-4D0F-8D45-189F22A8AC0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{AE40A408-9777-4705-A880-00E7FE9A0823}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718-4D0F-8D45-189F22A8AC0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{96E83869-69B9-4DED-AA2A-4F3C0B882717}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718-4D0F-8D45-189F22A8AC0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{675495F6-78F3-44AD-B618-4C3345319944}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718-4D0F-8D45-189F22A8AC0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{E6A71AD4-1000-443B-BEE3-8AB79B27D96B}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718-4D0F-8D45-189F22A8AC0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{F964C970-A0E2-4332-A3CF-0746C140E0B4}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718-4D0F-8D45-189F22A8AC0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{505D4DFF-2084-44D1-A914-A46648B55D91}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718-4D0F-8D45-189F22A8AC0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{0437ED18-C8D5-446C-B595-94CC16CAD923}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718-4D0F-8D45-189F22A8AC0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{A9E4E036-E119-43D5-AA07-2BA25230FF69}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718-4D0F-8D45-189F22A8AC0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{53CF92E6-9473-49DF-9121-C9F0D4B186E6}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718-4D0F-8D45-189F22A8AC0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{5FF62642-8795-4939-9A8B-E084A182C898}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718-4D0F-8D45-189F22A8AC0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{B692A672-4600-4238-8133-8479BC20AB68}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718-4D0F-8D45-189F22A8AC0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{DFF2419B-4826-4CA0-8E61-B85E724F21D5}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718-4D0F-8D45-189F22A8AC0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{89B9500D-53EA-4435-BECD-B6FF24FDFEBD}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718-4D0F-8D45-189F22A8AC0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{E67E4479-E654-4BAC-94E6-6313BE68667E}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718-4D0F-8D45-189F22A8AC0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{C751A6B8-3865-4A54-BA09-DA1557B08936}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718-4D0F-8D45-189F22A8AC0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{92A20067-6F53-4DCD-A58A-0049013416F7}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718-4D0F-8D45-189F22A8AC0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{6819230F-D8F1-4E11-85B6-F1162366148C}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718-4D0F-8D45-189F22A8AC0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{B986EB97-8496-49EF-840D-20F79176D2D8}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718-4D0F-8D45-189F22A8AC0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{B53E0C34-1C48-4EC2-8423-E0D2E84D0EE8}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718-4D0F-8D45-189F22A8AC0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{A413487B-9503-417D-AE35-BC4F20D61890}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718-4D0F-8D45-189F22A8AC0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{CAEF393A-FDBB-4222-A7DC-4FB65D4CCDF8}</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718-4D0F-8D45-189F22A8AC0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{EE5CA3FB-73E3-4603-A1E5-06CD070C5BB6}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718-4D0F-8D45-189F22A8AC0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{13852CB2-145D-4B3F-9E67-B6CA8CBDD36A}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718-4D0F-8D45-189F22A8AC0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{66FB6B4D-31DB-426D-94C7-E88C05DE1CA2}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718-4D0F-8D45-189F22A8AC0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{F90EE3C3-3CF0-410B-BD69-BF1CDC6B770B}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718-4D0F-8D45-189F22A8AC0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{F486ECB2-B439-45F6-A26F-8202D4A542EB}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718-4D0F-8D45-189F22A8AC0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{31BEDF80-CA6A-4240-8A87-F63CBF9CA293}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718-4D0F-8D45-189F22A8AC0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{A75B5C8E-4F27-41C7-9CAE-61916304698F}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718-4D0F-8D45-189F22A8AC0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{EA88DBBB-581C-42E1-A15D-D589AE77326D}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718-4D0F-8D45-189F22A8AC0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{F9834825-1482-4803-A4B9-173517660A7D}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718-4D0F-8D45-189F22A8AC0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{B939410F-81BC-4513-878C-3F48380DAC84}</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718-4D0F-8D45-189F22A8AC0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{4626A79C-AEF7-4E3D-966C-CA3717E69E11}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718-4D0F-8D45-189F22A8AC0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718-4D0F-8D45-189F22A8AC0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718-4D0F-8D45-189F22A8AC0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{CAC6F0B7-4EC1-45AC-949C-45BDC9773CFD}</c15:txfldGUID>
                      <c15:f>Diagramm!$I$46</c15:f>
                      <c15:dlblFieldTableCache>
                        <c:ptCount val="1"/>
                      </c15:dlblFieldTableCache>
                    </c15:dlblFTEntry>
                  </c15:dlblFieldTable>
                  <c15:showDataLabelsRange val="0"/>
                </c:ext>
                <c:ext xmlns:c16="http://schemas.microsoft.com/office/drawing/2014/chart" uri="{C3380CC4-5D6E-409C-BE32-E72D297353CC}">
                  <c16:uniqueId val="{00000000-1DEC-47C3-B381-C63843582EE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{A3B16DA7-8C82-48DF-B36F-325EEBBA94BA}</c15:txfldGUID>
                      <c15:f>Diagramm!$I$47</c15:f>
                      <c15:dlblFieldTableCache>
                        <c:ptCount val="1"/>
                      </c15:dlblFieldTableCache>
                    </c15:dlblFTEntry>
                  </c15:dlblFieldTable>
                  <c15:showDataLabelsRange val="0"/>
                </c:ext>
                <c:ext xmlns:c16="http://schemas.microsoft.com/office/drawing/2014/chart" uri="{C3380CC4-5D6E-409C-BE32-E72D297353CC}">
                  <c16:uniqueId val="{00000001-1DEC-47C3-B381-C63843582EE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{508BB51C-A02F-44CB-97AB-DA3DB7B5ECBF}</c15:txfldGUID>
                      <c15:f>Diagramm!$I$48</c15:f>
                      <c15:dlblFieldTableCache>
                        <c:ptCount val="1"/>
                      </c15:dlblFieldTableCache>
                    </c15:dlblFTEntry>
                  </c15:dlblFieldTable>
                  <c15:showDataLabelsRange val="0"/>
                </c:ext>
                <c:ext xmlns:c16="http://schemas.microsoft.com/office/drawing/2014/chart" uri="{C3380CC4-5D6E-409C-BE32-E72D297353CC}">
                  <c16:uniqueId val="{00000002-1DEC-47C3-B381-C63843582EE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{472CCA24-1595-4532-AF79-EF6C0DD090A6}</c15:txfldGUID>
                      <c15:f>Diagramm!$I$49</c15:f>
                      <c15:dlblFieldTableCache>
                        <c:ptCount val="1"/>
                      </c15:dlblFieldTableCache>
                    </c15:dlblFTEntry>
                  </c15:dlblFieldTable>
                  <c15:showDataLabelsRange val="0"/>
                </c:ext>
                <c:ext xmlns:c16="http://schemas.microsoft.com/office/drawing/2014/chart" uri="{C3380CC4-5D6E-409C-BE32-E72D297353CC}">
                  <c16:uniqueId val="{00000003-1DEC-47C3-B381-C63843582EE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{C8240352-F288-4A89-96F5-10CE3528956F}</c15:txfldGUID>
                      <c15:f>Diagramm!$I$50</c15:f>
                      <c15:dlblFieldTableCache>
                        <c:ptCount val="1"/>
                      </c15:dlblFieldTableCache>
                    </c15:dlblFTEntry>
                  </c15:dlblFieldTable>
                  <c15:showDataLabelsRange val="0"/>
                </c:ext>
                <c:ext xmlns:c16="http://schemas.microsoft.com/office/drawing/2014/chart" uri="{C3380CC4-5D6E-409C-BE32-E72D297353CC}">
                  <c16:uniqueId val="{00000004-1DEC-47C3-B381-C63843582EE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{367D9BD5-8CE6-44C1-B95B-1BCD097EB57D}</c15:txfldGUID>
                      <c15:f>Diagramm!$I$51</c15:f>
                      <c15:dlblFieldTableCache>
                        <c:ptCount val="1"/>
                      </c15:dlblFieldTableCache>
                    </c15:dlblFTEntry>
                  </c15:dlblFieldTable>
                  <c15:showDataLabelsRange val="0"/>
                </c:ext>
                <c:ext xmlns:c16="http://schemas.microsoft.com/office/drawing/2014/chart" uri="{C3380CC4-5D6E-409C-BE32-E72D297353CC}">
                  <c16:uniqueId val="{00000005-1DEC-47C3-B381-C63843582EE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{52619D59-20DC-4F8C-9117-E17895BB2C2F}</c15:txfldGUID>
                      <c15:f>Diagramm!$I$52</c15:f>
                      <c15:dlblFieldTableCache>
                        <c:ptCount val="1"/>
                      </c15:dlblFieldTableCache>
                    </c15:dlblFTEntry>
                  </c15:dlblFieldTable>
                  <c15:showDataLabelsRange val="0"/>
                </c:ext>
                <c:ext xmlns:c16="http://schemas.microsoft.com/office/drawing/2014/chart" uri="{C3380CC4-5D6E-409C-BE32-E72D297353CC}">
                  <c16:uniqueId val="{00000006-1DEC-47C3-B381-C63843582EE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{555776DA-C344-4C30-96DC-1981A6E98F9A}</c15:txfldGUID>
                      <c15:f>Diagramm!$I$53</c15:f>
                      <c15:dlblFieldTableCache>
                        <c:ptCount val="1"/>
                      </c15:dlblFieldTableCache>
                    </c15:dlblFTEntry>
                  </c15:dlblFieldTable>
                  <c15:showDataLabelsRange val="0"/>
                </c:ext>
                <c:ext xmlns:c16="http://schemas.microsoft.com/office/drawing/2014/chart" uri="{C3380CC4-5D6E-409C-BE32-E72D297353CC}">
                  <c16:uniqueId val="{00000007-1DEC-47C3-B381-C63843582EE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{141F592F-699B-4D7F-9169-EA91D6B9D7F4}</c15:txfldGUID>
                      <c15:f>Diagramm!$I$54</c15:f>
                      <c15:dlblFieldTableCache>
                        <c:ptCount val="1"/>
                      </c15:dlblFieldTableCache>
                    </c15:dlblFTEntry>
                  </c15:dlblFieldTable>
                  <c15:showDataLabelsRange val="0"/>
                </c:ext>
                <c:ext xmlns:c16="http://schemas.microsoft.com/office/drawing/2014/chart" uri="{C3380CC4-5D6E-409C-BE32-E72D297353CC}">
                  <c16:uniqueId val="{00000008-1DEC-47C3-B381-C63843582EE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{0F8933B3-11D8-47B9-9F8B-CA509053473A}</c15:txfldGUID>
                      <c15:f>Diagramm!$I$55</c15:f>
                      <c15:dlblFieldTableCache>
                        <c:ptCount val="1"/>
                      </c15:dlblFieldTableCache>
                    </c15:dlblFTEntry>
                  </c15:dlblFieldTable>
                  <c15:showDataLabelsRange val="0"/>
                </c:ext>
                <c:ext xmlns:c16="http://schemas.microsoft.com/office/drawing/2014/chart" uri="{C3380CC4-5D6E-409C-BE32-E72D297353CC}">
                  <c16:uniqueId val="{00000009-1DEC-47C3-B381-C63843582EE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{98013EAA-BED2-409A-9DF5-F47B08D5EBC6}</c15:txfldGUID>
                      <c15:f>Diagramm!$I$56</c15:f>
                      <c15:dlblFieldTableCache>
                        <c:ptCount val="1"/>
                      </c15:dlblFieldTableCache>
                    </c15:dlblFTEntry>
                  </c15:dlblFieldTable>
                  <c15:showDataLabelsRange val="0"/>
                </c:ext>
                <c:ext xmlns:c16="http://schemas.microsoft.com/office/drawing/2014/chart" uri="{C3380CC4-5D6E-409C-BE32-E72D297353CC}">
                  <c16:uniqueId val="{0000000A-1DEC-47C3-B381-C63843582EE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{0C9EF022-B494-48D1-AA90-4F58F3CF6E6B}</c15:txfldGUID>
                      <c15:f>Diagramm!$I$57</c15:f>
                      <c15:dlblFieldTableCache>
                        <c:ptCount val="1"/>
                      </c15:dlblFieldTableCache>
                    </c15:dlblFTEntry>
                  </c15:dlblFieldTable>
                  <c15:showDataLabelsRange val="0"/>
                </c:ext>
                <c:ext xmlns:c16="http://schemas.microsoft.com/office/drawing/2014/chart" uri="{C3380CC4-5D6E-409C-BE32-E72D297353CC}">
                  <c16:uniqueId val="{0000000B-1DEC-47C3-B381-C63843582EE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{E95B418B-565C-4E3E-8592-47F4B492DDDC}</c15:txfldGUID>
                      <c15:f>Diagramm!$I$58</c15:f>
                      <c15:dlblFieldTableCache>
                        <c:ptCount val="1"/>
                      </c15:dlblFieldTableCache>
                    </c15:dlblFTEntry>
                  </c15:dlblFieldTable>
                  <c15:showDataLabelsRange val="0"/>
                </c:ext>
                <c:ext xmlns:c16="http://schemas.microsoft.com/office/drawing/2014/chart" uri="{C3380CC4-5D6E-409C-BE32-E72D297353CC}">
                  <c16:uniqueId val="{0000000C-1DEC-47C3-B381-C63843582EE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{07E703FA-BE50-4952-89CE-9C63629147D1}</c15:txfldGUID>
                      <c15:f>Diagramm!$I$59</c15:f>
                      <c15:dlblFieldTableCache>
                        <c:ptCount val="1"/>
                      </c15:dlblFieldTableCache>
                    </c15:dlblFTEntry>
                  </c15:dlblFieldTable>
                  <c15:showDataLabelsRange val="0"/>
                </c:ext>
                <c:ext xmlns:c16="http://schemas.microsoft.com/office/drawing/2014/chart" uri="{C3380CC4-5D6E-409C-BE32-E72D297353CC}">
                  <c16:uniqueId val="{0000000D-1DEC-47C3-B381-C63843582EE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{10D86B6E-9C78-4521-99B6-E6AF5154064A}</c15:txfldGUID>
                      <c15:f>Diagramm!$I$60</c15:f>
                      <c15:dlblFieldTableCache>
                        <c:ptCount val="1"/>
                      </c15:dlblFieldTableCache>
                    </c15:dlblFTEntry>
                  </c15:dlblFieldTable>
                  <c15:showDataLabelsRange val="0"/>
                </c:ext>
                <c:ext xmlns:c16="http://schemas.microsoft.com/office/drawing/2014/chart" uri="{C3380CC4-5D6E-409C-BE32-E72D297353CC}">
                  <c16:uniqueId val="{0000000E-1DEC-47C3-B381-C63843582EE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{F90E6EEB-25D0-42A5-B6A5-52A8D56BABC7}</c15:txfldGUID>
                      <c15:f>Diagramm!$I$61</c15:f>
                      <c15:dlblFieldTableCache>
                        <c:ptCount val="1"/>
                      </c15:dlblFieldTableCache>
                    </c15:dlblFTEntry>
                  </c15:dlblFieldTable>
                  <c15:showDataLabelsRange val="0"/>
                </c:ext>
                <c:ext xmlns:c16="http://schemas.microsoft.com/office/drawing/2014/chart" uri="{C3380CC4-5D6E-409C-BE32-E72D297353CC}">
                  <c16:uniqueId val="{0000000F-1DEC-47C3-B381-C63843582EE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{0285C967-1B74-43E6-B660-39687829307A}</c15:txfldGUID>
                      <c15:f>Diagramm!$I$62</c15:f>
                      <c15:dlblFieldTableCache>
                        <c:ptCount val="1"/>
                      </c15:dlblFieldTableCache>
                    </c15:dlblFTEntry>
                  </c15:dlblFieldTable>
                  <c15:showDataLabelsRange val="0"/>
                </c:ext>
                <c:ext xmlns:c16="http://schemas.microsoft.com/office/drawing/2014/chart" uri="{C3380CC4-5D6E-409C-BE32-E72D297353CC}">
                  <c16:uniqueId val="{00000010-1DEC-47C3-B381-C63843582EE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{E3D3119A-670F-4A29-BDDC-BE406672937F}</c15:txfldGUID>
                      <c15:f>Diagramm!$I$63</c15:f>
                      <c15:dlblFieldTableCache>
                        <c:ptCount val="1"/>
                      </c15:dlblFieldTableCache>
                    </c15:dlblFTEntry>
                  </c15:dlblFieldTable>
                  <c15:showDataLabelsRange val="0"/>
                </c:ext>
                <c:ext xmlns:c16="http://schemas.microsoft.com/office/drawing/2014/chart" uri="{C3380CC4-5D6E-409C-BE32-E72D297353CC}">
                  <c16:uniqueId val="{00000011-1DEC-47C3-B381-C63843582EE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{DC14BC48-58BC-4B5B-8243-5F866E88658A}</c15:txfldGUID>
                      <c15:f>Diagramm!$I$64</c15:f>
                      <c15:dlblFieldTableCache>
                        <c:ptCount val="1"/>
                      </c15:dlblFieldTableCache>
                    </c15:dlblFTEntry>
                  </c15:dlblFieldTable>
                  <c15:showDataLabelsRange val="0"/>
                </c:ext>
                <c:ext xmlns:c16="http://schemas.microsoft.com/office/drawing/2014/chart" uri="{C3380CC4-5D6E-409C-BE32-E72D297353CC}">
                  <c16:uniqueId val="{00000012-1DEC-47C3-B381-C63843582EE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{89DA0BCC-D721-4D75-B1C4-AC3C2FABB304}</c15:txfldGUID>
                      <c15:f>Diagramm!$I$65</c15:f>
                      <c15:dlblFieldTableCache>
                        <c:ptCount val="1"/>
                      </c15:dlblFieldTableCache>
                    </c15:dlblFTEntry>
                  </c15:dlblFieldTable>
                  <c15:showDataLabelsRange val="0"/>
                </c:ext>
                <c:ext xmlns:c16="http://schemas.microsoft.com/office/drawing/2014/chart" uri="{C3380CC4-5D6E-409C-BE32-E72D297353CC}">
                  <c16:uniqueId val="{00000013-1DEC-47C3-B381-C63843582EE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{C0A8DD11-5432-4F96-BA14-EA5CD3F3153B}</c15:txfldGUID>
                      <c15:f>Diagramm!$I$66</c15:f>
                      <c15:dlblFieldTableCache>
                        <c:ptCount val="1"/>
                      </c15:dlblFieldTableCache>
                    </c15:dlblFTEntry>
                  </c15:dlblFieldTable>
                  <c15:showDataLabelsRange val="0"/>
                </c:ext>
                <c:ext xmlns:c16="http://schemas.microsoft.com/office/drawing/2014/chart" uri="{C3380CC4-5D6E-409C-BE32-E72D297353CC}">
                  <c16:uniqueId val="{00000014-1DEC-47C3-B381-C63843582EE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{AEB1198C-0AE2-4139-B6FB-7D3C363E4DC6}</c15:txfldGUID>
                      <c15:f>Diagramm!$I$67</c15:f>
                      <c15:dlblFieldTableCache>
                        <c:ptCount val="1"/>
                      </c15:dlblFieldTableCache>
                    </c15:dlblFTEntry>
                  </c15:dlblFieldTable>
                  <c15:showDataLabelsRange val="0"/>
                </c:ext>
                <c:ext xmlns:c16="http://schemas.microsoft.com/office/drawing/2014/chart" uri="{C3380CC4-5D6E-409C-BE32-E72D297353CC}">
                  <c16:uniqueId val="{00000015-1DEC-47C3-B381-C63843582EE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DEC-47C3-B381-C63843582EE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{E8D09F6C-0316-42A1-A412-3A27EDC9ECF2}</c15:txfldGUID>
                      <c15:f>Diagramm!$K$46</c15:f>
                      <c15:dlblFieldTableCache>
                        <c:ptCount val="1"/>
                      </c15:dlblFieldTableCache>
                    </c15:dlblFTEntry>
                  </c15:dlblFieldTable>
                  <c15:showDataLabelsRange val="0"/>
                </c:ext>
                <c:ext xmlns:c16="http://schemas.microsoft.com/office/drawing/2014/chart" uri="{C3380CC4-5D6E-409C-BE32-E72D297353CC}">
                  <c16:uniqueId val="{00000017-1DEC-47C3-B381-C63843582EE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{539D1847-3368-43A7-914F-2D395B23A711}</c15:txfldGUID>
                      <c15:f>Diagramm!$K$47</c15:f>
                      <c15:dlblFieldTableCache>
                        <c:ptCount val="1"/>
                      </c15:dlblFieldTableCache>
                    </c15:dlblFTEntry>
                  </c15:dlblFieldTable>
                  <c15:showDataLabelsRange val="0"/>
                </c:ext>
                <c:ext xmlns:c16="http://schemas.microsoft.com/office/drawing/2014/chart" uri="{C3380CC4-5D6E-409C-BE32-E72D297353CC}">
                  <c16:uniqueId val="{00000018-1DEC-47C3-B381-C63843582EE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{013A826F-5918-4F37-B746-7683348CC536}</c15:txfldGUID>
                      <c15:f>Diagramm!$K$48</c15:f>
                      <c15:dlblFieldTableCache>
                        <c:ptCount val="1"/>
                      </c15:dlblFieldTableCache>
                    </c15:dlblFTEntry>
                  </c15:dlblFieldTable>
                  <c15:showDataLabelsRange val="0"/>
                </c:ext>
                <c:ext xmlns:c16="http://schemas.microsoft.com/office/drawing/2014/chart" uri="{C3380CC4-5D6E-409C-BE32-E72D297353CC}">
                  <c16:uniqueId val="{00000019-1DEC-47C3-B381-C63843582EE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{FAF1023E-4DD1-43BF-A746-EE5EC814679A}</c15:txfldGUID>
                      <c15:f>Diagramm!$K$49</c15:f>
                      <c15:dlblFieldTableCache>
                        <c:ptCount val="1"/>
                      </c15:dlblFieldTableCache>
                    </c15:dlblFTEntry>
                  </c15:dlblFieldTable>
                  <c15:showDataLabelsRange val="0"/>
                </c:ext>
                <c:ext xmlns:c16="http://schemas.microsoft.com/office/drawing/2014/chart" uri="{C3380CC4-5D6E-409C-BE32-E72D297353CC}">
                  <c16:uniqueId val="{0000001A-1DEC-47C3-B381-C63843582EE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{100A4195-8172-4BAA-83EF-67E0516C1A40}</c15:txfldGUID>
                      <c15:f>Diagramm!$K$50</c15:f>
                      <c15:dlblFieldTableCache>
                        <c:ptCount val="1"/>
                      </c15:dlblFieldTableCache>
                    </c15:dlblFTEntry>
                  </c15:dlblFieldTable>
                  <c15:showDataLabelsRange val="0"/>
                </c:ext>
                <c:ext xmlns:c16="http://schemas.microsoft.com/office/drawing/2014/chart" uri="{C3380CC4-5D6E-409C-BE32-E72D297353CC}">
                  <c16:uniqueId val="{0000001B-1DEC-47C3-B381-C63843582EE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{AFC1E165-005A-432C-9611-185D725FB372}</c15:txfldGUID>
                      <c15:f>Diagramm!$K$51</c15:f>
                      <c15:dlblFieldTableCache>
                        <c:ptCount val="1"/>
                      </c15:dlblFieldTableCache>
                    </c15:dlblFTEntry>
                  </c15:dlblFieldTable>
                  <c15:showDataLabelsRange val="0"/>
                </c:ext>
                <c:ext xmlns:c16="http://schemas.microsoft.com/office/drawing/2014/chart" uri="{C3380CC4-5D6E-409C-BE32-E72D297353CC}">
                  <c16:uniqueId val="{0000001C-1DEC-47C3-B381-C63843582EE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{C3AD7B17-6F61-469B-BF6E-E5292078E710}</c15:txfldGUID>
                      <c15:f>Diagramm!$K$52</c15:f>
                      <c15:dlblFieldTableCache>
                        <c:ptCount val="1"/>
                      </c15:dlblFieldTableCache>
                    </c15:dlblFTEntry>
                  </c15:dlblFieldTable>
                  <c15:showDataLabelsRange val="0"/>
                </c:ext>
                <c:ext xmlns:c16="http://schemas.microsoft.com/office/drawing/2014/chart" uri="{C3380CC4-5D6E-409C-BE32-E72D297353CC}">
                  <c16:uniqueId val="{0000001D-1DEC-47C3-B381-C63843582EE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{6620F9BF-AB66-494A-829B-17FC6E68FF4C}</c15:txfldGUID>
                      <c15:f>Diagramm!$K$53</c15:f>
                      <c15:dlblFieldTableCache>
                        <c:ptCount val="1"/>
                      </c15:dlblFieldTableCache>
                    </c15:dlblFTEntry>
                  </c15:dlblFieldTable>
                  <c15:showDataLabelsRange val="0"/>
                </c:ext>
                <c:ext xmlns:c16="http://schemas.microsoft.com/office/drawing/2014/chart" uri="{C3380CC4-5D6E-409C-BE32-E72D297353CC}">
                  <c16:uniqueId val="{0000001E-1DEC-47C3-B381-C63843582EE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{84FFB3D7-98AE-415F-9DD3-B88570146C50}</c15:txfldGUID>
                      <c15:f>Diagramm!$K$54</c15:f>
                      <c15:dlblFieldTableCache>
                        <c:ptCount val="1"/>
                      </c15:dlblFieldTableCache>
                    </c15:dlblFTEntry>
                  </c15:dlblFieldTable>
                  <c15:showDataLabelsRange val="0"/>
                </c:ext>
                <c:ext xmlns:c16="http://schemas.microsoft.com/office/drawing/2014/chart" uri="{C3380CC4-5D6E-409C-BE32-E72D297353CC}">
                  <c16:uniqueId val="{0000001F-1DEC-47C3-B381-C63843582EE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{8692F0B4-BF39-407C-9661-737F9274993A}</c15:txfldGUID>
                      <c15:f>Diagramm!$K$55</c15:f>
                      <c15:dlblFieldTableCache>
                        <c:ptCount val="1"/>
                      </c15:dlblFieldTableCache>
                    </c15:dlblFTEntry>
                  </c15:dlblFieldTable>
                  <c15:showDataLabelsRange val="0"/>
                </c:ext>
                <c:ext xmlns:c16="http://schemas.microsoft.com/office/drawing/2014/chart" uri="{C3380CC4-5D6E-409C-BE32-E72D297353CC}">
                  <c16:uniqueId val="{00000020-1DEC-47C3-B381-C63843582EE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{4EB3A79C-AB67-4020-8A9F-6BC515BEB931}</c15:txfldGUID>
                      <c15:f>Diagramm!$K$56</c15:f>
                      <c15:dlblFieldTableCache>
                        <c:ptCount val="1"/>
                      </c15:dlblFieldTableCache>
                    </c15:dlblFTEntry>
                  </c15:dlblFieldTable>
                  <c15:showDataLabelsRange val="0"/>
                </c:ext>
                <c:ext xmlns:c16="http://schemas.microsoft.com/office/drawing/2014/chart" uri="{C3380CC4-5D6E-409C-BE32-E72D297353CC}">
                  <c16:uniqueId val="{00000021-1DEC-47C3-B381-C63843582EE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{1B6689C2-F4F6-4548-B515-105BAC2B1898}</c15:txfldGUID>
                      <c15:f>Diagramm!$K$57</c15:f>
                      <c15:dlblFieldTableCache>
                        <c:ptCount val="1"/>
                      </c15:dlblFieldTableCache>
                    </c15:dlblFTEntry>
                  </c15:dlblFieldTable>
                  <c15:showDataLabelsRange val="0"/>
                </c:ext>
                <c:ext xmlns:c16="http://schemas.microsoft.com/office/drawing/2014/chart" uri="{C3380CC4-5D6E-409C-BE32-E72D297353CC}">
                  <c16:uniqueId val="{00000022-1DEC-47C3-B381-C63843582EE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{1257E920-0849-4105-A4B4-BCF82E54CEF6}</c15:txfldGUID>
                      <c15:f>Diagramm!$K$58</c15:f>
                      <c15:dlblFieldTableCache>
                        <c:ptCount val="1"/>
                      </c15:dlblFieldTableCache>
                    </c15:dlblFTEntry>
                  </c15:dlblFieldTable>
                  <c15:showDataLabelsRange val="0"/>
                </c:ext>
                <c:ext xmlns:c16="http://schemas.microsoft.com/office/drawing/2014/chart" uri="{C3380CC4-5D6E-409C-BE32-E72D297353CC}">
                  <c16:uniqueId val="{00000023-1DEC-47C3-B381-C63843582EE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{C5D8AA68-BDD4-4515-864F-BC140DF87165}</c15:txfldGUID>
                      <c15:f>Diagramm!$K$59</c15:f>
                      <c15:dlblFieldTableCache>
                        <c:ptCount val="1"/>
                      </c15:dlblFieldTableCache>
                    </c15:dlblFTEntry>
                  </c15:dlblFieldTable>
                  <c15:showDataLabelsRange val="0"/>
                </c:ext>
                <c:ext xmlns:c16="http://schemas.microsoft.com/office/drawing/2014/chart" uri="{C3380CC4-5D6E-409C-BE32-E72D297353CC}">
                  <c16:uniqueId val="{00000024-1DEC-47C3-B381-C63843582EE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{74F66326-B6B3-4D6C-A6BA-1A9CBA0E45D9}</c15:txfldGUID>
                      <c15:f>Diagramm!$K$60</c15:f>
                      <c15:dlblFieldTableCache>
                        <c:ptCount val="1"/>
                      </c15:dlblFieldTableCache>
                    </c15:dlblFTEntry>
                  </c15:dlblFieldTable>
                  <c15:showDataLabelsRange val="0"/>
                </c:ext>
                <c:ext xmlns:c16="http://schemas.microsoft.com/office/drawing/2014/chart" uri="{C3380CC4-5D6E-409C-BE32-E72D297353CC}">
                  <c16:uniqueId val="{00000025-1DEC-47C3-B381-C63843582EE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{528CF90C-6A1F-48DF-A009-32A8200EC31B}</c15:txfldGUID>
                      <c15:f>Diagramm!$K$61</c15:f>
                      <c15:dlblFieldTableCache>
                        <c:ptCount val="1"/>
                      </c15:dlblFieldTableCache>
                    </c15:dlblFTEntry>
                  </c15:dlblFieldTable>
                  <c15:showDataLabelsRange val="0"/>
                </c:ext>
                <c:ext xmlns:c16="http://schemas.microsoft.com/office/drawing/2014/chart" uri="{C3380CC4-5D6E-409C-BE32-E72D297353CC}">
                  <c16:uniqueId val="{00000026-1DEC-47C3-B381-C63843582EE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{E71E3F5F-F6B1-42CD-B0AB-E31E056BDC8C}</c15:txfldGUID>
                      <c15:f>Diagramm!$K$62</c15:f>
                      <c15:dlblFieldTableCache>
                        <c:ptCount val="1"/>
                      </c15:dlblFieldTableCache>
                    </c15:dlblFTEntry>
                  </c15:dlblFieldTable>
                  <c15:showDataLabelsRange val="0"/>
                </c:ext>
                <c:ext xmlns:c16="http://schemas.microsoft.com/office/drawing/2014/chart" uri="{C3380CC4-5D6E-409C-BE32-E72D297353CC}">
                  <c16:uniqueId val="{00000027-1DEC-47C3-B381-C63843582EE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{5D4596CB-5AAA-41EC-85A0-91C1497F78FA}</c15:txfldGUID>
                      <c15:f>Diagramm!$K$63</c15:f>
                      <c15:dlblFieldTableCache>
                        <c:ptCount val="1"/>
                      </c15:dlblFieldTableCache>
                    </c15:dlblFTEntry>
                  </c15:dlblFieldTable>
                  <c15:showDataLabelsRange val="0"/>
                </c:ext>
                <c:ext xmlns:c16="http://schemas.microsoft.com/office/drawing/2014/chart" uri="{C3380CC4-5D6E-409C-BE32-E72D297353CC}">
                  <c16:uniqueId val="{00000028-1DEC-47C3-B381-C63843582EE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{AA53637F-77BF-4650-B7BB-54881F45C789}</c15:txfldGUID>
                      <c15:f>Diagramm!$K$64</c15:f>
                      <c15:dlblFieldTableCache>
                        <c:ptCount val="1"/>
                      </c15:dlblFieldTableCache>
                    </c15:dlblFTEntry>
                  </c15:dlblFieldTable>
                  <c15:showDataLabelsRange val="0"/>
                </c:ext>
                <c:ext xmlns:c16="http://schemas.microsoft.com/office/drawing/2014/chart" uri="{C3380CC4-5D6E-409C-BE32-E72D297353CC}">
                  <c16:uniqueId val="{00000029-1DEC-47C3-B381-C63843582EE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{FCEA1B33-5B11-46FF-A8F3-46B33F55E24D}</c15:txfldGUID>
                      <c15:f>Diagramm!$K$65</c15:f>
                      <c15:dlblFieldTableCache>
                        <c:ptCount val="1"/>
                      </c15:dlblFieldTableCache>
                    </c15:dlblFTEntry>
                  </c15:dlblFieldTable>
                  <c15:showDataLabelsRange val="0"/>
                </c:ext>
                <c:ext xmlns:c16="http://schemas.microsoft.com/office/drawing/2014/chart" uri="{C3380CC4-5D6E-409C-BE32-E72D297353CC}">
                  <c16:uniqueId val="{0000002A-1DEC-47C3-B381-C63843582EE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{EED3A695-502F-4329-8035-599CD9D2BF71}</c15:txfldGUID>
                      <c15:f>Diagramm!$K$66</c15:f>
                      <c15:dlblFieldTableCache>
                        <c:ptCount val="1"/>
                      </c15:dlblFieldTableCache>
                    </c15:dlblFTEntry>
                  </c15:dlblFieldTable>
                  <c15:showDataLabelsRange val="0"/>
                </c:ext>
                <c:ext xmlns:c16="http://schemas.microsoft.com/office/drawing/2014/chart" uri="{C3380CC4-5D6E-409C-BE32-E72D297353CC}">
                  <c16:uniqueId val="{0000002B-1DEC-47C3-B381-C63843582EE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{754EB9BC-7A38-4D79-A074-18490FC1AED7}</c15:txfldGUID>
                      <c15:f>Diagramm!$K$67</c15:f>
                      <c15:dlblFieldTableCache>
                        <c:ptCount val="1"/>
                      </c15:dlblFieldTableCache>
                    </c15:dlblFTEntry>
                  </c15:dlblFieldTable>
                  <c15:showDataLabelsRange val="0"/>
                </c:ext>
                <c:ext xmlns:c16="http://schemas.microsoft.com/office/drawing/2014/chart" uri="{C3380CC4-5D6E-409C-BE32-E72D297353CC}">
                  <c16:uniqueId val="{0000002C-1DEC-47C3-B381-C63843582EE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DEC-47C3-B381-C63843582EE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{799496DD-1E9F-4875-B5D0-8902C1A1AF91}</c15:txfldGUID>
                      <c15:f>Diagramm!$J$46</c15:f>
                      <c15:dlblFieldTableCache>
                        <c:ptCount val="1"/>
                      </c15:dlblFieldTableCache>
                    </c15:dlblFTEntry>
                  </c15:dlblFieldTable>
                  <c15:showDataLabelsRange val="0"/>
                </c:ext>
                <c:ext xmlns:c16="http://schemas.microsoft.com/office/drawing/2014/chart" uri="{C3380CC4-5D6E-409C-BE32-E72D297353CC}">
                  <c16:uniqueId val="{0000002E-1DEC-47C3-B381-C63843582EE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{B492827A-987E-4763-93AD-AE1FDF89EB8B}</c15:txfldGUID>
                      <c15:f>Diagramm!$J$47</c15:f>
                      <c15:dlblFieldTableCache>
                        <c:ptCount val="1"/>
                      </c15:dlblFieldTableCache>
                    </c15:dlblFTEntry>
                  </c15:dlblFieldTable>
                  <c15:showDataLabelsRange val="0"/>
                </c:ext>
                <c:ext xmlns:c16="http://schemas.microsoft.com/office/drawing/2014/chart" uri="{C3380CC4-5D6E-409C-BE32-E72D297353CC}">
                  <c16:uniqueId val="{0000002F-1DEC-47C3-B381-C63843582EE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{0E676466-BA11-4722-AFE0-5E56B4A26EC6}</c15:txfldGUID>
                      <c15:f>Diagramm!$J$48</c15:f>
                      <c15:dlblFieldTableCache>
                        <c:ptCount val="1"/>
                      </c15:dlblFieldTableCache>
                    </c15:dlblFTEntry>
                  </c15:dlblFieldTable>
                  <c15:showDataLabelsRange val="0"/>
                </c:ext>
                <c:ext xmlns:c16="http://schemas.microsoft.com/office/drawing/2014/chart" uri="{C3380CC4-5D6E-409C-BE32-E72D297353CC}">
                  <c16:uniqueId val="{00000030-1DEC-47C3-B381-C63843582EE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{8E40D4E5-7707-4912-A64C-CADA142C282F}</c15:txfldGUID>
                      <c15:f>Diagramm!$J$49</c15:f>
                      <c15:dlblFieldTableCache>
                        <c:ptCount val="1"/>
                      </c15:dlblFieldTableCache>
                    </c15:dlblFTEntry>
                  </c15:dlblFieldTable>
                  <c15:showDataLabelsRange val="0"/>
                </c:ext>
                <c:ext xmlns:c16="http://schemas.microsoft.com/office/drawing/2014/chart" uri="{C3380CC4-5D6E-409C-BE32-E72D297353CC}">
                  <c16:uniqueId val="{00000031-1DEC-47C3-B381-C63843582EE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{9154C688-0B0A-4F75-90ED-621A15045150}</c15:txfldGUID>
                      <c15:f>Diagramm!$J$50</c15:f>
                      <c15:dlblFieldTableCache>
                        <c:ptCount val="1"/>
                      </c15:dlblFieldTableCache>
                    </c15:dlblFTEntry>
                  </c15:dlblFieldTable>
                  <c15:showDataLabelsRange val="0"/>
                </c:ext>
                <c:ext xmlns:c16="http://schemas.microsoft.com/office/drawing/2014/chart" uri="{C3380CC4-5D6E-409C-BE32-E72D297353CC}">
                  <c16:uniqueId val="{00000032-1DEC-47C3-B381-C63843582EE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{34D63417-E050-4796-A02B-0925934382EE}</c15:txfldGUID>
                      <c15:f>Diagramm!$J$51</c15:f>
                      <c15:dlblFieldTableCache>
                        <c:ptCount val="1"/>
                      </c15:dlblFieldTableCache>
                    </c15:dlblFTEntry>
                  </c15:dlblFieldTable>
                  <c15:showDataLabelsRange val="0"/>
                </c:ext>
                <c:ext xmlns:c16="http://schemas.microsoft.com/office/drawing/2014/chart" uri="{C3380CC4-5D6E-409C-BE32-E72D297353CC}">
                  <c16:uniqueId val="{00000033-1DEC-47C3-B381-C63843582EE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{0FD27ABC-DEBF-4A52-A164-6CF05EA0CAD4}</c15:txfldGUID>
                      <c15:f>Diagramm!$J$52</c15:f>
                      <c15:dlblFieldTableCache>
                        <c:ptCount val="1"/>
                      </c15:dlblFieldTableCache>
                    </c15:dlblFTEntry>
                  </c15:dlblFieldTable>
                  <c15:showDataLabelsRange val="0"/>
                </c:ext>
                <c:ext xmlns:c16="http://schemas.microsoft.com/office/drawing/2014/chart" uri="{C3380CC4-5D6E-409C-BE32-E72D297353CC}">
                  <c16:uniqueId val="{00000034-1DEC-47C3-B381-C63843582EE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{8F04F40B-AC11-46D9-992B-9E40679C8854}</c15:txfldGUID>
                      <c15:f>Diagramm!$J$53</c15:f>
                      <c15:dlblFieldTableCache>
                        <c:ptCount val="1"/>
                      </c15:dlblFieldTableCache>
                    </c15:dlblFTEntry>
                  </c15:dlblFieldTable>
                  <c15:showDataLabelsRange val="0"/>
                </c:ext>
                <c:ext xmlns:c16="http://schemas.microsoft.com/office/drawing/2014/chart" uri="{C3380CC4-5D6E-409C-BE32-E72D297353CC}">
                  <c16:uniqueId val="{00000035-1DEC-47C3-B381-C63843582EE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{9B24D246-523E-4F1B-AC26-7C55BE004AC8}</c15:txfldGUID>
                      <c15:f>Diagramm!$J$54</c15:f>
                      <c15:dlblFieldTableCache>
                        <c:ptCount val="1"/>
                      </c15:dlblFieldTableCache>
                    </c15:dlblFTEntry>
                  </c15:dlblFieldTable>
                  <c15:showDataLabelsRange val="0"/>
                </c:ext>
                <c:ext xmlns:c16="http://schemas.microsoft.com/office/drawing/2014/chart" uri="{C3380CC4-5D6E-409C-BE32-E72D297353CC}">
                  <c16:uniqueId val="{00000036-1DEC-47C3-B381-C63843582EE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{696D5E99-71A7-4CE8-81FC-72E3D52F8D22}</c15:txfldGUID>
                      <c15:f>Diagramm!$J$55</c15:f>
                      <c15:dlblFieldTableCache>
                        <c:ptCount val="1"/>
                      </c15:dlblFieldTableCache>
                    </c15:dlblFTEntry>
                  </c15:dlblFieldTable>
                  <c15:showDataLabelsRange val="0"/>
                </c:ext>
                <c:ext xmlns:c16="http://schemas.microsoft.com/office/drawing/2014/chart" uri="{C3380CC4-5D6E-409C-BE32-E72D297353CC}">
                  <c16:uniqueId val="{00000037-1DEC-47C3-B381-C63843582EE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{6EF90838-B7BB-4894-80C4-1CE475B80500}</c15:txfldGUID>
                      <c15:f>Diagramm!$J$56</c15:f>
                      <c15:dlblFieldTableCache>
                        <c:ptCount val="1"/>
                      </c15:dlblFieldTableCache>
                    </c15:dlblFTEntry>
                  </c15:dlblFieldTable>
                  <c15:showDataLabelsRange val="0"/>
                </c:ext>
                <c:ext xmlns:c16="http://schemas.microsoft.com/office/drawing/2014/chart" uri="{C3380CC4-5D6E-409C-BE32-E72D297353CC}">
                  <c16:uniqueId val="{00000038-1DEC-47C3-B381-C63843582EE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{16B3AABE-3CCE-4AC8-8287-363939CA3D45}</c15:txfldGUID>
                      <c15:f>Diagramm!$J$57</c15:f>
                      <c15:dlblFieldTableCache>
                        <c:ptCount val="1"/>
                      </c15:dlblFieldTableCache>
                    </c15:dlblFTEntry>
                  </c15:dlblFieldTable>
                  <c15:showDataLabelsRange val="0"/>
                </c:ext>
                <c:ext xmlns:c16="http://schemas.microsoft.com/office/drawing/2014/chart" uri="{C3380CC4-5D6E-409C-BE32-E72D297353CC}">
                  <c16:uniqueId val="{00000039-1DEC-47C3-B381-C63843582EE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{DD8CB111-454B-49EC-B909-9A91F3B36C8E}</c15:txfldGUID>
                      <c15:f>Diagramm!$J$58</c15:f>
                      <c15:dlblFieldTableCache>
                        <c:ptCount val="1"/>
                      </c15:dlblFieldTableCache>
                    </c15:dlblFTEntry>
                  </c15:dlblFieldTable>
                  <c15:showDataLabelsRange val="0"/>
                </c:ext>
                <c:ext xmlns:c16="http://schemas.microsoft.com/office/drawing/2014/chart" uri="{C3380CC4-5D6E-409C-BE32-E72D297353CC}">
                  <c16:uniqueId val="{0000003A-1DEC-47C3-B381-C63843582EE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{BC5F5EC8-AE78-4ACD-826C-27DB8F0AA8F6}</c15:txfldGUID>
                      <c15:f>Diagramm!$J$59</c15:f>
                      <c15:dlblFieldTableCache>
                        <c:ptCount val="1"/>
                      </c15:dlblFieldTableCache>
                    </c15:dlblFTEntry>
                  </c15:dlblFieldTable>
                  <c15:showDataLabelsRange val="0"/>
                </c:ext>
                <c:ext xmlns:c16="http://schemas.microsoft.com/office/drawing/2014/chart" uri="{C3380CC4-5D6E-409C-BE32-E72D297353CC}">
                  <c16:uniqueId val="{0000003B-1DEC-47C3-B381-C63843582EE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{72813FB4-8153-4B69-84DF-906465BF939B}</c15:txfldGUID>
                      <c15:f>Diagramm!$J$60</c15:f>
                      <c15:dlblFieldTableCache>
                        <c:ptCount val="1"/>
                      </c15:dlblFieldTableCache>
                    </c15:dlblFTEntry>
                  </c15:dlblFieldTable>
                  <c15:showDataLabelsRange val="0"/>
                </c:ext>
                <c:ext xmlns:c16="http://schemas.microsoft.com/office/drawing/2014/chart" uri="{C3380CC4-5D6E-409C-BE32-E72D297353CC}">
                  <c16:uniqueId val="{0000003C-1DEC-47C3-B381-C63843582EE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{DBC08EB5-7A95-4C02-8883-DAD44C171CE3}</c15:txfldGUID>
                      <c15:f>Diagramm!$J$61</c15:f>
                      <c15:dlblFieldTableCache>
                        <c:ptCount val="1"/>
                      </c15:dlblFieldTableCache>
                    </c15:dlblFTEntry>
                  </c15:dlblFieldTable>
                  <c15:showDataLabelsRange val="0"/>
                </c:ext>
                <c:ext xmlns:c16="http://schemas.microsoft.com/office/drawing/2014/chart" uri="{C3380CC4-5D6E-409C-BE32-E72D297353CC}">
                  <c16:uniqueId val="{0000003D-1DEC-47C3-B381-C63843582EE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{01E35A13-AB8A-4FF9-BFAC-5DE0D12874ED}</c15:txfldGUID>
                      <c15:f>Diagramm!$J$62</c15:f>
                      <c15:dlblFieldTableCache>
                        <c:ptCount val="1"/>
                      </c15:dlblFieldTableCache>
                    </c15:dlblFTEntry>
                  </c15:dlblFieldTable>
                  <c15:showDataLabelsRange val="0"/>
                </c:ext>
                <c:ext xmlns:c16="http://schemas.microsoft.com/office/drawing/2014/chart" uri="{C3380CC4-5D6E-409C-BE32-E72D297353CC}">
                  <c16:uniqueId val="{0000003E-1DEC-47C3-B381-C63843582EE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{2F862DA5-A09D-4889-AF90-AF6ADACCC98D}</c15:txfldGUID>
                      <c15:f>Diagramm!$J$63</c15:f>
                      <c15:dlblFieldTableCache>
                        <c:ptCount val="1"/>
                      </c15:dlblFieldTableCache>
                    </c15:dlblFTEntry>
                  </c15:dlblFieldTable>
                  <c15:showDataLabelsRange val="0"/>
                </c:ext>
                <c:ext xmlns:c16="http://schemas.microsoft.com/office/drawing/2014/chart" uri="{C3380CC4-5D6E-409C-BE32-E72D297353CC}">
                  <c16:uniqueId val="{0000003F-1DEC-47C3-B381-C63843582EE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{D575E2B5-798E-42CA-A543-70F792759F7C}</c15:txfldGUID>
                      <c15:f>Diagramm!$J$64</c15:f>
                      <c15:dlblFieldTableCache>
                        <c:ptCount val="1"/>
                      </c15:dlblFieldTableCache>
                    </c15:dlblFTEntry>
                  </c15:dlblFieldTable>
                  <c15:showDataLabelsRange val="0"/>
                </c:ext>
                <c:ext xmlns:c16="http://schemas.microsoft.com/office/drawing/2014/chart" uri="{C3380CC4-5D6E-409C-BE32-E72D297353CC}">
                  <c16:uniqueId val="{00000040-1DEC-47C3-B381-C63843582EE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{41D233FD-5405-4CD1-8132-579182222817}</c15:txfldGUID>
                      <c15:f>Diagramm!$J$65</c15:f>
                      <c15:dlblFieldTableCache>
                        <c:ptCount val="1"/>
                      </c15:dlblFieldTableCache>
                    </c15:dlblFTEntry>
                  </c15:dlblFieldTable>
                  <c15:showDataLabelsRange val="0"/>
                </c:ext>
                <c:ext xmlns:c16="http://schemas.microsoft.com/office/drawing/2014/chart" uri="{C3380CC4-5D6E-409C-BE32-E72D297353CC}">
                  <c16:uniqueId val="{00000041-1DEC-47C3-B381-C63843582EE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{C77DDEA5-4313-4D19-A90B-4F2AA49D20D8}</c15:txfldGUID>
                      <c15:f>Diagramm!$J$66</c15:f>
                      <c15:dlblFieldTableCache>
                        <c:ptCount val="1"/>
                      </c15:dlblFieldTableCache>
                    </c15:dlblFTEntry>
                  </c15:dlblFieldTable>
                  <c15:showDataLabelsRange val="0"/>
                </c:ext>
                <c:ext xmlns:c16="http://schemas.microsoft.com/office/drawing/2014/chart" uri="{C3380CC4-5D6E-409C-BE32-E72D297353CC}">
                  <c16:uniqueId val="{00000042-1DEC-47C3-B381-C63843582EE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{C54DEB50-D502-4760-BBA7-E6DFACE3EAE7}</c15:txfldGUID>
                      <c15:f>Diagramm!$J$67</c15:f>
                      <c15:dlblFieldTableCache>
                        <c:ptCount val="1"/>
                      </c15:dlblFieldTableCache>
                    </c15:dlblFTEntry>
                  </c15:dlblFieldTable>
                  <c15:showDataLabelsRange val="0"/>
                </c:ext>
                <c:ext xmlns:c16="http://schemas.microsoft.com/office/drawing/2014/chart" uri="{C3380CC4-5D6E-409C-BE32-E72D297353CC}">
                  <c16:uniqueId val="{00000043-1DEC-47C3-B381-C63843582EE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DEC-47C3-B381-C63843582EE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EA4-4554-8744-5403D2333F9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A4-4554-8744-5403D2333F9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EA4-4554-8744-5403D2333F9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A4-4554-8744-5403D2333F9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EA4-4554-8744-5403D2333F9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EA4-4554-8744-5403D2333F9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EA4-4554-8744-5403D2333F9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EA4-4554-8744-5403D2333F9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EA4-4554-8744-5403D2333F9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EA4-4554-8744-5403D2333F9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EA4-4554-8744-5403D2333F9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EA4-4554-8744-5403D2333F9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EA4-4554-8744-5403D2333F9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EA4-4554-8744-5403D2333F9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EA4-4554-8744-5403D2333F9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EA4-4554-8744-5403D2333F9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EA4-4554-8744-5403D2333F9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EA4-4554-8744-5403D2333F9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EA4-4554-8744-5403D2333F9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EA4-4554-8744-5403D2333F9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EA4-4554-8744-5403D2333F9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EA4-4554-8744-5403D2333F9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EA4-4554-8744-5403D2333F9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EA4-4554-8744-5403D2333F9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EA4-4554-8744-5403D2333F9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EA4-4554-8744-5403D2333F9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EA4-4554-8744-5403D2333F9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EA4-4554-8744-5403D2333F9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EA4-4554-8744-5403D2333F9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EA4-4554-8744-5403D2333F9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EA4-4554-8744-5403D2333F9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EA4-4554-8744-5403D2333F9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EA4-4554-8744-5403D2333F9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EA4-4554-8744-5403D2333F9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EA4-4554-8744-5403D2333F9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EA4-4554-8744-5403D2333F9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EA4-4554-8744-5403D2333F9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EA4-4554-8744-5403D2333F9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EA4-4554-8744-5403D2333F9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EA4-4554-8744-5403D2333F9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EA4-4554-8744-5403D2333F9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EA4-4554-8744-5403D2333F9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EA4-4554-8744-5403D2333F9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EA4-4554-8744-5403D2333F9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EA4-4554-8744-5403D2333F9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EA4-4554-8744-5403D2333F9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EA4-4554-8744-5403D2333F9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EA4-4554-8744-5403D2333F9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EA4-4554-8744-5403D2333F9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EA4-4554-8744-5403D2333F9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EA4-4554-8744-5403D2333F9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EA4-4554-8744-5403D2333F9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EA4-4554-8744-5403D2333F9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EA4-4554-8744-5403D2333F9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EA4-4554-8744-5403D2333F9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EA4-4554-8744-5403D2333F9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EA4-4554-8744-5403D2333F9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EA4-4554-8744-5403D2333F9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EA4-4554-8744-5403D2333F9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EA4-4554-8744-5403D2333F9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EA4-4554-8744-5403D2333F9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EA4-4554-8744-5403D2333F9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EA4-4554-8744-5403D2333F9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EA4-4554-8744-5403D2333F9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EA4-4554-8744-5403D2333F9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EA4-4554-8744-5403D2333F9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EA4-4554-8744-5403D2333F9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EA4-4554-8744-5403D2333F9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EA4-4554-8744-5403D2333F9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100.92788164436124</c:v>
                </c:pt>
                <c:pt idx="2">
                  <c:v>102.65359392726367</c:v>
                </c:pt>
                <c:pt idx="3">
                  <c:v>102.44883276916408</c:v>
                </c:pt>
                <c:pt idx="4">
                  <c:v>103.21622593825805</c:v>
                </c:pt>
                <c:pt idx="5">
                  <c:v>104.46508453315377</c:v>
                </c:pt>
                <c:pt idx="6">
                  <c:v>107.01168614357262</c:v>
                </c:pt>
                <c:pt idx="7">
                  <c:v>106.98862745459745</c:v>
                </c:pt>
                <c:pt idx="8">
                  <c:v>107.42582019756685</c:v>
                </c:pt>
                <c:pt idx="9">
                  <c:v>109.01871443197226</c:v>
                </c:pt>
                <c:pt idx="10">
                  <c:v>110.80253461109216</c:v>
                </c:pt>
                <c:pt idx="11">
                  <c:v>111.00914046430977</c:v>
                </c:pt>
                <c:pt idx="12">
                  <c:v>111.36332192696852</c:v>
                </c:pt>
                <c:pt idx="13">
                  <c:v>112.31702930298195</c:v>
                </c:pt>
                <c:pt idx="14">
                  <c:v>114.34988332303379</c:v>
                </c:pt>
                <c:pt idx="15">
                  <c:v>114.92081646205922</c:v>
                </c:pt>
                <c:pt idx="16">
                  <c:v>114.61183002979183</c:v>
                </c:pt>
                <c:pt idx="17">
                  <c:v>115.39859249762496</c:v>
                </c:pt>
                <c:pt idx="18">
                  <c:v>116.94629170163901</c:v>
                </c:pt>
                <c:pt idx="19">
                  <c:v>116.34030935537129</c:v>
                </c:pt>
                <c:pt idx="20">
                  <c:v>115.78505612484898</c:v>
                </c:pt>
                <c:pt idx="21">
                  <c:v>115.83025115524033</c:v>
                </c:pt>
                <c:pt idx="22">
                  <c:v>117.10770252446527</c:v>
                </c:pt>
                <c:pt idx="23">
                  <c:v>117.08741087816712</c:v>
                </c:pt>
                <c:pt idx="24">
                  <c:v>116.64283935472565</c:v>
                </c:pt>
              </c:numCache>
            </c:numRef>
          </c:val>
          <c:smooth val="0"/>
          <c:extLst>
            <c:ext xmlns:c16="http://schemas.microsoft.com/office/drawing/2014/chart" uri="{C3380CC4-5D6E-409C-BE32-E72D297353CC}">
              <c16:uniqueId val="{00000000-B789-426B-998E-DCE3C09E675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101.97685004551957</c:v>
                </c:pt>
                <c:pt idx="2">
                  <c:v>106.39875146312914</c:v>
                </c:pt>
                <c:pt idx="3">
                  <c:v>106.37274027831968</c:v>
                </c:pt>
                <c:pt idx="4">
                  <c:v>106.65886331122383</c:v>
                </c:pt>
                <c:pt idx="5">
                  <c:v>110.10534529847835</c:v>
                </c:pt>
                <c:pt idx="6">
                  <c:v>113.21368188320977</c:v>
                </c:pt>
                <c:pt idx="7">
                  <c:v>115.09949278189622</c:v>
                </c:pt>
                <c:pt idx="8">
                  <c:v>115.98387306541812</c:v>
                </c:pt>
                <c:pt idx="9">
                  <c:v>118.87111457926909</c:v>
                </c:pt>
                <c:pt idx="10">
                  <c:v>121.00403173364546</c:v>
                </c:pt>
                <c:pt idx="11">
                  <c:v>122.60371959942775</c:v>
                </c:pt>
                <c:pt idx="12">
                  <c:v>122.18754064247625</c:v>
                </c:pt>
                <c:pt idx="13">
                  <c:v>125.9851736246586</c:v>
                </c:pt>
                <c:pt idx="14">
                  <c:v>129.63974509038886</c:v>
                </c:pt>
                <c:pt idx="15">
                  <c:v>131.4085056574327</c:v>
                </c:pt>
                <c:pt idx="16">
                  <c:v>130.4981141891013</c:v>
                </c:pt>
                <c:pt idx="17">
                  <c:v>132.26687475614514</c:v>
                </c:pt>
                <c:pt idx="18">
                  <c:v>135.99947977630379</c:v>
                </c:pt>
                <c:pt idx="19">
                  <c:v>135.38821693328131</c:v>
                </c:pt>
                <c:pt idx="20">
                  <c:v>134.34776954090259</c:v>
                </c:pt>
                <c:pt idx="21">
                  <c:v>136.6497593965405</c:v>
                </c:pt>
                <c:pt idx="22">
                  <c:v>138.82169332813109</c:v>
                </c:pt>
                <c:pt idx="23">
                  <c:v>140.8895825204838</c:v>
                </c:pt>
                <c:pt idx="24">
                  <c:v>135.79139029782809</c:v>
                </c:pt>
              </c:numCache>
            </c:numRef>
          </c:val>
          <c:smooth val="0"/>
          <c:extLst>
            <c:ext xmlns:c16="http://schemas.microsoft.com/office/drawing/2014/chart" uri="{C3380CC4-5D6E-409C-BE32-E72D297353CC}">
              <c16:uniqueId val="{00000001-B789-426B-998E-DCE3C09E675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102.69507991225322</c:v>
                </c:pt>
                <c:pt idx="2">
                  <c:v>99.298025697273587</c:v>
                </c:pt>
                <c:pt idx="3">
                  <c:v>103.63522406769039</c:v>
                </c:pt>
                <c:pt idx="4">
                  <c:v>99.22281416483861</c:v>
                </c:pt>
                <c:pt idx="5">
                  <c:v>101.31620181761203</c:v>
                </c:pt>
                <c:pt idx="6">
                  <c:v>96.11407082419305</c:v>
                </c:pt>
                <c:pt idx="7">
                  <c:v>100.95894703854592</c:v>
                </c:pt>
                <c:pt idx="8">
                  <c:v>98.508304606706361</c:v>
                </c:pt>
                <c:pt idx="9">
                  <c:v>101.87402068317142</c:v>
                </c:pt>
                <c:pt idx="10">
                  <c:v>97.449075524913823</c:v>
                </c:pt>
                <c:pt idx="11">
                  <c:v>101.13444061422751</c:v>
                </c:pt>
                <c:pt idx="12">
                  <c:v>97.543089940457534</c:v>
                </c:pt>
                <c:pt idx="13">
                  <c:v>99.699153870260105</c:v>
                </c:pt>
                <c:pt idx="14">
                  <c:v>96.245691005954242</c:v>
                </c:pt>
                <c:pt idx="15">
                  <c:v>99.699153870260105</c:v>
                </c:pt>
                <c:pt idx="16">
                  <c:v>96.270761516765901</c:v>
                </c:pt>
                <c:pt idx="17">
                  <c:v>99.204011281729862</c:v>
                </c:pt>
                <c:pt idx="18">
                  <c:v>93.939204011281731</c:v>
                </c:pt>
                <c:pt idx="19">
                  <c:v>98.132246944531502</c:v>
                </c:pt>
                <c:pt idx="20">
                  <c:v>95.192729551864616</c:v>
                </c:pt>
                <c:pt idx="21">
                  <c:v>98.765277342525863</c:v>
                </c:pt>
                <c:pt idx="22">
                  <c:v>93.299905985584459</c:v>
                </c:pt>
                <c:pt idx="23">
                  <c:v>97.192102789094321</c:v>
                </c:pt>
                <c:pt idx="24">
                  <c:v>92.284550297712315</c:v>
                </c:pt>
              </c:numCache>
            </c:numRef>
          </c:val>
          <c:smooth val="0"/>
          <c:extLst>
            <c:ext xmlns:c16="http://schemas.microsoft.com/office/drawing/2014/chart" uri="{C3380CC4-5D6E-409C-BE32-E72D297353CC}">
              <c16:uniqueId val="{00000002-B789-426B-998E-DCE3C09E675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789-426B-998E-DCE3C09E6751}"/>
                </c:ext>
              </c:extLst>
            </c:dLbl>
            <c:dLbl>
              <c:idx val="1"/>
              <c:delete val="1"/>
              <c:extLst>
                <c:ext xmlns:c15="http://schemas.microsoft.com/office/drawing/2012/chart" uri="{CE6537A1-D6FC-4f65-9D91-7224C49458BB}"/>
                <c:ext xmlns:c16="http://schemas.microsoft.com/office/drawing/2014/chart" uri="{C3380CC4-5D6E-409C-BE32-E72D297353CC}">
                  <c16:uniqueId val="{00000004-B789-426B-998E-DCE3C09E6751}"/>
                </c:ext>
              </c:extLst>
            </c:dLbl>
            <c:dLbl>
              <c:idx val="2"/>
              <c:delete val="1"/>
              <c:extLst>
                <c:ext xmlns:c15="http://schemas.microsoft.com/office/drawing/2012/chart" uri="{CE6537A1-D6FC-4f65-9D91-7224C49458BB}"/>
                <c:ext xmlns:c16="http://schemas.microsoft.com/office/drawing/2014/chart" uri="{C3380CC4-5D6E-409C-BE32-E72D297353CC}">
                  <c16:uniqueId val="{00000005-B789-426B-998E-DCE3C09E6751}"/>
                </c:ext>
              </c:extLst>
            </c:dLbl>
            <c:dLbl>
              <c:idx val="3"/>
              <c:delete val="1"/>
              <c:extLst>
                <c:ext xmlns:c15="http://schemas.microsoft.com/office/drawing/2012/chart" uri="{CE6537A1-D6FC-4f65-9D91-7224C49458BB}"/>
                <c:ext xmlns:c16="http://schemas.microsoft.com/office/drawing/2014/chart" uri="{C3380CC4-5D6E-409C-BE32-E72D297353CC}">
                  <c16:uniqueId val="{00000006-B789-426B-998E-DCE3C09E6751}"/>
                </c:ext>
              </c:extLst>
            </c:dLbl>
            <c:dLbl>
              <c:idx val="4"/>
              <c:delete val="1"/>
              <c:extLst>
                <c:ext xmlns:c15="http://schemas.microsoft.com/office/drawing/2012/chart" uri="{CE6537A1-D6FC-4f65-9D91-7224C49458BB}"/>
                <c:ext xmlns:c16="http://schemas.microsoft.com/office/drawing/2014/chart" uri="{C3380CC4-5D6E-409C-BE32-E72D297353CC}">
                  <c16:uniqueId val="{00000007-B789-426B-998E-DCE3C09E6751}"/>
                </c:ext>
              </c:extLst>
            </c:dLbl>
            <c:dLbl>
              <c:idx val="5"/>
              <c:delete val="1"/>
              <c:extLst>
                <c:ext xmlns:c15="http://schemas.microsoft.com/office/drawing/2012/chart" uri="{CE6537A1-D6FC-4f65-9D91-7224C49458BB}"/>
                <c:ext xmlns:c16="http://schemas.microsoft.com/office/drawing/2014/chart" uri="{C3380CC4-5D6E-409C-BE32-E72D297353CC}">
                  <c16:uniqueId val="{00000008-B789-426B-998E-DCE3C09E6751}"/>
                </c:ext>
              </c:extLst>
            </c:dLbl>
            <c:dLbl>
              <c:idx val="6"/>
              <c:delete val="1"/>
              <c:extLst>
                <c:ext xmlns:c15="http://schemas.microsoft.com/office/drawing/2012/chart" uri="{CE6537A1-D6FC-4f65-9D91-7224C49458BB}"/>
                <c:ext xmlns:c16="http://schemas.microsoft.com/office/drawing/2014/chart" uri="{C3380CC4-5D6E-409C-BE32-E72D297353CC}">
                  <c16:uniqueId val="{00000009-B789-426B-998E-DCE3C09E6751}"/>
                </c:ext>
              </c:extLst>
            </c:dLbl>
            <c:dLbl>
              <c:idx val="7"/>
              <c:delete val="1"/>
              <c:extLst>
                <c:ext xmlns:c15="http://schemas.microsoft.com/office/drawing/2012/chart" uri="{CE6537A1-D6FC-4f65-9D91-7224C49458BB}"/>
                <c:ext xmlns:c16="http://schemas.microsoft.com/office/drawing/2014/chart" uri="{C3380CC4-5D6E-409C-BE32-E72D297353CC}">
                  <c16:uniqueId val="{0000000A-B789-426B-998E-DCE3C09E6751}"/>
                </c:ext>
              </c:extLst>
            </c:dLbl>
            <c:dLbl>
              <c:idx val="8"/>
              <c:delete val="1"/>
              <c:extLst>
                <c:ext xmlns:c15="http://schemas.microsoft.com/office/drawing/2012/chart" uri="{CE6537A1-D6FC-4f65-9D91-7224C49458BB}"/>
                <c:ext xmlns:c16="http://schemas.microsoft.com/office/drawing/2014/chart" uri="{C3380CC4-5D6E-409C-BE32-E72D297353CC}">
                  <c16:uniqueId val="{0000000B-B789-426B-998E-DCE3C09E6751}"/>
                </c:ext>
              </c:extLst>
            </c:dLbl>
            <c:dLbl>
              <c:idx val="9"/>
              <c:delete val="1"/>
              <c:extLst>
                <c:ext xmlns:c15="http://schemas.microsoft.com/office/drawing/2012/chart" uri="{CE6537A1-D6FC-4f65-9D91-7224C49458BB}"/>
                <c:ext xmlns:c16="http://schemas.microsoft.com/office/drawing/2014/chart" uri="{C3380CC4-5D6E-409C-BE32-E72D297353CC}">
                  <c16:uniqueId val="{0000000C-B789-426B-998E-DCE3C09E6751}"/>
                </c:ext>
              </c:extLst>
            </c:dLbl>
            <c:dLbl>
              <c:idx val="10"/>
              <c:delete val="1"/>
              <c:extLst>
                <c:ext xmlns:c15="http://schemas.microsoft.com/office/drawing/2012/chart" uri="{CE6537A1-D6FC-4f65-9D91-7224C49458BB}"/>
                <c:ext xmlns:c16="http://schemas.microsoft.com/office/drawing/2014/chart" uri="{C3380CC4-5D6E-409C-BE32-E72D297353CC}">
                  <c16:uniqueId val="{0000000D-B789-426B-998E-DCE3C09E6751}"/>
                </c:ext>
              </c:extLst>
            </c:dLbl>
            <c:dLbl>
              <c:idx val="11"/>
              <c:delete val="1"/>
              <c:extLst>
                <c:ext xmlns:c15="http://schemas.microsoft.com/office/drawing/2012/chart" uri="{CE6537A1-D6FC-4f65-9D91-7224C49458BB}"/>
                <c:ext xmlns:c16="http://schemas.microsoft.com/office/drawing/2014/chart" uri="{C3380CC4-5D6E-409C-BE32-E72D297353CC}">
                  <c16:uniqueId val="{0000000E-B789-426B-998E-DCE3C09E6751}"/>
                </c:ext>
              </c:extLst>
            </c:dLbl>
            <c:dLbl>
              <c:idx val="12"/>
              <c:delete val="1"/>
              <c:extLst>
                <c:ext xmlns:c15="http://schemas.microsoft.com/office/drawing/2012/chart" uri="{CE6537A1-D6FC-4f65-9D91-7224C49458BB}"/>
                <c:ext xmlns:c16="http://schemas.microsoft.com/office/drawing/2014/chart" uri="{C3380CC4-5D6E-409C-BE32-E72D297353CC}">
                  <c16:uniqueId val="{0000000F-B789-426B-998E-DCE3C09E675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789-426B-998E-DCE3C09E6751}"/>
                </c:ext>
              </c:extLst>
            </c:dLbl>
            <c:dLbl>
              <c:idx val="14"/>
              <c:delete val="1"/>
              <c:extLst>
                <c:ext xmlns:c15="http://schemas.microsoft.com/office/drawing/2012/chart" uri="{CE6537A1-D6FC-4f65-9D91-7224C49458BB}"/>
                <c:ext xmlns:c16="http://schemas.microsoft.com/office/drawing/2014/chart" uri="{C3380CC4-5D6E-409C-BE32-E72D297353CC}">
                  <c16:uniqueId val="{00000011-B789-426B-998E-DCE3C09E6751}"/>
                </c:ext>
              </c:extLst>
            </c:dLbl>
            <c:dLbl>
              <c:idx val="15"/>
              <c:delete val="1"/>
              <c:extLst>
                <c:ext xmlns:c15="http://schemas.microsoft.com/office/drawing/2012/chart" uri="{CE6537A1-D6FC-4f65-9D91-7224C49458BB}"/>
                <c:ext xmlns:c16="http://schemas.microsoft.com/office/drawing/2014/chart" uri="{C3380CC4-5D6E-409C-BE32-E72D297353CC}">
                  <c16:uniqueId val="{00000012-B789-426B-998E-DCE3C09E6751}"/>
                </c:ext>
              </c:extLst>
            </c:dLbl>
            <c:dLbl>
              <c:idx val="16"/>
              <c:delete val="1"/>
              <c:extLst>
                <c:ext xmlns:c15="http://schemas.microsoft.com/office/drawing/2012/chart" uri="{CE6537A1-D6FC-4f65-9D91-7224C49458BB}"/>
                <c:ext xmlns:c16="http://schemas.microsoft.com/office/drawing/2014/chart" uri="{C3380CC4-5D6E-409C-BE32-E72D297353CC}">
                  <c16:uniqueId val="{00000013-B789-426B-998E-DCE3C09E6751}"/>
                </c:ext>
              </c:extLst>
            </c:dLbl>
            <c:dLbl>
              <c:idx val="17"/>
              <c:delete val="1"/>
              <c:extLst>
                <c:ext xmlns:c15="http://schemas.microsoft.com/office/drawing/2012/chart" uri="{CE6537A1-D6FC-4f65-9D91-7224C49458BB}"/>
                <c:ext xmlns:c16="http://schemas.microsoft.com/office/drawing/2014/chart" uri="{C3380CC4-5D6E-409C-BE32-E72D297353CC}">
                  <c16:uniqueId val="{00000014-B789-426B-998E-DCE3C09E6751}"/>
                </c:ext>
              </c:extLst>
            </c:dLbl>
            <c:dLbl>
              <c:idx val="18"/>
              <c:delete val="1"/>
              <c:extLst>
                <c:ext xmlns:c15="http://schemas.microsoft.com/office/drawing/2012/chart" uri="{CE6537A1-D6FC-4f65-9D91-7224C49458BB}"/>
                <c:ext xmlns:c16="http://schemas.microsoft.com/office/drawing/2014/chart" uri="{C3380CC4-5D6E-409C-BE32-E72D297353CC}">
                  <c16:uniqueId val="{00000015-B789-426B-998E-DCE3C09E6751}"/>
                </c:ext>
              </c:extLst>
            </c:dLbl>
            <c:dLbl>
              <c:idx val="19"/>
              <c:delete val="1"/>
              <c:extLst>
                <c:ext xmlns:c15="http://schemas.microsoft.com/office/drawing/2012/chart" uri="{CE6537A1-D6FC-4f65-9D91-7224C49458BB}"/>
                <c:ext xmlns:c16="http://schemas.microsoft.com/office/drawing/2014/chart" uri="{C3380CC4-5D6E-409C-BE32-E72D297353CC}">
                  <c16:uniqueId val="{00000016-B789-426B-998E-DCE3C09E6751}"/>
                </c:ext>
              </c:extLst>
            </c:dLbl>
            <c:dLbl>
              <c:idx val="20"/>
              <c:delete val="1"/>
              <c:extLst>
                <c:ext xmlns:c15="http://schemas.microsoft.com/office/drawing/2012/chart" uri="{CE6537A1-D6FC-4f65-9D91-7224C49458BB}"/>
                <c:ext xmlns:c16="http://schemas.microsoft.com/office/drawing/2014/chart" uri="{C3380CC4-5D6E-409C-BE32-E72D297353CC}">
                  <c16:uniqueId val="{00000017-B789-426B-998E-DCE3C09E6751}"/>
                </c:ext>
              </c:extLst>
            </c:dLbl>
            <c:dLbl>
              <c:idx val="21"/>
              <c:delete val="1"/>
              <c:extLst>
                <c:ext xmlns:c15="http://schemas.microsoft.com/office/drawing/2012/chart" uri="{CE6537A1-D6FC-4f65-9D91-7224C49458BB}"/>
                <c:ext xmlns:c16="http://schemas.microsoft.com/office/drawing/2014/chart" uri="{C3380CC4-5D6E-409C-BE32-E72D297353CC}">
                  <c16:uniqueId val="{00000018-B789-426B-998E-DCE3C09E6751}"/>
                </c:ext>
              </c:extLst>
            </c:dLbl>
            <c:dLbl>
              <c:idx val="22"/>
              <c:delete val="1"/>
              <c:extLst>
                <c:ext xmlns:c15="http://schemas.microsoft.com/office/drawing/2012/chart" uri="{CE6537A1-D6FC-4f65-9D91-7224C49458BB}"/>
                <c:ext xmlns:c16="http://schemas.microsoft.com/office/drawing/2014/chart" uri="{C3380CC4-5D6E-409C-BE32-E72D297353CC}">
                  <c16:uniqueId val="{00000019-B789-426B-998E-DCE3C09E6751}"/>
                </c:ext>
              </c:extLst>
            </c:dLbl>
            <c:dLbl>
              <c:idx val="23"/>
              <c:delete val="1"/>
              <c:extLst>
                <c:ext xmlns:c15="http://schemas.microsoft.com/office/drawing/2012/chart" uri="{CE6537A1-D6FC-4f65-9D91-7224C49458BB}"/>
                <c:ext xmlns:c16="http://schemas.microsoft.com/office/drawing/2014/chart" uri="{C3380CC4-5D6E-409C-BE32-E72D297353CC}">
                  <c16:uniqueId val="{0000001A-B789-426B-998E-DCE3C09E6751}"/>
                </c:ext>
              </c:extLst>
            </c:dLbl>
            <c:dLbl>
              <c:idx val="24"/>
              <c:delete val="1"/>
              <c:extLst>
                <c:ext xmlns:c15="http://schemas.microsoft.com/office/drawing/2012/chart" uri="{CE6537A1-D6FC-4f65-9D91-7224C49458BB}"/>
                <c:ext xmlns:c16="http://schemas.microsoft.com/office/drawing/2014/chart" uri="{C3380CC4-5D6E-409C-BE32-E72D297353CC}">
                  <c16:uniqueId val="{0000001B-B789-426B-998E-DCE3C09E675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789-426B-998E-DCE3C09E675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Regensburg, Stadt (09362)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126463</v>
      </c>
      <c r="F11" s="238">
        <v>126945</v>
      </c>
      <c r="G11" s="238">
        <v>126967</v>
      </c>
      <c r="H11" s="238">
        <v>125582</v>
      </c>
      <c r="I11" s="265">
        <v>125533</v>
      </c>
      <c r="J11" s="263">
        <v>930</v>
      </c>
      <c r="K11" s="266">
        <v>0.74084105374682352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14.153546887231839</v>
      </c>
      <c r="E13" s="115">
        <v>17899</v>
      </c>
      <c r="F13" s="114">
        <v>17935</v>
      </c>
      <c r="G13" s="114">
        <v>18144</v>
      </c>
      <c r="H13" s="114">
        <v>18284</v>
      </c>
      <c r="I13" s="140">
        <v>18229</v>
      </c>
      <c r="J13" s="115">
        <v>-330</v>
      </c>
      <c r="K13" s="116">
        <v>-1.8103022656207142</v>
      </c>
    </row>
    <row r="14" spans="1:255" ht="14.1" customHeight="1" x14ac:dyDescent="0.2">
      <c r="A14" s="306" t="s">
        <v>230</v>
      </c>
      <c r="B14" s="307"/>
      <c r="C14" s="308"/>
      <c r="D14" s="113">
        <v>53.012343531309554</v>
      </c>
      <c r="E14" s="115">
        <v>67041</v>
      </c>
      <c r="F14" s="114">
        <v>67610</v>
      </c>
      <c r="G14" s="114">
        <v>67629</v>
      </c>
      <c r="H14" s="114">
        <v>66540</v>
      </c>
      <c r="I14" s="140">
        <v>66591</v>
      </c>
      <c r="J14" s="115">
        <v>450</v>
      </c>
      <c r="K14" s="116">
        <v>0.6757669955399378</v>
      </c>
    </row>
    <row r="15" spans="1:255" ht="14.1" customHeight="1" x14ac:dyDescent="0.2">
      <c r="A15" s="306" t="s">
        <v>231</v>
      </c>
      <c r="B15" s="307"/>
      <c r="C15" s="308"/>
      <c r="D15" s="113">
        <v>13.960605078165155</v>
      </c>
      <c r="E15" s="115">
        <v>17655</v>
      </c>
      <c r="F15" s="114">
        <v>17574</v>
      </c>
      <c r="G15" s="114">
        <v>17526</v>
      </c>
      <c r="H15" s="114">
        <v>17554</v>
      </c>
      <c r="I15" s="140">
        <v>17603</v>
      </c>
      <c r="J15" s="115">
        <v>52</v>
      </c>
      <c r="K15" s="116">
        <v>0.29540419246719307</v>
      </c>
    </row>
    <row r="16" spans="1:255" ht="14.1" customHeight="1" x14ac:dyDescent="0.2">
      <c r="A16" s="306" t="s">
        <v>232</v>
      </c>
      <c r="B16" s="307"/>
      <c r="C16" s="308"/>
      <c r="D16" s="113">
        <v>18.762800186615848</v>
      </c>
      <c r="E16" s="115">
        <v>23728</v>
      </c>
      <c r="F16" s="114">
        <v>23677</v>
      </c>
      <c r="G16" s="114">
        <v>23523</v>
      </c>
      <c r="H16" s="114">
        <v>23065</v>
      </c>
      <c r="I16" s="140">
        <v>22964</v>
      </c>
      <c r="J16" s="115">
        <v>764</v>
      </c>
      <c r="K16" s="116">
        <v>3.3269465249956451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0.15024157263389293</v>
      </c>
      <c r="E18" s="115">
        <v>190</v>
      </c>
      <c r="F18" s="114">
        <v>192</v>
      </c>
      <c r="G18" s="114">
        <v>195</v>
      </c>
      <c r="H18" s="114">
        <v>204</v>
      </c>
      <c r="I18" s="140">
        <v>199</v>
      </c>
      <c r="J18" s="115">
        <v>-9</v>
      </c>
      <c r="K18" s="116">
        <v>-4.5226130653266328</v>
      </c>
    </row>
    <row r="19" spans="1:255" ht="14.1" customHeight="1" x14ac:dyDescent="0.2">
      <c r="A19" s="306" t="s">
        <v>235</v>
      </c>
      <c r="B19" s="307" t="s">
        <v>236</v>
      </c>
      <c r="C19" s="308"/>
      <c r="D19" s="113">
        <v>5.2189177862299645E-2</v>
      </c>
      <c r="E19" s="115">
        <v>66</v>
      </c>
      <c r="F19" s="114">
        <v>60</v>
      </c>
      <c r="G19" s="114">
        <v>66</v>
      </c>
      <c r="H19" s="114">
        <v>74</v>
      </c>
      <c r="I19" s="140">
        <v>71</v>
      </c>
      <c r="J19" s="115">
        <v>-5</v>
      </c>
      <c r="K19" s="116">
        <v>-7.042253521126761</v>
      </c>
    </row>
    <row r="20" spans="1:255" ht="14.1" customHeight="1" x14ac:dyDescent="0.2">
      <c r="A20" s="306">
        <v>12</v>
      </c>
      <c r="B20" s="307" t="s">
        <v>237</v>
      </c>
      <c r="C20" s="308"/>
      <c r="D20" s="113">
        <v>0.33764816586669621</v>
      </c>
      <c r="E20" s="115">
        <v>427</v>
      </c>
      <c r="F20" s="114">
        <v>422</v>
      </c>
      <c r="G20" s="114">
        <v>440</v>
      </c>
      <c r="H20" s="114">
        <v>421</v>
      </c>
      <c r="I20" s="140">
        <v>412</v>
      </c>
      <c r="J20" s="115">
        <v>15</v>
      </c>
      <c r="K20" s="116">
        <v>3.6407766990291264</v>
      </c>
    </row>
    <row r="21" spans="1:255" ht="14.1" customHeight="1" x14ac:dyDescent="0.2">
      <c r="A21" s="306">
        <v>21</v>
      </c>
      <c r="B21" s="307" t="s">
        <v>238</v>
      </c>
      <c r="C21" s="308"/>
      <c r="D21" s="113">
        <v>0.13679890560875513</v>
      </c>
      <c r="E21" s="115">
        <v>173</v>
      </c>
      <c r="F21" s="114">
        <v>171</v>
      </c>
      <c r="G21" s="114">
        <v>177</v>
      </c>
      <c r="H21" s="114">
        <v>175</v>
      </c>
      <c r="I21" s="140">
        <v>174</v>
      </c>
      <c r="J21" s="115">
        <v>-1</v>
      </c>
      <c r="K21" s="116">
        <v>-0.57471264367816088</v>
      </c>
    </row>
    <row r="22" spans="1:255" ht="14.1" customHeight="1" x14ac:dyDescent="0.2">
      <c r="A22" s="306">
        <v>22</v>
      </c>
      <c r="B22" s="307" t="s">
        <v>239</v>
      </c>
      <c r="C22" s="308"/>
      <c r="D22" s="113">
        <v>1.107043166776053</v>
      </c>
      <c r="E22" s="115">
        <v>1400</v>
      </c>
      <c r="F22" s="114">
        <v>1451</v>
      </c>
      <c r="G22" s="114">
        <v>1448</v>
      </c>
      <c r="H22" s="114">
        <v>1383</v>
      </c>
      <c r="I22" s="140">
        <v>1401</v>
      </c>
      <c r="J22" s="115">
        <v>-1</v>
      </c>
      <c r="K22" s="116">
        <v>-7.1377587437544618E-2</v>
      </c>
    </row>
    <row r="23" spans="1:255" ht="14.1" customHeight="1" x14ac:dyDescent="0.2">
      <c r="A23" s="306">
        <v>23</v>
      </c>
      <c r="B23" s="307" t="s">
        <v>240</v>
      </c>
      <c r="C23" s="308"/>
      <c r="D23" s="113">
        <v>0.68794825363940437</v>
      </c>
      <c r="E23" s="115">
        <v>870</v>
      </c>
      <c r="F23" s="114">
        <v>864</v>
      </c>
      <c r="G23" s="114">
        <v>862</v>
      </c>
      <c r="H23" s="114">
        <v>869</v>
      </c>
      <c r="I23" s="140">
        <v>859</v>
      </c>
      <c r="J23" s="115">
        <v>11</v>
      </c>
      <c r="K23" s="116">
        <v>1.280558789289872</v>
      </c>
    </row>
    <row r="24" spans="1:255" ht="14.1" customHeight="1" x14ac:dyDescent="0.2">
      <c r="A24" s="306">
        <v>24</v>
      </c>
      <c r="B24" s="307" t="s">
        <v>241</v>
      </c>
      <c r="C24" s="308"/>
      <c r="D24" s="113">
        <v>2.4014929267849094</v>
      </c>
      <c r="E24" s="115">
        <v>3037</v>
      </c>
      <c r="F24" s="114">
        <v>3007</v>
      </c>
      <c r="G24" s="114">
        <v>3085</v>
      </c>
      <c r="H24" s="114">
        <v>2991</v>
      </c>
      <c r="I24" s="140">
        <v>3036</v>
      </c>
      <c r="J24" s="115">
        <v>1</v>
      </c>
      <c r="K24" s="116">
        <v>3.2938076416337288E-2</v>
      </c>
    </row>
    <row r="25" spans="1:255" ht="14.1" customHeight="1" x14ac:dyDescent="0.2">
      <c r="A25" s="306">
        <v>25</v>
      </c>
      <c r="B25" s="307" t="s">
        <v>242</v>
      </c>
      <c r="C25" s="308"/>
      <c r="D25" s="113">
        <v>8.1209523734214759</v>
      </c>
      <c r="E25" s="115">
        <v>10270</v>
      </c>
      <c r="F25" s="114">
        <v>10345</v>
      </c>
      <c r="G25" s="114">
        <v>10421</v>
      </c>
      <c r="H25" s="114">
        <v>10335</v>
      </c>
      <c r="I25" s="140">
        <v>10500</v>
      </c>
      <c r="J25" s="115">
        <v>-230</v>
      </c>
      <c r="K25" s="116">
        <v>-2.1904761904761907</v>
      </c>
    </row>
    <row r="26" spans="1:255" ht="14.1" customHeight="1" x14ac:dyDescent="0.2">
      <c r="A26" s="306">
        <v>26</v>
      </c>
      <c r="B26" s="307" t="s">
        <v>243</v>
      </c>
      <c r="C26" s="308"/>
      <c r="D26" s="113">
        <v>4.4416153341293505</v>
      </c>
      <c r="E26" s="115">
        <v>5617</v>
      </c>
      <c r="F26" s="114">
        <v>5868</v>
      </c>
      <c r="G26" s="114">
        <v>6005</v>
      </c>
      <c r="H26" s="114">
        <v>5945</v>
      </c>
      <c r="I26" s="140">
        <v>6108</v>
      </c>
      <c r="J26" s="115">
        <v>-491</v>
      </c>
      <c r="K26" s="116">
        <v>-8.0386378519973807</v>
      </c>
    </row>
    <row r="27" spans="1:255" ht="14.1" customHeight="1" x14ac:dyDescent="0.2">
      <c r="A27" s="306">
        <v>27</v>
      </c>
      <c r="B27" s="307" t="s">
        <v>244</v>
      </c>
      <c r="C27" s="308"/>
      <c r="D27" s="113">
        <v>7.5223583182432803</v>
      </c>
      <c r="E27" s="115">
        <v>9513</v>
      </c>
      <c r="F27" s="114">
        <v>9537</v>
      </c>
      <c r="G27" s="114">
        <v>9598</v>
      </c>
      <c r="H27" s="114">
        <v>9734</v>
      </c>
      <c r="I27" s="140">
        <v>9753</v>
      </c>
      <c r="J27" s="115">
        <v>-240</v>
      </c>
      <c r="K27" s="116">
        <v>-2.4607812980621349</v>
      </c>
    </row>
    <row r="28" spans="1:255" ht="14.1" customHeight="1" x14ac:dyDescent="0.2">
      <c r="A28" s="306">
        <v>28</v>
      </c>
      <c r="B28" s="307" t="s">
        <v>245</v>
      </c>
      <c r="C28" s="308"/>
      <c r="D28" s="113">
        <v>0.13205443489400062</v>
      </c>
      <c r="E28" s="115">
        <v>167</v>
      </c>
      <c r="F28" s="114">
        <v>167</v>
      </c>
      <c r="G28" s="114">
        <v>167</v>
      </c>
      <c r="H28" s="114">
        <v>168</v>
      </c>
      <c r="I28" s="140">
        <v>171</v>
      </c>
      <c r="J28" s="115">
        <v>-4</v>
      </c>
      <c r="K28" s="116">
        <v>-2.3391812865497075</v>
      </c>
    </row>
    <row r="29" spans="1:255" ht="14.1" customHeight="1" x14ac:dyDescent="0.2">
      <c r="A29" s="306">
        <v>29</v>
      </c>
      <c r="B29" s="307" t="s">
        <v>246</v>
      </c>
      <c r="C29" s="308"/>
      <c r="D29" s="113">
        <v>2.1057542522318782</v>
      </c>
      <c r="E29" s="115">
        <v>2663</v>
      </c>
      <c r="F29" s="114">
        <v>2687</v>
      </c>
      <c r="G29" s="114">
        <v>2675</v>
      </c>
      <c r="H29" s="114">
        <v>2658</v>
      </c>
      <c r="I29" s="140">
        <v>2617</v>
      </c>
      <c r="J29" s="115">
        <v>46</v>
      </c>
      <c r="K29" s="116">
        <v>1.757737867787543</v>
      </c>
    </row>
    <row r="30" spans="1:255" ht="14.1" customHeight="1" x14ac:dyDescent="0.2">
      <c r="A30" s="306" t="s">
        <v>247</v>
      </c>
      <c r="B30" s="307" t="s">
        <v>248</v>
      </c>
      <c r="C30" s="308"/>
      <c r="D30" s="113">
        <v>0.65394621351699711</v>
      </c>
      <c r="E30" s="115">
        <v>827</v>
      </c>
      <c r="F30" s="114">
        <v>825</v>
      </c>
      <c r="G30" s="114">
        <v>833</v>
      </c>
      <c r="H30" s="114">
        <v>806</v>
      </c>
      <c r="I30" s="140">
        <v>807</v>
      </c>
      <c r="J30" s="115">
        <v>20</v>
      </c>
      <c r="K30" s="116">
        <v>2.4783147459727384</v>
      </c>
    </row>
    <row r="31" spans="1:255" ht="14.1" customHeight="1" x14ac:dyDescent="0.2">
      <c r="A31" s="306" t="s">
        <v>249</v>
      </c>
      <c r="B31" s="307" t="s">
        <v>250</v>
      </c>
      <c r="C31" s="308"/>
      <c r="D31" s="113">
        <v>1.4241319595454798</v>
      </c>
      <c r="E31" s="115">
        <v>1801</v>
      </c>
      <c r="F31" s="114">
        <v>1828</v>
      </c>
      <c r="G31" s="114">
        <v>1808</v>
      </c>
      <c r="H31" s="114">
        <v>1819</v>
      </c>
      <c r="I31" s="140">
        <v>1777</v>
      </c>
      <c r="J31" s="115">
        <v>24</v>
      </c>
      <c r="K31" s="116">
        <v>1.3505908835115363</v>
      </c>
    </row>
    <row r="32" spans="1:255" ht="14.1" customHeight="1" x14ac:dyDescent="0.2">
      <c r="A32" s="306">
        <v>31</v>
      </c>
      <c r="B32" s="307" t="s">
        <v>251</v>
      </c>
      <c r="C32" s="308"/>
      <c r="D32" s="113">
        <v>0.92200880890062709</v>
      </c>
      <c r="E32" s="115">
        <v>1166</v>
      </c>
      <c r="F32" s="114">
        <v>1168</v>
      </c>
      <c r="G32" s="114">
        <v>1175</v>
      </c>
      <c r="H32" s="114">
        <v>1163</v>
      </c>
      <c r="I32" s="140">
        <v>1155</v>
      </c>
      <c r="J32" s="115">
        <v>11</v>
      </c>
      <c r="K32" s="116">
        <v>0.95238095238095233</v>
      </c>
    </row>
    <row r="33" spans="1:11" ht="14.1" customHeight="1" x14ac:dyDescent="0.2">
      <c r="A33" s="306">
        <v>32</v>
      </c>
      <c r="B33" s="307" t="s">
        <v>252</v>
      </c>
      <c r="C33" s="308"/>
      <c r="D33" s="113">
        <v>0.72036880352356025</v>
      </c>
      <c r="E33" s="115">
        <v>911</v>
      </c>
      <c r="F33" s="114">
        <v>879</v>
      </c>
      <c r="G33" s="114">
        <v>920</v>
      </c>
      <c r="H33" s="114">
        <v>921</v>
      </c>
      <c r="I33" s="140">
        <v>855</v>
      </c>
      <c r="J33" s="115">
        <v>56</v>
      </c>
      <c r="K33" s="116">
        <v>6.5497076023391809</v>
      </c>
    </row>
    <row r="34" spans="1:11" ht="14.1" customHeight="1" x14ac:dyDescent="0.2">
      <c r="A34" s="306">
        <v>33</v>
      </c>
      <c r="B34" s="307" t="s">
        <v>253</v>
      </c>
      <c r="C34" s="308"/>
      <c r="D34" s="113">
        <v>0.28466824288527082</v>
      </c>
      <c r="E34" s="115">
        <v>360</v>
      </c>
      <c r="F34" s="114">
        <v>354</v>
      </c>
      <c r="G34" s="114">
        <v>404</v>
      </c>
      <c r="H34" s="114">
        <v>378</v>
      </c>
      <c r="I34" s="140">
        <v>366</v>
      </c>
      <c r="J34" s="115">
        <v>-6</v>
      </c>
      <c r="K34" s="116">
        <v>-1.639344262295082</v>
      </c>
    </row>
    <row r="35" spans="1:11" ht="14.1" customHeight="1" x14ac:dyDescent="0.2">
      <c r="A35" s="306">
        <v>34</v>
      </c>
      <c r="B35" s="307" t="s">
        <v>254</v>
      </c>
      <c r="C35" s="308"/>
      <c r="D35" s="113">
        <v>1.365616820730174</v>
      </c>
      <c r="E35" s="115">
        <v>1727</v>
      </c>
      <c r="F35" s="114">
        <v>1732</v>
      </c>
      <c r="G35" s="114">
        <v>1729</v>
      </c>
      <c r="H35" s="114">
        <v>1719</v>
      </c>
      <c r="I35" s="140">
        <v>1701</v>
      </c>
      <c r="J35" s="115">
        <v>26</v>
      </c>
      <c r="K35" s="116">
        <v>1.5285126396237507</v>
      </c>
    </row>
    <row r="36" spans="1:11" ht="14.1" customHeight="1" x14ac:dyDescent="0.2">
      <c r="A36" s="306">
        <v>41</v>
      </c>
      <c r="B36" s="307" t="s">
        <v>255</v>
      </c>
      <c r="C36" s="308"/>
      <c r="D36" s="113">
        <v>1.2367253663126765</v>
      </c>
      <c r="E36" s="115">
        <v>1564</v>
      </c>
      <c r="F36" s="114">
        <v>1567</v>
      </c>
      <c r="G36" s="114">
        <v>1563</v>
      </c>
      <c r="H36" s="114">
        <v>1569</v>
      </c>
      <c r="I36" s="140">
        <v>1607</v>
      </c>
      <c r="J36" s="115">
        <v>-43</v>
      </c>
      <c r="K36" s="116">
        <v>-2.6757934038581208</v>
      </c>
    </row>
    <row r="37" spans="1:11" ht="14.1" customHeight="1" x14ac:dyDescent="0.2">
      <c r="A37" s="306">
        <v>42</v>
      </c>
      <c r="B37" s="307" t="s">
        <v>256</v>
      </c>
      <c r="C37" s="308"/>
      <c r="D37" s="113">
        <v>5.2979922981425398E-2</v>
      </c>
      <c r="E37" s="115">
        <v>67</v>
      </c>
      <c r="F37" s="114">
        <v>70</v>
      </c>
      <c r="G37" s="114">
        <v>67</v>
      </c>
      <c r="H37" s="114">
        <v>70</v>
      </c>
      <c r="I37" s="140">
        <v>68</v>
      </c>
      <c r="J37" s="115">
        <v>-1</v>
      </c>
      <c r="K37" s="116">
        <v>-1.4705882352941178</v>
      </c>
    </row>
    <row r="38" spans="1:11" ht="14.1" customHeight="1" x14ac:dyDescent="0.2">
      <c r="A38" s="306">
        <v>43</v>
      </c>
      <c r="B38" s="307" t="s">
        <v>257</v>
      </c>
      <c r="C38" s="308"/>
      <c r="D38" s="113">
        <v>3.36382973676095</v>
      </c>
      <c r="E38" s="115">
        <v>4254</v>
      </c>
      <c r="F38" s="114">
        <v>4210</v>
      </c>
      <c r="G38" s="114">
        <v>4147</v>
      </c>
      <c r="H38" s="114">
        <v>4082</v>
      </c>
      <c r="I38" s="140">
        <v>4075</v>
      </c>
      <c r="J38" s="115">
        <v>179</v>
      </c>
      <c r="K38" s="116">
        <v>4.3926380368098163</v>
      </c>
    </row>
    <row r="39" spans="1:11" ht="14.1" customHeight="1" x14ac:dyDescent="0.2">
      <c r="A39" s="306">
        <v>51</v>
      </c>
      <c r="B39" s="307" t="s">
        <v>258</v>
      </c>
      <c r="C39" s="308"/>
      <c r="D39" s="113">
        <v>5.8910511374868539</v>
      </c>
      <c r="E39" s="115">
        <v>7450</v>
      </c>
      <c r="F39" s="114">
        <v>7464</v>
      </c>
      <c r="G39" s="114">
        <v>7566</v>
      </c>
      <c r="H39" s="114">
        <v>7314</v>
      </c>
      <c r="I39" s="140">
        <v>7346</v>
      </c>
      <c r="J39" s="115">
        <v>104</v>
      </c>
      <c r="K39" s="116">
        <v>1.4157364552137217</v>
      </c>
    </row>
    <row r="40" spans="1:11" ht="14.1" customHeight="1" x14ac:dyDescent="0.2">
      <c r="A40" s="306" t="s">
        <v>259</v>
      </c>
      <c r="B40" s="307" t="s">
        <v>260</v>
      </c>
      <c r="C40" s="308"/>
      <c r="D40" s="113">
        <v>4.8393601290496031</v>
      </c>
      <c r="E40" s="115">
        <v>6120</v>
      </c>
      <c r="F40" s="114">
        <v>6167</v>
      </c>
      <c r="G40" s="114">
        <v>6254</v>
      </c>
      <c r="H40" s="114">
        <v>6074</v>
      </c>
      <c r="I40" s="140">
        <v>6115</v>
      </c>
      <c r="J40" s="115">
        <v>5</v>
      </c>
      <c r="K40" s="116">
        <v>8.1766148814390843E-2</v>
      </c>
    </row>
    <row r="41" spans="1:11" ht="14.1" customHeight="1" x14ac:dyDescent="0.2">
      <c r="A41" s="306"/>
      <c r="B41" s="307" t="s">
        <v>261</v>
      </c>
      <c r="C41" s="308"/>
      <c r="D41" s="113">
        <v>4.1189913255260429</v>
      </c>
      <c r="E41" s="115">
        <v>5209</v>
      </c>
      <c r="F41" s="114">
        <v>5255</v>
      </c>
      <c r="G41" s="114">
        <v>5351</v>
      </c>
      <c r="H41" s="114">
        <v>5164</v>
      </c>
      <c r="I41" s="140">
        <v>5193</v>
      </c>
      <c r="J41" s="115">
        <v>16</v>
      </c>
      <c r="K41" s="116">
        <v>0.30810706720585401</v>
      </c>
    </row>
    <row r="42" spans="1:11" ht="14.1" customHeight="1" x14ac:dyDescent="0.2">
      <c r="A42" s="306">
        <v>52</v>
      </c>
      <c r="B42" s="307" t="s">
        <v>262</v>
      </c>
      <c r="C42" s="308"/>
      <c r="D42" s="113">
        <v>3.0285538062516308</v>
      </c>
      <c r="E42" s="115">
        <v>3830</v>
      </c>
      <c r="F42" s="114">
        <v>3777</v>
      </c>
      <c r="G42" s="114">
        <v>3861</v>
      </c>
      <c r="H42" s="114">
        <v>3863</v>
      </c>
      <c r="I42" s="140">
        <v>3791</v>
      </c>
      <c r="J42" s="115">
        <v>39</v>
      </c>
      <c r="K42" s="116">
        <v>1.0287523080981271</v>
      </c>
    </row>
    <row r="43" spans="1:11" ht="14.1" customHeight="1" x14ac:dyDescent="0.2">
      <c r="A43" s="306" t="s">
        <v>263</v>
      </c>
      <c r="B43" s="307" t="s">
        <v>264</v>
      </c>
      <c r="C43" s="308"/>
      <c r="D43" s="113">
        <v>2.2559958248657712</v>
      </c>
      <c r="E43" s="115">
        <v>2853</v>
      </c>
      <c r="F43" s="114">
        <v>2799</v>
      </c>
      <c r="G43" s="114">
        <v>2818</v>
      </c>
      <c r="H43" s="114">
        <v>2840</v>
      </c>
      <c r="I43" s="140">
        <v>2773</v>
      </c>
      <c r="J43" s="115">
        <v>80</v>
      </c>
      <c r="K43" s="116">
        <v>2.8849621348719796</v>
      </c>
    </row>
    <row r="44" spans="1:11" ht="14.1" customHeight="1" x14ac:dyDescent="0.2">
      <c r="A44" s="306">
        <v>53</v>
      </c>
      <c r="B44" s="307" t="s">
        <v>265</v>
      </c>
      <c r="C44" s="308"/>
      <c r="D44" s="113">
        <v>0.91489210282849531</v>
      </c>
      <c r="E44" s="115">
        <v>1157</v>
      </c>
      <c r="F44" s="114">
        <v>1134</v>
      </c>
      <c r="G44" s="114">
        <v>1147</v>
      </c>
      <c r="H44" s="114">
        <v>1139</v>
      </c>
      <c r="I44" s="140">
        <v>1131</v>
      </c>
      <c r="J44" s="115">
        <v>26</v>
      </c>
      <c r="K44" s="116">
        <v>2.2988505747126435</v>
      </c>
    </row>
    <row r="45" spans="1:11" ht="14.1" customHeight="1" x14ac:dyDescent="0.2">
      <c r="A45" s="306" t="s">
        <v>266</v>
      </c>
      <c r="B45" s="307" t="s">
        <v>267</v>
      </c>
      <c r="C45" s="308"/>
      <c r="D45" s="113">
        <v>0.8650751603235729</v>
      </c>
      <c r="E45" s="115">
        <v>1094</v>
      </c>
      <c r="F45" s="114">
        <v>1072</v>
      </c>
      <c r="G45" s="114">
        <v>1085</v>
      </c>
      <c r="H45" s="114">
        <v>1077</v>
      </c>
      <c r="I45" s="140">
        <v>1066</v>
      </c>
      <c r="J45" s="115">
        <v>28</v>
      </c>
      <c r="K45" s="116">
        <v>2.6266416510318948</v>
      </c>
    </row>
    <row r="46" spans="1:11" ht="14.1" customHeight="1" x14ac:dyDescent="0.2">
      <c r="A46" s="306">
        <v>54</v>
      </c>
      <c r="B46" s="307" t="s">
        <v>268</v>
      </c>
      <c r="C46" s="308"/>
      <c r="D46" s="113">
        <v>2.891754900642876</v>
      </c>
      <c r="E46" s="115">
        <v>3657</v>
      </c>
      <c r="F46" s="114">
        <v>3647</v>
      </c>
      <c r="G46" s="114">
        <v>3543</v>
      </c>
      <c r="H46" s="114">
        <v>3622</v>
      </c>
      <c r="I46" s="140">
        <v>3541</v>
      </c>
      <c r="J46" s="115">
        <v>116</v>
      </c>
      <c r="K46" s="116">
        <v>3.2759107596724091</v>
      </c>
    </row>
    <row r="47" spans="1:11" ht="14.1" customHeight="1" x14ac:dyDescent="0.2">
      <c r="A47" s="306">
        <v>61</v>
      </c>
      <c r="B47" s="307" t="s">
        <v>269</v>
      </c>
      <c r="C47" s="308"/>
      <c r="D47" s="113">
        <v>2.2670662565335316</v>
      </c>
      <c r="E47" s="115">
        <v>2867</v>
      </c>
      <c r="F47" s="114">
        <v>2829</v>
      </c>
      <c r="G47" s="114">
        <v>2832</v>
      </c>
      <c r="H47" s="114">
        <v>2816</v>
      </c>
      <c r="I47" s="140">
        <v>2846</v>
      </c>
      <c r="J47" s="115">
        <v>21</v>
      </c>
      <c r="K47" s="116">
        <v>0.73787772312016864</v>
      </c>
    </row>
    <row r="48" spans="1:11" ht="14.1" customHeight="1" x14ac:dyDescent="0.2">
      <c r="A48" s="306">
        <v>62</v>
      </c>
      <c r="B48" s="307" t="s">
        <v>270</v>
      </c>
      <c r="C48" s="308"/>
      <c r="D48" s="113">
        <v>4.8804788752441421</v>
      </c>
      <c r="E48" s="115">
        <v>6172</v>
      </c>
      <c r="F48" s="114">
        <v>6217</v>
      </c>
      <c r="G48" s="114">
        <v>6209</v>
      </c>
      <c r="H48" s="114">
        <v>6159</v>
      </c>
      <c r="I48" s="140">
        <v>6126</v>
      </c>
      <c r="J48" s="115">
        <v>46</v>
      </c>
      <c r="K48" s="116">
        <v>0.75089781260202415</v>
      </c>
    </row>
    <row r="49" spans="1:11" ht="14.1" customHeight="1" x14ac:dyDescent="0.2">
      <c r="A49" s="306">
        <v>63</v>
      </c>
      <c r="B49" s="307" t="s">
        <v>271</v>
      </c>
      <c r="C49" s="308"/>
      <c r="D49" s="113">
        <v>2.2235752749816151</v>
      </c>
      <c r="E49" s="115">
        <v>2812</v>
      </c>
      <c r="F49" s="114">
        <v>2974</v>
      </c>
      <c r="G49" s="114">
        <v>2921</v>
      </c>
      <c r="H49" s="114">
        <v>2808</v>
      </c>
      <c r="I49" s="140">
        <v>2735</v>
      </c>
      <c r="J49" s="115">
        <v>77</v>
      </c>
      <c r="K49" s="116">
        <v>2.8153564899451555</v>
      </c>
    </row>
    <row r="50" spans="1:11" ht="14.1" customHeight="1" x14ac:dyDescent="0.2">
      <c r="A50" s="306" t="s">
        <v>272</v>
      </c>
      <c r="B50" s="307" t="s">
        <v>273</v>
      </c>
      <c r="C50" s="308"/>
      <c r="D50" s="113">
        <v>0.45705067885468476</v>
      </c>
      <c r="E50" s="115">
        <v>578</v>
      </c>
      <c r="F50" s="114">
        <v>619</v>
      </c>
      <c r="G50" s="114">
        <v>619</v>
      </c>
      <c r="H50" s="114">
        <v>592</v>
      </c>
      <c r="I50" s="140">
        <v>583</v>
      </c>
      <c r="J50" s="115">
        <v>-5</v>
      </c>
      <c r="K50" s="116">
        <v>-0.85763293310463118</v>
      </c>
    </row>
    <row r="51" spans="1:11" ht="14.1" customHeight="1" x14ac:dyDescent="0.2">
      <c r="A51" s="306" t="s">
        <v>274</v>
      </c>
      <c r="B51" s="307" t="s">
        <v>275</v>
      </c>
      <c r="C51" s="308"/>
      <c r="D51" s="113">
        <v>1.560140120035109</v>
      </c>
      <c r="E51" s="115">
        <v>1973</v>
      </c>
      <c r="F51" s="114">
        <v>2075</v>
      </c>
      <c r="G51" s="114">
        <v>2038</v>
      </c>
      <c r="H51" s="114">
        <v>1981</v>
      </c>
      <c r="I51" s="140">
        <v>1915</v>
      </c>
      <c r="J51" s="115">
        <v>58</v>
      </c>
      <c r="K51" s="116">
        <v>3.0287206266318538</v>
      </c>
    </row>
    <row r="52" spans="1:11" ht="14.1" customHeight="1" x14ac:dyDescent="0.2">
      <c r="A52" s="306">
        <v>71</v>
      </c>
      <c r="B52" s="307" t="s">
        <v>276</v>
      </c>
      <c r="C52" s="308"/>
      <c r="D52" s="113">
        <v>13.811154250650388</v>
      </c>
      <c r="E52" s="115">
        <v>17466</v>
      </c>
      <c r="F52" s="114">
        <v>17499</v>
      </c>
      <c r="G52" s="114">
        <v>17522</v>
      </c>
      <c r="H52" s="114">
        <v>17361</v>
      </c>
      <c r="I52" s="140">
        <v>17347</v>
      </c>
      <c r="J52" s="115">
        <v>119</v>
      </c>
      <c r="K52" s="116">
        <v>0.68599757883207468</v>
      </c>
    </row>
    <row r="53" spans="1:11" ht="14.1" customHeight="1" x14ac:dyDescent="0.2">
      <c r="A53" s="306" t="s">
        <v>277</v>
      </c>
      <c r="B53" s="307" t="s">
        <v>278</v>
      </c>
      <c r="C53" s="308"/>
      <c r="D53" s="113">
        <v>5.2837588859982763</v>
      </c>
      <c r="E53" s="115">
        <v>6682</v>
      </c>
      <c r="F53" s="114">
        <v>6670</v>
      </c>
      <c r="G53" s="114">
        <v>6703</v>
      </c>
      <c r="H53" s="114">
        <v>6576</v>
      </c>
      <c r="I53" s="140">
        <v>6538</v>
      </c>
      <c r="J53" s="115">
        <v>144</v>
      </c>
      <c r="K53" s="116">
        <v>2.2025084123585192</v>
      </c>
    </row>
    <row r="54" spans="1:11" ht="14.1" customHeight="1" x14ac:dyDescent="0.2">
      <c r="A54" s="306" t="s">
        <v>279</v>
      </c>
      <c r="B54" s="307" t="s">
        <v>280</v>
      </c>
      <c r="C54" s="308"/>
      <c r="D54" s="113">
        <v>7.2202936827372435</v>
      </c>
      <c r="E54" s="115">
        <v>9131</v>
      </c>
      <c r="F54" s="114">
        <v>9187</v>
      </c>
      <c r="G54" s="114">
        <v>9177</v>
      </c>
      <c r="H54" s="114">
        <v>9165</v>
      </c>
      <c r="I54" s="140">
        <v>9185</v>
      </c>
      <c r="J54" s="115">
        <v>-54</v>
      </c>
      <c r="K54" s="116">
        <v>-0.58791507893304296</v>
      </c>
    </row>
    <row r="55" spans="1:11" ht="14.1" customHeight="1" x14ac:dyDescent="0.2">
      <c r="A55" s="306">
        <v>72</v>
      </c>
      <c r="B55" s="307" t="s">
        <v>281</v>
      </c>
      <c r="C55" s="308"/>
      <c r="D55" s="113">
        <v>3.5417473885642439</v>
      </c>
      <c r="E55" s="115">
        <v>4479</v>
      </c>
      <c r="F55" s="114">
        <v>4526</v>
      </c>
      <c r="G55" s="114">
        <v>4518</v>
      </c>
      <c r="H55" s="114">
        <v>4431</v>
      </c>
      <c r="I55" s="140">
        <v>4449</v>
      </c>
      <c r="J55" s="115">
        <v>30</v>
      </c>
      <c r="K55" s="116">
        <v>0.67430883344571813</v>
      </c>
    </row>
    <row r="56" spans="1:11" ht="14.1" customHeight="1" x14ac:dyDescent="0.2">
      <c r="A56" s="306" t="s">
        <v>282</v>
      </c>
      <c r="B56" s="307" t="s">
        <v>283</v>
      </c>
      <c r="C56" s="308"/>
      <c r="D56" s="113">
        <v>1.7277780852897686</v>
      </c>
      <c r="E56" s="115">
        <v>2185</v>
      </c>
      <c r="F56" s="114">
        <v>2229</v>
      </c>
      <c r="G56" s="114">
        <v>2242</v>
      </c>
      <c r="H56" s="114">
        <v>2190</v>
      </c>
      <c r="I56" s="140">
        <v>2189</v>
      </c>
      <c r="J56" s="115">
        <v>-4</v>
      </c>
      <c r="K56" s="116">
        <v>-0.18273184102329831</v>
      </c>
    </row>
    <row r="57" spans="1:11" ht="14.1" customHeight="1" x14ac:dyDescent="0.2">
      <c r="A57" s="306" t="s">
        <v>284</v>
      </c>
      <c r="B57" s="307" t="s">
        <v>285</v>
      </c>
      <c r="C57" s="308"/>
      <c r="D57" s="113">
        <v>1.2351438760744249</v>
      </c>
      <c r="E57" s="115">
        <v>1562</v>
      </c>
      <c r="F57" s="114">
        <v>1552</v>
      </c>
      <c r="G57" s="114">
        <v>1534</v>
      </c>
      <c r="H57" s="114">
        <v>1527</v>
      </c>
      <c r="I57" s="140">
        <v>1537</v>
      </c>
      <c r="J57" s="115">
        <v>25</v>
      </c>
      <c r="K57" s="116">
        <v>1.6265452179570592</v>
      </c>
    </row>
    <row r="58" spans="1:11" ht="14.1" customHeight="1" x14ac:dyDescent="0.2">
      <c r="A58" s="306">
        <v>73</v>
      </c>
      <c r="B58" s="307" t="s">
        <v>286</v>
      </c>
      <c r="C58" s="308"/>
      <c r="D58" s="113">
        <v>3.1748416532898949</v>
      </c>
      <c r="E58" s="115">
        <v>4015</v>
      </c>
      <c r="F58" s="114">
        <v>4018</v>
      </c>
      <c r="G58" s="114">
        <v>3958</v>
      </c>
      <c r="H58" s="114">
        <v>3893</v>
      </c>
      <c r="I58" s="140">
        <v>3870</v>
      </c>
      <c r="J58" s="115">
        <v>145</v>
      </c>
      <c r="K58" s="116">
        <v>3.7467700258397931</v>
      </c>
    </row>
    <row r="59" spans="1:11" ht="14.1" customHeight="1" x14ac:dyDescent="0.2">
      <c r="A59" s="306" t="s">
        <v>287</v>
      </c>
      <c r="B59" s="307" t="s">
        <v>288</v>
      </c>
      <c r="C59" s="308"/>
      <c r="D59" s="113">
        <v>2.4014929267849094</v>
      </c>
      <c r="E59" s="115">
        <v>3037</v>
      </c>
      <c r="F59" s="114">
        <v>3042</v>
      </c>
      <c r="G59" s="114">
        <v>2994</v>
      </c>
      <c r="H59" s="114">
        <v>2940</v>
      </c>
      <c r="I59" s="140">
        <v>2919</v>
      </c>
      <c r="J59" s="115">
        <v>118</v>
      </c>
      <c r="K59" s="116">
        <v>4.0424803014731072</v>
      </c>
    </row>
    <row r="60" spans="1:11" ht="14.1" customHeight="1" x14ac:dyDescent="0.2">
      <c r="A60" s="306">
        <v>81</v>
      </c>
      <c r="B60" s="307" t="s">
        <v>289</v>
      </c>
      <c r="C60" s="308"/>
      <c r="D60" s="113">
        <v>11.067268687284027</v>
      </c>
      <c r="E60" s="115">
        <v>13996</v>
      </c>
      <c r="F60" s="114">
        <v>14028</v>
      </c>
      <c r="G60" s="114">
        <v>13847</v>
      </c>
      <c r="H60" s="114">
        <v>13594</v>
      </c>
      <c r="I60" s="140">
        <v>13567</v>
      </c>
      <c r="J60" s="115">
        <v>429</v>
      </c>
      <c r="K60" s="116">
        <v>3.16208446966905</v>
      </c>
    </row>
    <row r="61" spans="1:11" ht="14.1" customHeight="1" x14ac:dyDescent="0.2">
      <c r="A61" s="306" t="s">
        <v>290</v>
      </c>
      <c r="B61" s="307" t="s">
        <v>291</v>
      </c>
      <c r="C61" s="308"/>
      <c r="D61" s="113">
        <v>2.3603741805903704</v>
      </c>
      <c r="E61" s="115">
        <v>2985</v>
      </c>
      <c r="F61" s="114">
        <v>2981</v>
      </c>
      <c r="G61" s="114">
        <v>2965</v>
      </c>
      <c r="H61" s="114">
        <v>2867</v>
      </c>
      <c r="I61" s="140">
        <v>2880</v>
      </c>
      <c r="J61" s="115">
        <v>105</v>
      </c>
      <c r="K61" s="116">
        <v>3.6458333333333335</v>
      </c>
    </row>
    <row r="62" spans="1:11" ht="14.1" customHeight="1" x14ac:dyDescent="0.2">
      <c r="A62" s="306" t="s">
        <v>292</v>
      </c>
      <c r="B62" s="307" t="s">
        <v>293</v>
      </c>
      <c r="C62" s="308"/>
      <c r="D62" s="113">
        <v>5.2094288448004553</v>
      </c>
      <c r="E62" s="115">
        <v>6588</v>
      </c>
      <c r="F62" s="114">
        <v>6627</v>
      </c>
      <c r="G62" s="114">
        <v>6500</v>
      </c>
      <c r="H62" s="114">
        <v>6399</v>
      </c>
      <c r="I62" s="140">
        <v>6383</v>
      </c>
      <c r="J62" s="115">
        <v>205</v>
      </c>
      <c r="K62" s="116">
        <v>3.2116559611467963</v>
      </c>
    </row>
    <row r="63" spans="1:11" ht="14.1" customHeight="1" x14ac:dyDescent="0.2">
      <c r="A63" s="306"/>
      <c r="B63" s="307" t="s">
        <v>294</v>
      </c>
      <c r="C63" s="308"/>
      <c r="D63" s="113">
        <v>4.617160750575267</v>
      </c>
      <c r="E63" s="115">
        <v>5839</v>
      </c>
      <c r="F63" s="114">
        <v>5885</v>
      </c>
      <c r="G63" s="114">
        <v>5758</v>
      </c>
      <c r="H63" s="114">
        <v>5690</v>
      </c>
      <c r="I63" s="140">
        <v>5691</v>
      </c>
      <c r="J63" s="115">
        <v>148</v>
      </c>
      <c r="K63" s="116">
        <v>2.6005974345457741</v>
      </c>
    </row>
    <row r="64" spans="1:11" ht="14.1" customHeight="1" x14ac:dyDescent="0.2">
      <c r="A64" s="306" t="s">
        <v>295</v>
      </c>
      <c r="B64" s="307" t="s">
        <v>296</v>
      </c>
      <c r="C64" s="308"/>
      <c r="D64" s="113">
        <v>1.6202367490886662</v>
      </c>
      <c r="E64" s="115">
        <v>2049</v>
      </c>
      <c r="F64" s="114">
        <v>2038</v>
      </c>
      <c r="G64" s="114">
        <v>2000</v>
      </c>
      <c r="H64" s="114">
        <v>1979</v>
      </c>
      <c r="I64" s="140">
        <v>1977</v>
      </c>
      <c r="J64" s="115">
        <v>72</v>
      </c>
      <c r="K64" s="116">
        <v>3.6418816388467374</v>
      </c>
    </row>
    <row r="65" spans="1:11" ht="14.1" customHeight="1" x14ac:dyDescent="0.2">
      <c r="A65" s="306" t="s">
        <v>297</v>
      </c>
      <c r="B65" s="307" t="s">
        <v>298</v>
      </c>
      <c r="C65" s="308"/>
      <c r="D65" s="113">
        <v>0.7322299803104465</v>
      </c>
      <c r="E65" s="115">
        <v>926</v>
      </c>
      <c r="F65" s="114">
        <v>918</v>
      </c>
      <c r="G65" s="114">
        <v>910</v>
      </c>
      <c r="H65" s="114">
        <v>908</v>
      </c>
      <c r="I65" s="140">
        <v>897</v>
      </c>
      <c r="J65" s="115">
        <v>29</v>
      </c>
      <c r="K65" s="116">
        <v>3.2329988851727984</v>
      </c>
    </row>
    <row r="66" spans="1:11" ht="14.1" customHeight="1" x14ac:dyDescent="0.2">
      <c r="A66" s="306">
        <v>82</v>
      </c>
      <c r="B66" s="307" t="s">
        <v>299</v>
      </c>
      <c r="C66" s="308"/>
      <c r="D66" s="113">
        <v>1.882764128638416</v>
      </c>
      <c r="E66" s="115">
        <v>2381</v>
      </c>
      <c r="F66" s="114">
        <v>2375</v>
      </c>
      <c r="G66" s="114">
        <v>2373</v>
      </c>
      <c r="H66" s="114">
        <v>2340</v>
      </c>
      <c r="I66" s="140">
        <v>2351</v>
      </c>
      <c r="J66" s="115">
        <v>30</v>
      </c>
      <c r="K66" s="116">
        <v>1.2760527435133986</v>
      </c>
    </row>
    <row r="67" spans="1:11" ht="14.1" customHeight="1" x14ac:dyDescent="0.2">
      <c r="A67" s="306" t="s">
        <v>300</v>
      </c>
      <c r="B67" s="307" t="s">
        <v>301</v>
      </c>
      <c r="C67" s="308"/>
      <c r="D67" s="113">
        <v>0.91489210282849531</v>
      </c>
      <c r="E67" s="115">
        <v>1157</v>
      </c>
      <c r="F67" s="114">
        <v>1145</v>
      </c>
      <c r="G67" s="114">
        <v>1140</v>
      </c>
      <c r="H67" s="114">
        <v>1148</v>
      </c>
      <c r="I67" s="140">
        <v>1143</v>
      </c>
      <c r="J67" s="115">
        <v>14</v>
      </c>
      <c r="K67" s="116">
        <v>1.2248468941382327</v>
      </c>
    </row>
    <row r="68" spans="1:11" ht="14.1" customHeight="1" x14ac:dyDescent="0.2">
      <c r="A68" s="306" t="s">
        <v>302</v>
      </c>
      <c r="B68" s="307" t="s">
        <v>303</v>
      </c>
      <c r="C68" s="308"/>
      <c r="D68" s="113">
        <v>0.41751342289839716</v>
      </c>
      <c r="E68" s="115">
        <v>528</v>
      </c>
      <c r="F68" s="114">
        <v>539</v>
      </c>
      <c r="G68" s="114">
        <v>536</v>
      </c>
      <c r="H68" s="114">
        <v>527</v>
      </c>
      <c r="I68" s="140">
        <v>538</v>
      </c>
      <c r="J68" s="115">
        <v>-10</v>
      </c>
      <c r="K68" s="116">
        <v>-1.8587360594795539</v>
      </c>
    </row>
    <row r="69" spans="1:11" ht="14.1" customHeight="1" x14ac:dyDescent="0.2">
      <c r="A69" s="306">
        <v>83</v>
      </c>
      <c r="B69" s="307" t="s">
        <v>304</v>
      </c>
      <c r="C69" s="308"/>
      <c r="D69" s="113">
        <v>4.5048749436594102</v>
      </c>
      <c r="E69" s="115">
        <v>5697</v>
      </c>
      <c r="F69" s="114">
        <v>5613</v>
      </c>
      <c r="G69" s="114">
        <v>5545</v>
      </c>
      <c r="H69" s="114">
        <v>5424</v>
      </c>
      <c r="I69" s="140">
        <v>5366</v>
      </c>
      <c r="J69" s="115">
        <v>331</v>
      </c>
      <c r="K69" s="116">
        <v>6.1684681326872903</v>
      </c>
    </row>
    <row r="70" spans="1:11" ht="14.1" customHeight="1" x14ac:dyDescent="0.2">
      <c r="A70" s="306" t="s">
        <v>305</v>
      </c>
      <c r="B70" s="307" t="s">
        <v>306</v>
      </c>
      <c r="C70" s="308"/>
      <c r="D70" s="113">
        <v>3.7852968852549758</v>
      </c>
      <c r="E70" s="115">
        <v>4787</v>
      </c>
      <c r="F70" s="114">
        <v>4702</v>
      </c>
      <c r="G70" s="114">
        <v>4644</v>
      </c>
      <c r="H70" s="114">
        <v>4513</v>
      </c>
      <c r="I70" s="140">
        <v>4459</v>
      </c>
      <c r="J70" s="115">
        <v>328</v>
      </c>
      <c r="K70" s="116">
        <v>7.355909396725723</v>
      </c>
    </row>
    <row r="71" spans="1:11" ht="14.1" customHeight="1" x14ac:dyDescent="0.2">
      <c r="A71" s="306"/>
      <c r="B71" s="307" t="s">
        <v>307</v>
      </c>
      <c r="C71" s="308"/>
      <c r="D71" s="113">
        <v>2.0464483682974466</v>
      </c>
      <c r="E71" s="115">
        <v>2588</v>
      </c>
      <c r="F71" s="114">
        <v>2563</v>
      </c>
      <c r="G71" s="114">
        <v>2528</v>
      </c>
      <c r="H71" s="114">
        <v>2451</v>
      </c>
      <c r="I71" s="140">
        <v>2423</v>
      </c>
      <c r="J71" s="115">
        <v>165</v>
      </c>
      <c r="K71" s="116">
        <v>6.8097399917457695</v>
      </c>
    </row>
    <row r="72" spans="1:11" ht="14.1" customHeight="1" x14ac:dyDescent="0.2">
      <c r="A72" s="306">
        <v>84</v>
      </c>
      <c r="B72" s="307" t="s">
        <v>308</v>
      </c>
      <c r="C72" s="308"/>
      <c r="D72" s="113">
        <v>2.8142618789685523</v>
      </c>
      <c r="E72" s="115">
        <v>3559</v>
      </c>
      <c r="F72" s="114">
        <v>3575</v>
      </c>
      <c r="G72" s="114">
        <v>3488</v>
      </c>
      <c r="H72" s="114">
        <v>3516</v>
      </c>
      <c r="I72" s="140">
        <v>3475</v>
      </c>
      <c r="J72" s="115">
        <v>84</v>
      </c>
      <c r="K72" s="116">
        <v>2.4172661870503598</v>
      </c>
    </row>
    <row r="73" spans="1:11" ht="14.1" customHeight="1" x14ac:dyDescent="0.2">
      <c r="A73" s="306" t="s">
        <v>309</v>
      </c>
      <c r="B73" s="307" t="s">
        <v>310</v>
      </c>
      <c r="C73" s="308"/>
      <c r="D73" s="113">
        <v>0.47919154219020582</v>
      </c>
      <c r="E73" s="115">
        <v>606</v>
      </c>
      <c r="F73" s="114">
        <v>605</v>
      </c>
      <c r="G73" s="114">
        <v>602</v>
      </c>
      <c r="H73" s="114">
        <v>616</v>
      </c>
      <c r="I73" s="140">
        <v>620</v>
      </c>
      <c r="J73" s="115">
        <v>-14</v>
      </c>
      <c r="K73" s="116">
        <v>-2.2580645161290325</v>
      </c>
    </row>
    <row r="74" spans="1:11" ht="14.1" customHeight="1" x14ac:dyDescent="0.2">
      <c r="A74" s="306" t="s">
        <v>311</v>
      </c>
      <c r="B74" s="307" t="s">
        <v>312</v>
      </c>
      <c r="C74" s="308"/>
      <c r="D74" s="113">
        <v>0.36374275479784601</v>
      </c>
      <c r="E74" s="115">
        <v>460</v>
      </c>
      <c r="F74" s="114">
        <v>457</v>
      </c>
      <c r="G74" s="114">
        <v>452</v>
      </c>
      <c r="H74" s="114">
        <v>465</v>
      </c>
      <c r="I74" s="140">
        <v>461</v>
      </c>
      <c r="J74" s="115">
        <v>-1</v>
      </c>
      <c r="K74" s="116">
        <v>-0.21691973969631237</v>
      </c>
    </row>
    <row r="75" spans="1:11" ht="14.1" customHeight="1" x14ac:dyDescent="0.2">
      <c r="A75" s="306" t="s">
        <v>313</v>
      </c>
      <c r="B75" s="307" t="s">
        <v>314</v>
      </c>
      <c r="C75" s="308"/>
      <c r="D75" s="113">
        <v>1.2881237990558503</v>
      </c>
      <c r="E75" s="115">
        <v>1629</v>
      </c>
      <c r="F75" s="114">
        <v>1657</v>
      </c>
      <c r="G75" s="114">
        <v>1594</v>
      </c>
      <c r="H75" s="114">
        <v>1628</v>
      </c>
      <c r="I75" s="140">
        <v>1590</v>
      </c>
      <c r="J75" s="115">
        <v>39</v>
      </c>
      <c r="K75" s="116">
        <v>2.4528301886792452</v>
      </c>
    </row>
    <row r="76" spans="1:11" ht="14.1" customHeight="1" x14ac:dyDescent="0.2">
      <c r="A76" s="306">
        <v>91</v>
      </c>
      <c r="B76" s="307" t="s">
        <v>315</v>
      </c>
      <c r="C76" s="308"/>
      <c r="D76" s="113">
        <v>0.23564204549947415</v>
      </c>
      <c r="E76" s="115">
        <v>298</v>
      </c>
      <c r="F76" s="114">
        <v>291</v>
      </c>
      <c r="G76" s="114">
        <v>292</v>
      </c>
      <c r="H76" s="114">
        <v>295</v>
      </c>
      <c r="I76" s="140">
        <v>299</v>
      </c>
      <c r="J76" s="115">
        <v>-1</v>
      </c>
      <c r="K76" s="116">
        <v>-0.33444816053511706</v>
      </c>
    </row>
    <row r="77" spans="1:11" ht="14.1" customHeight="1" x14ac:dyDescent="0.2">
      <c r="A77" s="306">
        <v>92</v>
      </c>
      <c r="B77" s="307" t="s">
        <v>316</v>
      </c>
      <c r="C77" s="308"/>
      <c r="D77" s="113">
        <v>1.2169567383345326</v>
      </c>
      <c r="E77" s="115">
        <v>1539</v>
      </c>
      <c r="F77" s="114">
        <v>1548</v>
      </c>
      <c r="G77" s="114">
        <v>1525</v>
      </c>
      <c r="H77" s="114">
        <v>1519</v>
      </c>
      <c r="I77" s="140">
        <v>1510</v>
      </c>
      <c r="J77" s="115">
        <v>29</v>
      </c>
      <c r="K77" s="116">
        <v>1.9205298013245033</v>
      </c>
    </row>
    <row r="78" spans="1:11" ht="14.1" customHeight="1" x14ac:dyDescent="0.2">
      <c r="A78" s="306">
        <v>93</v>
      </c>
      <c r="B78" s="307" t="s">
        <v>317</v>
      </c>
      <c r="C78" s="308"/>
      <c r="D78" s="113">
        <v>0.12177474834536584</v>
      </c>
      <c r="E78" s="115">
        <v>154</v>
      </c>
      <c r="F78" s="114">
        <v>156</v>
      </c>
      <c r="G78" s="114">
        <v>157</v>
      </c>
      <c r="H78" s="114">
        <v>147</v>
      </c>
      <c r="I78" s="140">
        <v>151</v>
      </c>
      <c r="J78" s="115">
        <v>3</v>
      </c>
      <c r="K78" s="116">
        <v>1.9867549668874172</v>
      </c>
    </row>
    <row r="79" spans="1:11" ht="14.1" customHeight="1" x14ac:dyDescent="0.2">
      <c r="A79" s="306">
        <v>94</v>
      </c>
      <c r="B79" s="307" t="s">
        <v>318</v>
      </c>
      <c r="C79" s="308"/>
      <c r="D79" s="113">
        <v>0.32578698907980991</v>
      </c>
      <c r="E79" s="115">
        <v>412</v>
      </c>
      <c r="F79" s="114">
        <v>430</v>
      </c>
      <c r="G79" s="114">
        <v>436</v>
      </c>
      <c r="H79" s="114">
        <v>412</v>
      </c>
      <c r="I79" s="140">
        <v>424</v>
      </c>
      <c r="J79" s="115">
        <v>-12</v>
      </c>
      <c r="K79" s="116">
        <v>-2.8301886792452828</v>
      </c>
    </row>
    <row r="80" spans="1:11" ht="14.1" customHeight="1" x14ac:dyDescent="0.2">
      <c r="A80" s="306" t="s">
        <v>319</v>
      </c>
      <c r="B80" s="307" t="s">
        <v>320</v>
      </c>
      <c r="C80" s="308"/>
      <c r="D80" s="113">
        <v>4.7444707147545132E-3</v>
      </c>
      <c r="E80" s="115">
        <v>6</v>
      </c>
      <c r="F80" s="114">
        <v>4</v>
      </c>
      <c r="G80" s="114">
        <v>4</v>
      </c>
      <c r="H80" s="114">
        <v>5</v>
      </c>
      <c r="I80" s="140">
        <v>5</v>
      </c>
      <c r="J80" s="115">
        <v>1</v>
      </c>
      <c r="K80" s="116">
        <v>20</v>
      </c>
    </row>
    <row r="81" spans="1:11" ht="14.1" customHeight="1" x14ac:dyDescent="0.2">
      <c r="A81" s="310" t="s">
        <v>321</v>
      </c>
      <c r="B81" s="311" t="s">
        <v>224</v>
      </c>
      <c r="C81" s="312"/>
      <c r="D81" s="125">
        <v>0.1107043166776053</v>
      </c>
      <c r="E81" s="143">
        <v>140</v>
      </c>
      <c r="F81" s="144">
        <v>149</v>
      </c>
      <c r="G81" s="144">
        <v>145</v>
      </c>
      <c r="H81" s="144">
        <v>139</v>
      </c>
      <c r="I81" s="145">
        <v>146</v>
      </c>
      <c r="J81" s="143">
        <v>-6</v>
      </c>
      <c r="K81" s="146">
        <v>-4.1095890410958908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25165</v>
      </c>
      <c r="E12" s="114">
        <v>26340</v>
      </c>
      <c r="F12" s="114">
        <v>25560</v>
      </c>
      <c r="G12" s="114">
        <v>26265</v>
      </c>
      <c r="H12" s="140">
        <v>25518</v>
      </c>
      <c r="I12" s="115">
        <v>-353</v>
      </c>
      <c r="J12" s="116">
        <v>-1.3833372521357472</v>
      </c>
      <c r="K12"/>
      <c r="L12"/>
      <c r="M12"/>
      <c r="N12"/>
      <c r="O12"/>
      <c r="P12"/>
    </row>
    <row r="13" spans="1:16" s="110" customFormat="1" ht="14.45" customHeight="1" x14ac:dyDescent="0.2">
      <c r="A13" s="120" t="s">
        <v>105</v>
      </c>
      <c r="B13" s="119" t="s">
        <v>106</v>
      </c>
      <c r="C13" s="113">
        <v>41.227895887144847</v>
      </c>
      <c r="D13" s="115">
        <v>10375</v>
      </c>
      <c r="E13" s="114">
        <v>10836</v>
      </c>
      <c r="F13" s="114">
        <v>10511</v>
      </c>
      <c r="G13" s="114">
        <v>10690</v>
      </c>
      <c r="H13" s="140">
        <v>10444</v>
      </c>
      <c r="I13" s="115">
        <v>-69</v>
      </c>
      <c r="J13" s="116">
        <v>-0.6606664113366526</v>
      </c>
      <c r="K13"/>
      <c r="L13"/>
      <c r="M13"/>
      <c r="N13"/>
      <c r="O13"/>
      <c r="P13"/>
    </row>
    <row r="14" spans="1:16" s="110" customFormat="1" ht="14.45" customHeight="1" x14ac:dyDescent="0.2">
      <c r="A14" s="120"/>
      <c r="B14" s="119" t="s">
        <v>107</v>
      </c>
      <c r="C14" s="113">
        <v>58.772104112855153</v>
      </c>
      <c r="D14" s="115">
        <v>14790</v>
      </c>
      <c r="E14" s="114">
        <v>15504</v>
      </c>
      <c r="F14" s="114">
        <v>15049</v>
      </c>
      <c r="G14" s="114">
        <v>15575</v>
      </c>
      <c r="H14" s="140">
        <v>15074</v>
      </c>
      <c r="I14" s="115">
        <v>-284</v>
      </c>
      <c r="J14" s="116">
        <v>-1.8840387422051215</v>
      </c>
      <c r="K14"/>
      <c r="L14"/>
      <c r="M14"/>
      <c r="N14"/>
      <c r="O14"/>
      <c r="P14"/>
    </row>
    <row r="15" spans="1:16" s="110" customFormat="1" ht="14.45" customHeight="1" x14ac:dyDescent="0.2">
      <c r="A15" s="118" t="s">
        <v>105</v>
      </c>
      <c r="B15" s="121" t="s">
        <v>108</v>
      </c>
      <c r="C15" s="113">
        <v>23.612159745678522</v>
      </c>
      <c r="D15" s="115">
        <v>5942</v>
      </c>
      <c r="E15" s="114">
        <v>6650</v>
      </c>
      <c r="F15" s="114">
        <v>6209</v>
      </c>
      <c r="G15" s="114">
        <v>6843</v>
      </c>
      <c r="H15" s="140">
        <v>6250</v>
      </c>
      <c r="I15" s="115">
        <v>-308</v>
      </c>
      <c r="J15" s="116">
        <v>-4.9279999999999999</v>
      </c>
      <c r="K15"/>
      <c r="L15"/>
      <c r="M15"/>
      <c r="N15"/>
      <c r="O15"/>
      <c r="P15"/>
    </row>
    <row r="16" spans="1:16" s="110" customFormat="1" ht="14.45" customHeight="1" x14ac:dyDescent="0.2">
      <c r="A16" s="118"/>
      <c r="B16" s="121" t="s">
        <v>109</v>
      </c>
      <c r="C16" s="113">
        <v>49.31055036757401</v>
      </c>
      <c r="D16" s="115">
        <v>12409</v>
      </c>
      <c r="E16" s="114">
        <v>12889</v>
      </c>
      <c r="F16" s="114">
        <v>12633</v>
      </c>
      <c r="G16" s="114">
        <v>12660</v>
      </c>
      <c r="H16" s="140">
        <v>12619</v>
      </c>
      <c r="I16" s="115">
        <v>-210</v>
      </c>
      <c r="J16" s="116">
        <v>-1.6641572232348047</v>
      </c>
      <c r="K16"/>
      <c r="L16"/>
      <c r="M16"/>
      <c r="N16"/>
      <c r="O16"/>
      <c r="P16"/>
    </row>
    <row r="17" spans="1:16" s="110" customFormat="1" ht="14.45" customHeight="1" x14ac:dyDescent="0.2">
      <c r="A17" s="118"/>
      <c r="B17" s="121" t="s">
        <v>110</v>
      </c>
      <c r="C17" s="113">
        <v>15.052652493542618</v>
      </c>
      <c r="D17" s="115">
        <v>3788</v>
      </c>
      <c r="E17" s="114">
        <v>3785</v>
      </c>
      <c r="F17" s="114">
        <v>3757</v>
      </c>
      <c r="G17" s="114">
        <v>3802</v>
      </c>
      <c r="H17" s="140">
        <v>3756</v>
      </c>
      <c r="I17" s="115">
        <v>32</v>
      </c>
      <c r="J17" s="116">
        <v>0.85197018104366351</v>
      </c>
      <c r="K17"/>
      <c r="L17"/>
      <c r="M17"/>
      <c r="N17"/>
      <c r="O17"/>
      <c r="P17"/>
    </row>
    <row r="18" spans="1:16" s="110" customFormat="1" ht="14.45" customHeight="1" x14ac:dyDescent="0.2">
      <c r="A18" s="120"/>
      <c r="B18" s="121" t="s">
        <v>111</v>
      </c>
      <c r="C18" s="113">
        <v>12.020663620107293</v>
      </c>
      <c r="D18" s="115">
        <v>3025</v>
      </c>
      <c r="E18" s="114">
        <v>3016</v>
      </c>
      <c r="F18" s="114">
        <v>2961</v>
      </c>
      <c r="G18" s="114">
        <v>2960</v>
      </c>
      <c r="H18" s="140">
        <v>2893</v>
      </c>
      <c r="I18" s="115">
        <v>132</v>
      </c>
      <c r="J18" s="116">
        <v>4.5627376425855513</v>
      </c>
      <c r="K18"/>
      <c r="L18"/>
      <c r="M18"/>
      <c r="N18"/>
      <c r="O18"/>
      <c r="P18"/>
    </row>
    <row r="19" spans="1:16" s="110" customFormat="1" ht="14.45" customHeight="1" x14ac:dyDescent="0.2">
      <c r="A19" s="120"/>
      <c r="B19" s="121" t="s">
        <v>112</v>
      </c>
      <c r="C19" s="113">
        <v>1.1206040135108286</v>
      </c>
      <c r="D19" s="115">
        <v>282</v>
      </c>
      <c r="E19" s="114">
        <v>311</v>
      </c>
      <c r="F19" s="114">
        <v>316</v>
      </c>
      <c r="G19" s="114">
        <v>269</v>
      </c>
      <c r="H19" s="140">
        <v>254</v>
      </c>
      <c r="I19" s="115">
        <v>28</v>
      </c>
      <c r="J19" s="116">
        <v>11.023622047244094</v>
      </c>
      <c r="K19"/>
      <c r="L19"/>
      <c r="M19"/>
      <c r="N19"/>
      <c r="O19"/>
      <c r="P19"/>
    </row>
    <row r="20" spans="1:16" s="110" customFormat="1" ht="14.45" customHeight="1" x14ac:dyDescent="0.2">
      <c r="A20" s="120" t="s">
        <v>113</v>
      </c>
      <c r="B20" s="119" t="s">
        <v>116</v>
      </c>
      <c r="C20" s="113">
        <v>84.891714683091593</v>
      </c>
      <c r="D20" s="115">
        <v>21363</v>
      </c>
      <c r="E20" s="114">
        <v>22452</v>
      </c>
      <c r="F20" s="114">
        <v>21860</v>
      </c>
      <c r="G20" s="114">
        <v>22536</v>
      </c>
      <c r="H20" s="140">
        <v>21892</v>
      </c>
      <c r="I20" s="115">
        <v>-529</v>
      </c>
      <c r="J20" s="116">
        <v>-2.4164078202082955</v>
      </c>
      <c r="K20"/>
      <c r="L20"/>
      <c r="M20"/>
      <c r="N20"/>
      <c r="O20"/>
      <c r="P20"/>
    </row>
    <row r="21" spans="1:16" s="110" customFormat="1" ht="14.45" customHeight="1" x14ac:dyDescent="0.2">
      <c r="A21" s="123"/>
      <c r="B21" s="124" t="s">
        <v>117</v>
      </c>
      <c r="C21" s="125">
        <v>14.885754023445262</v>
      </c>
      <c r="D21" s="143">
        <v>3746</v>
      </c>
      <c r="E21" s="144">
        <v>3831</v>
      </c>
      <c r="F21" s="144">
        <v>3644</v>
      </c>
      <c r="G21" s="144">
        <v>3671</v>
      </c>
      <c r="H21" s="145">
        <v>3569</v>
      </c>
      <c r="I21" s="143">
        <v>177</v>
      </c>
      <c r="J21" s="146">
        <v>4.9593723732137853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15797</v>
      </c>
      <c r="E56" s="114">
        <v>16671</v>
      </c>
      <c r="F56" s="114">
        <v>16320</v>
      </c>
      <c r="G56" s="114">
        <v>16725</v>
      </c>
      <c r="H56" s="140">
        <v>16176</v>
      </c>
      <c r="I56" s="115">
        <v>-379</v>
      </c>
      <c r="J56" s="116">
        <v>-2.3429772502472801</v>
      </c>
      <c r="K56"/>
      <c r="L56"/>
      <c r="M56"/>
      <c r="N56"/>
      <c r="O56"/>
      <c r="P56"/>
    </row>
    <row r="57" spans="1:16" s="110" customFormat="1" ht="14.45" customHeight="1" x14ac:dyDescent="0.2">
      <c r="A57" s="120" t="s">
        <v>105</v>
      </c>
      <c r="B57" s="119" t="s">
        <v>106</v>
      </c>
      <c r="C57" s="113">
        <v>42.489080205102233</v>
      </c>
      <c r="D57" s="115">
        <v>6712</v>
      </c>
      <c r="E57" s="114">
        <v>7049</v>
      </c>
      <c r="F57" s="114">
        <v>6935</v>
      </c>
      <c r="G57" s="114">
        <v>7040</v>
      </c>
      <c r="H57" s="140">
        <v>6795</v>
      </c>
      <c r="I57" s="115">
        <v>-83</v>
      </c>
      <c r="J57" s="116">
        <v>-1.2214863870493009</v>
      </c>
    </row>
    <row r="58" spans="1:16" s="110" customFormat="1" ht="14.45" customHeight="1" x14ac:dyDescent="0.2">
      <c r="A58" s="120"/>
      <c r="B58" s="119" t="s">
        <v>107</v>
      </c>
      <c r="C58" s="113">
        <v>57.510919794897767</v>
      </c>
      <c r="D58" s="115">
        <v>9085</v>
      </c>
      <c r="E58" s="114">
        <v>9622</v>
      </c>
      <c r="F58" s="114">
        <v>9385</v>
      </c>
      <c r="G58" s="114">
        <v>9685</v>
      </c>
      <c r="H58" s="140">
        <v>9381</v>
      </c>
      <c r="I58" s="115">
        <v>-296</v>
      </c>
      <c r="J58" s="116">
        <v>-3.1553139324165866</v>
      </c>
    </row>
    <row r="59" spans="1:16" s="110" customFormat="1" ht="14.45" customHeight="1" x14ac:dyDescent="0.2">
      <c r="A59" s="118" t="s">
        <v>105</v>
      </c>
      <c r="B59" s="121" t="s">
        <v>108</v>
      </c>
      <c r="C59" s="113">
        <v>24.093182249794264</v>
      </c>
      <c r="D59" s="115">
        <v>3806</v>
      </c>
      <c r="E59" s="114">
        <v>4229</v>
      </c>
      <c r="F59" s="114">
        <v>3966</v>
      </c>
      <c r="G59" s="114">
        <v>4346</v>
      </c>
      <c r="H59" s="140">
        <v>3977</v>
      </c>
      <c r="I59" s="115">
        <v>-171</v>
      </c>
      <c r="J59" s="116">
        <v>-4.2997234096052299</v>
      </c>
    </row>
    <row r="60" spans="1:16" s="110" customFormat="1" ht="14.45" customHeight="1" x14ac:dyDescent="0.2">
      <c r="A60" s="118"/>
      <c r="B60" s="121" t="s">
        <v>109</v>
      </c>
      <c r="C60" s="113">
        <v>53.193644362853703</v>
      </c>
      <c r="D60" s="115">
        <v>8403</v>
      </c>
      <c r="E60" s="114">
        <v>8797</v>
      </c>
      <c r="F60" s="114">
        <v>8737</v>
      </c>
      <c r="G60" s="114">
        <v>8734</v>
      </c>
      <c r="H60" s="140">
        <v>8603</v>
      </c>
      <c r="I60" s="115">
        <v>-200</v>
      </c>
      <c r="J60" s="116">
        <v>-2.3247704289201443</v>
      </c>
    </row>
    <row r="61" spans="1:16" s="110" customFormat="1" ht="14.45" customHeight="1" x14ac:dyDescent="0.2">
      <c r="A61" s="118"/>
      <c r="B61" s="121" t="s">
        <v>110</v>
      </c>
      <c r="C61" s="113">
        <v>12.723934924352726</v>
      </c>
      <c r="D61" s="115">
        <v>2010</v>
      </c>
      <c r="E61" s="114">
        <v>2052</v>
      </c>
      <c r="F61" s="114">
        <v>2049</v>
      </c>
      <c r="G61" s="114">
        <v>2054</v>
      </c>
      <c r="H61" s="140">
        <v>2027</v>
      </c>
      <c r="I61" s="115">
        <v>-17</v>
      </c>
      <c r="J61" s="116">
        <v>-0.83867784903798714</v>
      </c>
    </row>
    <row r="62" spans="1:16" s="110" customFormat="1" ht="14.45" customHeight="1" x14ac:dyDescent="0.2">
      <c r="A62" s="120"/>
      <c r="B62" s="121" t="s">
        <v>111</v>
      </c>
      <c r="C62" s="113">
        <v>9.9892384629993032</v>
      </c>
      <c r="D62" s="115">
        <v>1578</v>
      </c>
      <c r="E62" s="114">
        <v>1593</v>
      </c>
      <c r="F62" s="114">
        <v>1568</v>
      </c>
      <c r="G62" s="114">
        <v>1591</v>
      </c>
      <c r="H62" s="140">
        <v>1569</v>
      </c>
      <c r="I62" s="115">
        <v>9</v>
      </c>
      <c r="J62" s="116">
        <v>0.57361376673040154</v>
      </c>
    </row>
    <row r="63" spans="1:16" s="110" customFormat="1" ht="14.45" customHeight="1" x14ac:dyDescent="0.2">
      <c r="A63" s="120"/>
      <c r="B63" s="121" t="s">
        <v>112</v>
      </c>
      <c r="C63" s="113">
        <v>0.89890485535228204</v>
      </c>
      <c r="D63" s="115">
        <v>142</v>
      </c>
      <c r="E63" s="114">
        <v>146</v>
      </c>
      <c r="F63" s="114">
        <v>137</v>
      </c>
      <c r="G63" s="114">
        <v>123</v>
      </c>
      <c r="H63" s="140">
        <v>124</v>
      </c>
      <c r="I63" s="115">
        <v>18</v>
      </c>
      <c r="J63" s="116">
        <v>14.516129032258064</v>
      </c>
    </row>
    <row r="64" spans="1:16" s="110" customFormat="1" ht="14.45" customHeight="1" x14ac:dyDescent="0.2">
      <c r="A64" s="120" t="s">
        <v>113</v>
      </c>
      <c r="B64" s="119" t="s">
        <v>116</v>
      </c>
      <c r="C64" s="113">
        <v>79.856934861049567</v>
      </c>
      <c r="D64" s="115">
        <v>12615</v>
      </c>
      <c r="E64" s="114">
        <v>13371</v>
      </c>
      <c r="F64" s="114">
        <v>13076</v>
      </c>
      <c r="G64" s="114">
        <v>13533</v>
      </c>
      <c r="H64" s="140">
        <v>13117</v>
      </c>
      <c r="I64" s="115">
        <v>-502</v>
      </c>
      <c r="J64" s="116">
        <v>-3.8270946100480292</v>
      </c>
    </row>
    <row r="65" spans="1:10" s="110" customFormat="1" ht="14.45" customHeight="1" x14ac:dyDescent="0.2">
      <c r="A65" s="123"/>
      <c r="B65" s="124" t="s">
        <v>117</v>
      </c>
      <c r="C65" s="125">
        <v>19.870861555991645</v>
      </c>
      <c r="D65" s="143">
        <v>3139</v>
      </c>
      <c r="E65" s="144">
        <v>3252</v>
      </c>
      <c r="F65" s="144">
        <v>3198</v>
      </c>
      <c r="G65" s="144">
        <v>3142</v>
      </c>
      <c r="H65" s="145">
        <v>3011</v>
      </c>
      <c r="I65" s="143">
        <v>128</v>
      </c>
      <c r="J65" s="146">
        <v>4.2510793756227168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25165</v>
      </c>
      <c r="G11" s="114">
        <v>26340</v>
      </c>
      <c r="H11" s="114">
        <v>25560</v>
      </c>
      <c r="I11" s="114">
        <v>26265</v>
      </c>
      <c r="J11" s="140">
        <v>25518</v>
      </c>
      <c r="K11" s="114">
        <v>-353</v>
      </c>
      <c r="L11" s="116">
        <v>-1.3833372521357472</v>
      </c>
    </row>
    <row r="12" spans="1:17" s="110" customFormat="1" ht="24" customHeight="1" x14ac:dyDescent="0.2">
      <c r="A12" s="604" t="s">
        <v>185</v>
      </c>
      <c r="B12" s="605"/>
      <c r="C12" s="605"/>
      <c r="D12" s="606"/>
      <c r="E12" s="113">
        <v>41.227895887144847</v>
      </c>
      <c r="F12" s="115">
        <v>10375</v>
      </c>
      <c r="G12" s="114">
        <v>10836</v>
      </c>
      <c r="H12" s="114">
        <v>10511</v>
      </c>
      <c r="I12" s="114">
        <v>10690</v>
      </c>
      <c r="J12" s="140">
        <v>10444</v>
      </c>
      <c r="K12" s="114">
        <v>-69</v>
      </c>
      <c r="L12" s="116">
        <v>-0.6606664113366526</v>
      </c>
    </row>
    <row r="13" spans="1:17" s="110" customFormat="1" ht="15" customHeight="1" x14ac:dyDescent="0.2">
      <c r="A13" s="120"/>
      <c r="B13" s="612" t="s">
        <v>107</v>
      </c>
      <c r="C13" s="612"/>
      <c r="E13" s="113">
        <v>58.772104112855153</v>
      </c>
      <c r="F13" s="115">
        <v>14790</v>
      </c>
      <c r="G13" s="114">
        <v>15504</v>
      </c>
      <c r="H13" s="114">
        <v>15049</v>
      </c>
      <c r="I13" s="114">
        <v>15575</v>
      </c>
      <c r="J13" s="140">
        <v>15074</v>
      </c>
      <c r="K13" s="114">
        <v>-284</v>
      </c>
      <c r="L13" s="116">
        <v>-1.8840387422051215</v>
      </c>
    </row>
    <row r="14" spans="1:17" s="110" customFormat="1" ht="22.5" customHeight="1" x14ac:dyDescent="0.2">
      <c r="A14" s="604" t="s">
        <v>186</v>
      </c>
      <c r="B14" s="605"/>
      <c r="C14" s="605"/>
      <c r="D14" s="606"/>
      <c r="E14" s="113">
        <v>23.612159745678522</v>
      </c>
      <c r="F14" s="115">
        <v>5942</v>
      </c>
      <c r="G14" s="114">
        <v>6650</v>
      </c>
      <c r="H14" s="114">
        <v>6209</v>
      </c>
      <c r="I14" s="114">
        <v>6843</v>
      </c>
      <c r="J14" s="140">
        <v>6250</v>
      </c>
      <c r="K14" s="114">
        <v>-308</v>
      </c>
      <c r="L14" s="116">
        <v>-4.9279999999999999</v>
      </c>
    </row>
    <row r="15" spans="1:17" s="110" customFormat="1" ht="15" customHeight="1" x14ac:dyDescent="0.2">
      <c r="A15" s="120"/>
      <c r="B15" s="119"/>
      <c r="C15" s="258" t="s">
        <v>106</v>
      </c>
      <c r="E15" s="113">
        <v>42.729720632783575</v>
      </c>
      <c r="F15" s="115">
        <v>2539</v>
      </c>
      <c r="G15" s="114">
        <v>2774</v>
      </c>
      <c r="H15" s="114">
        <v>2650</v>
      </c>
      <c r="I15" s="114">
        <v>2895</v>
      </c>
      <c r="J15" s="140">
        <v>2674</v>
      </c>
      <c r="K15" s="114">
        <v>-135</v>
      </c>
      <c r="L15" s="116">
        <v>-5.0486163051608077</v>
      </c>
    </row>
    <row r="16" spans="1:17" s="110" customFormat="1" ht="15" customHeight="1" x14ac:dyDescent="0.2">
      <c r="A16" s="120"/>
      <c r="B16" s="119"/>
      <c r="C16" s="258" t="s">
        <v>107</v>
      </c>
      <c r="E16" s="113">
        <v>57.270279367216425</v>
      </c>
      <c r="F16" s="115">
        <v>3403</v>
      </c>
      <c r="G16" s="114">
        <v>3876</v>
      </c>
      <c r="H16" s="114">
        <v>3559</v>
      </c>
      <c r="I16" s="114">
        <v>3948</v>
      </c>
      <c r="J16" s="140">
        <v>3576</v>
      </c>
      <c r="K16" s="114">
        <v>-173</v>
      </c>
      <c r="L16" s="116">
        <v>-4.8378076062639819</v>
      </c>
    </row>
    <row r="17" spans="1:12" s="110" customFormat="1" ht="15" customHeight="1" x14ac:dyDescent="0.2">
      <c r="A17" s="120"/>
      <c r="B17" s="121" t="s">
        <v>109</v>
      </c>
      <c r="C17" s="258"/>
      <c r="E17" s="113">
        <v>49.31055036757401</v>
      </c>
      <c r="F17" s="115">
        <v>12409</v>
      </c>
      <c r="G17" s="114">
        <v>12889</v>
      </c>
      <c r="H17" s="114">
        <v>12633</v>
      </c>
      <c r="I17" s="114">
        <v>12660</v>
      </c>
      <c r="J17" s="140">
        <v>12619</v>
      </c>
      <c r="K17" s="114">
        <v>-210</v>
      </c>
      <c r="L17" s="116">
        <v>-1.6641572232348047</v>
      </c>
    </row>
    <row r="18" spans="1:12" s="110" customFormat="1" ht="15" customHeight="1" x14ac:dyDescent="0.2">
      <c r="A18" s="120"/>
      <c r="B18" s="119"/>
      <c r="C18" s="258" t="s">
        <v>106</v>
      </c>
      <c r="E18" s="113">
        <v>40.688210170037877</v>
      </c>
      <c r="F18" s="115">
        <v>5049</v>
      </c>
      <c r="G18" s="114">
        <v>5295</v>
      </c>
      <c r="H18" s="114">
        <v>5116</v>
      </c>
      <c r="I18" s="114">
        <v>5067</v>
      </c>
      <c r="J18" s="140">
        <v>5059</v>
      </c>
      <c r="K18" s="114">
        <v>-10</v>
      </c>
      <c r="L18" s="116">
        <v>-0.19766752322593398</v>
      </c>
    </row>
    <row r="19" spans="1:12" s="110" customFormat="1" ht="15" customHeight="1" x14ac:dyDescent="0.2">
      <c r="A19" s="120"/>
      <c r="B19" s="119"/>
      <c r="C19" s="258" t="s">
        <v>107</v>
      </c>
      <c r="E19" s="113">
        <v>59.311789829962123</v>
      </c>
      <c r="F19" s="115">
        <v>7360</v>
      </c>
      <c r="G19" s="114">
        <v>7594</v>
      </c>
      <c r="H19" s="114">
        <v>7517</v>
      </c>
      <c r="I19" s="114">
        <v>7593</v>
      </c>
      <c r="J19" s="140">
        <v>7560</v>
      </c>
      <c r="K19" s="114">
        <v>-200</v>
      </c>
      <c r="L19" s="116">
        <v>-2.6455026455026456</v>
      </c>
    </row>
    <row r="20" spans="1:12" s="110" customFormat="1" ht="15" customHeight="1" x14ac:dyDescent="0.2">
      <c r="A20" s="120"/>
      <c r="B20" s="121" t="s">
        <v>110</v>
      </c>
      <c r="C20" s="258"/>
      <c r="E20" s="113">
        <v>15.052652493542618</v>
      </c>
      <c r="F20" s="115">
        <v>3788</v>
      </c>
      <c r="G20" s="114">
        <v>3785</v>
      </c>
      <c r="H20" s="114">
        <v>3757</v>
      </c>
      <c r="I20" s="114">
        <v>3802</v>
      </c>
      <c r="J20" s="140">
        <v>3756</v>
      </c>
      <c r="K20" s="114">
        <v>32</v>
      </c>
      <c r="L20" s="116">
        <v>0.85197018104366351</v>
      </c>
    </row>
    <row r="21" spans="1:12" s="110" customFormat="1" ht="15" customHeight="1" x14ac:dyDescent="0.2">
      <c r="A21" s="120"/>
      <c r="B21" s="119"/>
      <c r="C21" s="258" t="s">
        <v>106</v>
      </c>
      <c r="E21" s="113">
        <v>34.00211193241816</v>
      </c>
      <c r="F21" s="115">
        <v>1288</v>
      </c>
      <c r="G21" s="114">
        <v>1288</v>
      </c>
      <c r="H21" s="114">
        <v>1276</v>
      </c>
      <c r="I21" s="114">
        <v>1275</v>
      </c>
      <c r="J21" s="140">
        <v>1273</v>
      </c>
      <c r="K21" s="114">
        <v>15</v>
      </c>
      <c r="L21" s="116">
        <v>1.178318931657502</v>
      </c>
    </row>
    <row r="22" spans="1:12" s="110" customFormat="1" ht="15" customHeight="1" x14ac:dyDescent="0.2">
      <c r="A22" s="120"/>
      <c r="B22" s="119"/>
      <c r="C22" s="258" t="s">
        <v>107</v>
      </c>
      <c r="E22" s="113">
        <v>65.99788806758184</v>
      </c>
      <c r="F22" s="115">
        <v>2500</v>
      </c>
      <c r="G22" s="114">
        <v>2497</v>
      </c>
      <c r="H22" s="114">
        <v>2481</v>
      </c>
      <c r="I22" s="114">
        <v>2527</v>
      </c>
      <c r="J22" s="140">
        <v>2483</v>
      </c>
      <c r="K22" s="114">
        <v>17</v>
      </c>
      <c r="L22" s="116">
        <v>0.68465565847764798</v>
      </c>
    </row>
    <row r="23" spans="1:12" s="110" customFormat="1" ht="15" customHeight="1" x14ac:dyDescent="0.2">
      <c r="A23" s="120"/>
      <c r="B23" s="121" t="s">
        <v>111</v>
      </c>
      <c r="C23" s="258"/>
      <c r="E23" s="113">
        <v>12.020663620107293</v>
      </c>
      <c r="F23" s="115">
        <v>3025</v>
      </c>
      <c r="G23" s="114">
        <v>3016</v>
      </c>
      <c r="H23" s="114">
        <v>2961</v>
      </c>
      <c r="I23" s="114">
        <v>2960</v>
      </c>
      <c r="J23" s="140">
        <v>2893</v>
      </c>
      <c r="K23" s="114">
        <v>132</v>
      </c>
      <c r="L23" s="116">
        <v>4.5627376425855513</v>
      </c>
    </row>
    <row r="24" spans="1:12" s="110" customFormat="1" ht="15" customHeight="1" x14ac:dyDescent="0.2">
      <c r="A24" s="120"/>
      <c r="B24" s="119"/>
      <c r="C24" s="258" t="s">
        <v>106</v>
      </c>
      <c r="E24" s="113">
        <v>49.52066115702479</v>
      </c>
      <c r="F24" s="115">
        <v>1498</v>
      </c>
      <c r="G24" s="114">
        <v>1479</v>
      </c>
      <c r="H24" s="114">
        <v>1469</v>
      </c>
      <c r="I24" s="114">
        <v>1453</v>
      </c>
      <c r="J24" s="140">
        <v>1438</v>
      </c>
      <c r="K24" s="114">
        <v>60</v>
      </c>
      <c r="L24" s="116">
        <v>4.1724617524339358</v>
      </c>
    </row>
    <row r="25" spans="1:12" s="110" customFormat="1" ht="15" customHeight="1" x14ac:dyDescent="0.2">
      <c r="A25" s="120"/>
      <c r="B25" s="119"/>
      <c r="C25" s="258" t="s">
        <v>107</v>
      </c>
      <c r="E25" s="113">
        <v>50.47933884297521</v>
      </c>
      <c r="F25" s="115">
        <v>1527</v>
      </c>
      <c r="G25" s="114">
        <v>1537</v>
      </c>
      <c r="H25" s="114">
        <v>1492</v>
      </c>
      <c r="I25" s="114">
        <v>1507</v>
      </c>
      <c r="J25" s="140">
        <v>1455</v>
      </c>
      <c r="K25" s="114">
        <v>72</v>
      </c>
      <c r="L25" s="116">
        <v>4.9484536082474229</v>
      </c>
    </row>
    <row r="26" spans="1:12" s="110" customFormat="1" ht="15" customHeight="1" x14ac:dyDescent="0.2">
      <c r="A26" s="120"/>
      <c r="C26" s="121" t="s">
        <v>187</v>
      </c>
      <c r="D26" s="110" t="s">
        <v>188</v>
      </c>
      <c r="E26" s="113">
        <v>1.1206040135108286</v>
      </c>
      <c r="F26" s="115">
        <v>282</v>
      </c>
      <c r="G26" s="114">
        <v>311</v>
      </c>
      <c r="H26" s="114">
        <v>316</v>
      </c>
      <c r="I26" s="114">
        <v>269</v>
      </c>
      <c r="J26" s="140">
        <v>254</v>
      </c>
      <c r="K26" s="114">
        <v>28</v>
      </c>
      <c r="L26" s="116">
        <v>11.023622047244094</v>
      </c>
    </row>
    <row r="27" spans="1:12" s="110" customFormat="1" ht="15" customHeight="1" x14ac:dyDescent="0.2">
      <c r="A27" s="120"/>
      <c r="B27" s="119"/>
      <c r="D27" s="259" t="s">
        <v>106</v>
      </c>
      <c r="E27" s="113">
        <v>42.553191489361701</v>
      </c>
      <c r="F27" s="115">
        <v>120</v>
      </c>
      <c r="G27" s="114">
        <v>132</v>
      </c>
      <c r="H27" s="114">
        <v>139</v>
      </c>
      <c r="I27" s="114">
        <v>114</v>
      </c>
      <c r="J27" s="140">
        <v>114</v>
      </c>
      <c r="K27" s="114">
        <v>6</v>
      </c>
      <c r="L27" s="116">
        <v>5.2631578947368425</v>
      </c>
    </row>
    <row r="28" spans="1:12" s="110" customFormat="1" ht="15" customHeight="1" x14ac:dyDescent="0.2">
      <c r="A28" s="120"/>
      <c r="B28" s="119"/>
      <c r="D28" s="259" t="s">
        <v>107</v>
      </c>
      <c r="E28" s="113">
        <v>57.446808510638299</v>
      </c>
      <c r="F28" s="115">
        <v>162</v>
      </c>
      <c r="G28" s="114">
        <v>179</v>
      </c>
      <c r="H28" s="114">
        <v>177</v>
      </c>
      <c r="I28" s="114">
        <v>155</v>
      </c>
      <c r="J28" s="140">
        <v>140</v>
      </c>
      <c r="K28" s="114">
        <v>22</v>
      </c>
      <c r="L28" s="116">
        <v>15.714285714285714</v>
      </c>
    </row>
    <row r="29" spans="1:12" s="110" customFormat="1" ht="24" customHeight="1" x14ac:dyDescent="0.2">
      <c r="A29" s="604" t="s">
        <v>189</v>
      </c>
      <c r="B29" s="605"/>
      <c r="C29" s="605"/>
      <c r="D29" s="606"/>
      <c r="E29" s="113">
        <v>84.891714683091593</v>
      </c>
      <c r="F29" s="115">
        <v>21363</v>
      </c>
      <c r="G29" s="114">
        <v>22452</v>
      </c>
      <c r="H29" s="114">
        <v>21860</v>
      </c>
      <c r="I29" s="114">
        <v>22536</v>
      </c>
      <c r="J29" s="140">
        <v>21892</v>
      </c>
      <c r="K29" s="114">
        <v>-529</v>
      </c>
      <c r="L29" s="116">
        <v>-2.4164078202082955</v>
      </c>
    </row>
    <row r="30" spans="1:12" s="110" customFormat="1" ht="15" customHeight="1" x14ac:dyDescent="0.2">
      <c r="A30" s="120"/>
      <c r="B30" s="119"/>
      <c r="C30" s="258" t="s">
        <v>106</v>
      </c>
      <c r="E30" s="113">
        <v>40.186303421804055</v>
      </c>
      <c r="F30" s="115">
        <v>8585</v>
      </c>
      <c r="G30" s="114">
        <v>8987</v>
      </c>
      <c r="H30" s="114">
        <v>8795</v>
      </c>
      <c r="I30" s="114">
        <v>8974</v>
      </c>
      <c r="J30" s="140">
        <v>8782</v>
      </c>
      <c r="K30" s="114">
        <v>-197</v>
      </c>
      <c r="L30" s="116">
        <v>-2.2432247779549077</v>
      </c>
    </row>
    <row r="31" spans="1:12" s="110" customFormat="1" ht="15" customHeight="1" x14ac:dyDescent="0.2">
      <c r="A31" s="120"/>
      <c r="B31" s="119"/>
      <c r="C31" s="258" t="s">
        <v>107</v>
      </c>
      <c r="E31" s="113">
        <v>59.813696578195945</v>
      </c>
      <c r="F31" s="115">
        <v>12778</v>
      </c>
      <c r="G31" s="114">
        <v>13465</v>
      </c>
      <c r="H31" s="114">
        <v>13065</v>
      </c>
      <c r="I31" s="114">
        <v>13562</v>
      </c>
      <c r="J31" s="140">
        <v>13110</v>
      </c>
      <c r="K31" s="114">
        <v>-332</v>
      </c>
      <c r="L31" s="116">
        <v>-2.5324180015255529</v>
      </c>
    </row>
    <row r="32" spans="1:12" s="110" customFormat="1" ht="15" customHeight="1" x14ac:dyDescent="0.2">
      <c r="A32" s="120"/>
      <c r="B32" s="119" t="s">
        <v>117</v>
      </c>
      <c r="C32" s="258"/>
      <c r="E32" s="113">
        <v>14.885754023445262</v>
      </c>
      <c r="F32" s="114">
        <v>3746</v>
      </c>
      <c r="G32" s="114">
        <v>3831</v>
      </c>
      <c r="H32" s="114">
        <v>3644</v>
      </c>
      <c r="I32" s="114">
        <v>3671</v>
      </c>
      <c r="J32" s="140">
        <v>3569</v>
      </c>
      <c r="K32" s="114">
        <v>177</v>
      </c>
      <c r="L32" s="116">
        <v>4.9593723732137853</v>
      </c>
    </row>
    <row r="33" spans="1:12" s="110" customFormat="1" ht="15" customHeight="1" x14ac:dyDescent="0.2">
      <c r="A33" s="120"/>
      <c r="B33" s="119"/>
      <c r="C33" s="258" t="s">
        <v>106</v>
      </c>
      <c r="E33" s="113">
        <v>47.197010144153765</v>
      </c>
      <c r="F33" s="114">
        <v>1768</v>
      </c>
      <c r="G33" s="114">
        <v>1828</v>
      </c>
      <c r="H33" s="114">
        <v>1695</v>
      </c>
      <c r="I33" s="114">
        <v>1696</v>
      </c>
      <c r="J33" s="140">
        <v>1644</v>
      </c>
      <c r="K33" s="114">
        <v>124</v>
      </c>
      <c r="L33" s="116">
        <v>7.5425790754257909</v>
      </c>
    </row>
    <row r="34" spans="1:12" s="110" customFormat="1" ht="15" customHeight="1" x14ac:dyDescent="0.2">
      <c r="A34" s="120"/>
      <c r="B34" s="119"/>
      <c r="C34" s="258" t="s">
        <v>107</v>
      </c>
      <c r="E34" s="113">
        <v>52.802989855846235</v>
      </c>
      <c r="F34" s="114">
        <v>1978</v>
      </c>
      <c r="G34" s="114">
        <v>2003</v>
      </c>
      <c r="H34" s="114">
        <v>1949</v>
      </c>
      <c r="I34" s="114">
        <v>1975</v>
      </c>
      <c r="J34" s="140">
        <v>1925</v>
      </c>
      <c r="K34" s="114">
        <v>53</v>
      </c>
      <c r="L34" s="116">
        <v>2.7532467532467533</v>
      </c>
    </row>
    <row r="35" spans="1:12" s="110" customFormat="1" ht="24" customHeight="1" x14ac:dyDescent="0.2">
      <c r="A35" s="604" t="s">
        <v>192</v>
      </c>
      <c r="B35" s="605"/>
      <c r="C35" s="605"/>
      <c r="D35" s="606"/>
      <c r="E35" s="113">
        <v>21.875620902046492</v>
      </c>
      <c r="F35" s="114">
        <v>5505</v>
      </c>
      <c r="G35" s="114">
        <v>5944</v>
      </c>
      <c r="H35" s="114">
        <v>5622</v>
      </c>
      <c r="I35" s="114">
        <v>5983</v>
      </c>
      <c r="J35" s="114">
        <v>5620</v>
      </c>
      <c r="K35" s="318">
        <v>-115</v>
      </c>
      <c r="L35" s="319">
        <v>-2.0462633451957295</v>
      </c>
    </row>
    <row r="36" spans="1:12" s="110" customFormat="1" ht="15" customHeight="1" x14ac:dyDescent="0.2">
      <c r="A36" s="120"/>
      <c r="B36" s="119"/>
      <c r="C36" s="258" t="s">
        <v>106</v>
      </c>
      <c r="E36" s="113">
        <v>42.252497729336966</v>
      </c>
      <c r="F36" s="114">
        <v>2326</v>
      </c>
      <c r="G36" s="114">
        <v>2490</v>
      </c>
      <c r="H36" s="114">
        <v>2354</v>
      </c>
      <c r="I36" s="114">
        <v>2494</v>
      </c>
      <c r="J36" s="114">
        <v>2342</v>
      </c>
      <c r="K36" s="318">
        <v>-16</v>
      </c>
      <c r="L36" s="116">
        <v>-0.68317677198975235</v>
      </c>
    </row>
    <row r="37" spans="1:12" s="110" customFormat="1" ht="15" customHeight="1" x14ac:dyDescent="0.2">
      <c r="A37" s="120"/>
      <c r="B37" s="119"/>
      <c r="C37" s="258" t="s">
        <v>107</v>
      </c>
      <c r="E37" s="113">
        <v>57.747502270663034</v>
      </c>
      <c r="F37" s="114">
        <v>3179</v>
      </c>
      <c r="G37" s="114">
        <v>3454</v>
      </c>
      <c r="H37" s="114">
        <v>3268</v>
      </c>
      <c r="I37" s="114">
        <v>3489</v>
      </c>
      <c r="J37" s="140">
        <v>3278</v>
      </c>
      <c r="K37" s="114">
        <v>-99</v>
      </c>
      <c r="L37" s="116">
        <v>-3.0201342281879193</v>
      </c>
    </row>
    <row r="38" spans="1:12" s="110" customFormat="1" ht="15" customHeight="1" x14ac:dyDescent="0.2">
      <c r="A38" s="120"/>
      <c r="B38" s="119" t="s">
        <v>328</v>
      </c>
      <c r="C38" s="258"/>
      <c r="E38" s="113">
        <v>46.079872839260879</v>
      </c>
      <c r="F38" s="114">
        <v>11596</v>
      </c>
      <c r="G38" s="114">
        <v>11846</v>
      </c>
      <c r="H38" s="114">
        <v>11687</v>
      </c>
      <c r="I38" s="114">
        <v>11746</v>
      </c>
      <c r="J38" s="140">
        <v>11560</v>
      </c>
      <c r="K38" s="114">
        <v>36</v>
      </c>
      <c r="L38" s="116">
        <v>0.31141868512110726</v>
      </c>
    </row>
    <row r="39" spans="1:12" s="110" customFormat="1" ht="15" customHeight="1" x14ac:dyDescent="0.2">
      <c r="A39" s="120"/>
      <c r="B39" s="119"/>
      <c r="C39" s="258" t="s">
        <v>106</v>
      </c>
      <c r="E39" s="113">
        <v>41.17799241117627</v>
      </c>
      <c r="F39" s="115">
        <v>4775</v>
      </c>
      <c r="G39" s="114">
        <v>4902</v>
      </c>
      <c r="H39" s="114">
        <v>4856</v>
      </c>
      <c r="I39" s="114">
        <v>4860</v>
      </c>
      <c r="J39" s="140">
        <v>4835</v>
      </c>
      <c r="K39" s="114">
        <v>-60</v>
      </c>
      <c r="L39" s="116">
        <v>-1.2409513960703207</v>
      </c>
    </row>
    <row r="40" spans="1:12" s="110" customFormat="1" ht="15" customHeight="1" x14ac:dyDescent="0.2">
      <c r="A40" s="120"/>
      <c r="B40" s="119"/>
      <c r="C40" s="258" t="s">
        <v>107</v>
      </c>
      <c r="E40" s="113">
        <v>58.82200758882373</v>
      </c>
      <c r="F40" s="115">
        <v>6821</v>
      </c>
      <c r="G40" s="114">
        <v>6944</v>
      </c>
      <c r="H40" s="114">
        <v>6831</v>
      </c>
      <c r="I40" s="114">
        <v>6886</v>
      </c>
      <c r="J40" s="140">
        <v>6725</v>
      </c>
      <c r="K40" s="114">
        <v>96</v>
      </c>
      <c r="L40" s="116">
        <v>1.4275092936802973</v>
      </c>
    </row>
    <row r="41" spans="1:12" s="110" customFormat="1" ht="15" customHeight="1" x14ac:dyDescent="0.2">
      <c r="A41" s="120"/>
      <c r="B41" s="320" t="s">
        <v>515</v>
      </c>
      <c r="C41" s="258"/>
      <c r="E41" s="113">
        <v>13.355851380886151</v>
      </c>
      <c r="F41" s="115">
        <v>3361</v>
      </c>
      <c r="G41" s="114">
        <v>3634</v>
      </c>
      <c r="H41" s="114">
        <v>3407</v>
      </c>
      <c r="I41" s="114">
        <v>3650</v>
      </c>
      <c r="J41" s="140">
        <v>3352</v>
      </c>
      <c r="K41" s="114">
        <v>9</v>
      </c>
      <c r="L41" s="116">
        <v>0.26849642004773272</v>
      </c>
    </row>
    <row r="42" spans="1:12" s="110" customFormat="1" ht="15" customHeight="1" x14ac:dyDescent="0.2">
      <c r="A42" s="120"/>
      <c r="B42" s="119"/>
      <c r="C42" s="268" t="s">
        <v>106</v>
      </c>
      <c r="D42" s="182"/>
      <c r="E42" s="113">
        <v>42.189824457006843</v>
      </c>
      <c r="F42" s="115">
        <v>1418</v>
      </c>
      <c r="G42" s="114">
        <v>1516</v>
      </c>
      <c r="H42" s="114">
        <v>1431</v>
      </c>
      <c r="I42" s="114">
        <v>1512</v>
      </c>
      <c r="J42" s="140">
        <v>1381</v>
      </c>
      <c r="K42" s="114">
        <v>37</v>
      </c>
      <c r="L42" s="116">
        <v>2.6792179580014484</v>
      </c>
    </row>
    <row r="43" spans="1:12" s="110" customFormat="1" ht="15" customHeight="1" x14ac:dyDescent="0.2">
      <c r="A43" s="120"/>
      <c r="B43" s="119"/>
      <c r="C43" s="268" t="s">
        <v>107</v>
      </c>
      <c r="D43" s="182"/>
      <c r="E43" s="113">
        <v>57.810175542993157</v>
      </c>
      <c r="F43" s="115">
        <v>1943</v>
      </c>
      <c r="G43" s="114">
        <v>2118</v>
      </c>
      <c r="H43" s="114">
        <v>1976</v>
      </c>
      <c r="I43" s="114">
        <v>2138</v>
      </c>
      <c r="J43" s="140">
        <v>1971</v>
      </c>
      <c r="K43" s="114">
        <v>-28</v>
      </c>
      <c r="L43" s="116">
        <v>-1.4205986808726534</v>
      </c>
    </row>
    <row r="44" spans="1:12" s="110" customFormat="1" ht="15" customHeight="1" x14ac:dyDescent="0.2">
      <c r="A44" s="120"/>
      <c r="B44" s="119" t="s">
        <v>205</v>
      </c>
      <c r="C44" s="268"/>
      <c r="D44" s="182"/>
      <c r="E44" s="113">
        <v>18.688654877806478</v>
      </c>
      <c r="F44" s="115">
        <v>4703</v>
      </c>
      <c r="G44" s="114">
        <v>4916</v>
      </c>
      <c r="H44" s="114">
        <v>4844</v>
      </c>
      <c r="I44" s="114">
        <v>4886</v>
      </c>
      <c r="J44" s="140">
        <v>4986</v>
      </c>
      <c r="K44" s="114">
        <v>-283</v>
      </c>
      <c r="L44" s="116">
        <v>-5.6758924989971922</v>
      </c>
    </row>
    <row r="45" spans="1:12" s="110" customFormat="1" ht="15" customHeight="1" x14ac:dyDescent="0.2">
      <c r="A45" s="120"/>
      <c r="B45" s="119"/>
      <c r="C45" s="268" t="s">
        <v>106</v>
      </c>
      <c r="D45" s="182"/>
      <c r="E45" s="113">
        <v>39.464171805230706</v>
      </c>
      <c r="F45" s="115">
        <v>1856</v>
      </c>
      <c r="G45" s="114">
        <v>1928</v>
      </c>
      <c r="H45" s="114">
        <v>1870</v>
      </c>
      <c r="I45" s="114">
        <v>1824</v>
      </c>
      <c r="J45" s="140">
        <v>1886</v>
      </c>
      <c r="K45" s="114">
        <v>-30</v>
      </c>
      <c r="L45" s="116">
        <v>-1.5906680805938493</v>
      </c>
    </row>
    <row r="46" spans="1:12" s="110" customFormat="1" ht="15" customHeight="1" x14ac:dyDescent="0.2">
      <c r="A46" s="123"/>
      <c r="B46" s="124"/>
      <c r="C46" s="260" t="s">
        <v>107</v>
      </c>
      <c r="D46" s="261"/>
      <c r="E46" s="125">
        <v>60.535828194769294</v>
      </c>
      <c r="F46" s="143">
        <v>2847</v>
      </c>
      <c r="G46" s="144">
        <v>2988</v>
      </c>
      <c r="H46" s="144">
        <v>2974</v>
      </c>
      <c r="I46" s="144">
        <v>3062</v>
      </c>
      <c r="J46" s="145">
        <v>3100</v>
      </c>
      <c r="K46" s="144">
        <v>-253</v>
      </c>
      <c r="L46" s="146">
        <v>-8.1612903225806459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25165</v>
      </c>
      <c r="E11" s="114">
        <v>26340</v>
      </c>
      <c r="F11" s="114">
        <v>25560</v>
      </c>
      <c r="G11" s="114">
        <v>26265</v>
      </c>
      <c r="H11" s="140">
        <v>25518</v>
      </c>
      <c r="I11" s="115">
        <v>-353</v>
      </c>
      <c r="J11" s="116">
        <v>-1.3833372521357472</v>
      </c>
    </row>
    <row r="12" spans="1:15" s="110" customFormat="1" ht="24.95" customHeight="1" x14ac:dyDescent="0.2">
      <c r="A12" s="193" t="s">
        <v>132</v>
      </c>
      <c r="B12" s="194" t="s">
        <v>133</v>
      </c>
      <c r="C12" s="113">
        <v>0.23842638585336778</v>
      </c>
      <c r="D12" s="115">
        <v>60</v>
      </c>
      <c r="E12" s="114">
        <v>65</v>
      </c>
      <c r="F12" s="114">
        <v>71</v>
      </c>
      <c r="G12" s="114">
        <v>73</v>
      </c>
      <c r="H12" s="140">
        <v>62</v>
      </c>
      <c r="I12" s="115">
        <v>-2</v>
      </c>
      <c r="J12" s="116">
        <v>-3.225806451612903</v>
      </c>
    </row>
    <row r="13" spans="1:15" s="110" customFormat="1" ht="24.95" customHeight="1" x14ac:dyDescent="0.2">
      <c r="A13" s="193" t="s">
        <v>134</v>
      </c>
      <c r="B13" s="199" t="s">
        <v>214</v>
      </c>
      <c r="C13" s="113">
        <v>0.2424001589509239</v>
      </c>
      <c r="D13" s="115">
        <v>61</v>
      </c>
      <c r="E13" s="114">
        <v>71</v>
      </c>
      <c r="F13" s="114">
        <v>79</v>
      </c>
      <c r="G13" s="114">
        <v>78</v>
      </c>
      <c r="H13" s="140">
        <v>67</v>
      </c>
      <c r="I13" s="115">
        <v>-6</v>
      </c>
      <c r="J13" s="116">
        <v>-8.9552238805970141</v>
      </c>
    </row>
    <row r="14" spans="1:15" s="287" customFormat="1" ht="24.95" customHeight="1" x14ac:dyDescent="0.2">
      <c r="A14" s="193" t="s">
        <v>215</v>
      </c>
      <c r="B14" s="199" t="s">
        <v>137</v>
      </c>
      <c r="C14" s="113">
        <v>2.4955295052652495</v>
      </c>
      <c r="D14" s="115">
        <v>628</v>
      </c>
      <c r="E14" s="114">
        <v>634</v>
      </c>
      <c r="F14" s="114">
        <v>624</v>
      </c>
      <c r="G14" s="114">
        <v>645</v>
      </c>
      <c r="H14" s="140">
        <v>650</v>
      </c>
      <c r="I14" s="115">
        <v>-22</v>
      </c>
      <c r="J14" s="116">
        <v>-3.3846153846153846</v>
      </c>
      <c r="K14" s="110"/>
      <c r="L14" s="110"/>
      <c r="M14" s="110"/>
      <c r="N14" s="110"/>
      <c r="O14" s="110"/>
    </row>
    <row r="15" spans="1:15" s="110" customFormat="1" ht="24.95" customHeight="1" x14ac:dyDescent="0.2">
      <c r="A15" s="193" t="s">
        <v>216</v>
      </c>
      <c r="B15" s="199" t="s">
        <v>217</v>
      </c>
      <c r="C15" s="113">
        <v>1.347109080071528</v>
      </c>
      <c r="D15" s="115">
        <v>339</v>
      </c>
      <c r="E15" s="114">
        <v>339</v>
      </c>
      <c r="F15" s="114">
        <v>328</v>
      </c>
      <c r="G15" s="114">
        <v>345</v>
      </c>
      <c r="H15" s="140">
        <v>353</v>
      </c>
      <c r="I15" s="115">
        <v>-14</v>
      </c>
      <c r="J15" s="116">
        <v>-3.9660056657223794</v>
      </c>
    </row>
    <row r="16" spans="1:15" s="287" customFormat="1" ht="24.95" customHeight="1" x14ac:dyDescent="0.2">
      <c r="A16" s="193" t="s">
        <v>218</v>
      </c>
      <c r="B16" s="199" t="s">
        <v>141</v>
      </c>
      <c r="C16" s="113">
        <v>0.95767931651102722</v>
      </c>
      <c r="D16" s="115">
        <v>241</v>
      </c>
      <c r="E16" s="114">
        <v>245</v>
      </c>
      <c r="F16" s="114">
        <v>249</v>
      </c>
      <c r="G16" s="114">
        <v>252</v>
      </c>
      <c r="H16" s="140">
        <v>254</v>
      </c>
      <c r="I16" s="115">
        <v>-13</v>
      </c>
      <c r="J16" s="116">
        <v>-5.1181102362204722</v>
      </c>
      <c r="K16" s="110"/>
      <c r="L16" s="110"/>
      <c r="M16" s="110"/>
      <c r="N16" s="110"/>
      <c r="O16" s="110"/>
    </row>
    <row r="17" spans="1:15" s="110" customFormat="1" ht="24.95" customHeight="1" x14ac:dyDescent="0.2">
      <c r="A17" s="193" t="s">
        <v>142</v>
      </c>
      <c r="B17" s="199" t="s">
        <v>220</v>
      </c>
      <c r="C17" s="113">
        <v>0.19074110868269423</v>
      </c>
      <c r="D17" s="115">
        <v>48</v>
      </c>
      <c r="E17" s="114">
        <v>50</v>
      </c>
      <c r="F17" s="114">
        <v>47</v>
      </c>
      <c r="G17" s="114">
        <v>48</v>
      </c>
      <c r="H17" s="140">
        <v>43</v>
      </c>
      <c r="I17" s="115">
        <v>5</v>
      </c>
      <c r="J17" s="116">
        <v>11.627906976744185</v>
      </c>
    </row>
    <row r="18" spans="1:15" s="287" customFormat="1" ht="24.95" customHeight="1" x14ac:dyDescent="0.2">
      <c r="A18" s="201" t="s">
        <v>144</v>
      </c>
      <c r="B18" s="202" t="s">
        <v>145</v>
      </c>
      <c r="C18" s="113">
        <v>1.1841843830717267</v>
      </c>
      <c r="D18" s="115">
        <v>298</v>
      </c>
      <c r="E18" s="114">
        <v>275</v>
      </c>
      <c r="F18" s="114">
        <v>276</v>
      </c>
      <c r="G18" s="114">
        <v>283</v>
      </c>
      <c r="H18" s="140">
        <v>306</v>
      </c>
      <c r="I18" s="115">
        <v>-8</v>
      </c>
      <c r="J18" s="116">
        <v>-2.6143790849673203</v>
      </c>
      <c r="K18" s="110"/>
      <c r="L18" s="110"/>
      <c r="M18" s="110"/>
      <c r="N18" s="110"/>
      <c r="O18" s="110"/>
    </row>
    <row r="19" spans="1:15" s="110" customFormat="1" ht="24.95" customHeight="1" x14ac:dyDescent="0.2">
      <c r="A19" s="193" t="s">
        <v>146</v>
      </c>
      <c r="B19" s="199" t="s">
        <v>147</v>
      </c>
      <c r="C19" s="113">
        <v>12.779654281740513</v>
      </c>
      <c r="D19" s="115">
        <v>3216</v>
      </c>
      <c r="E19" s="114">
        <v>3398</v>
      </c>
      <c r="F19" s="114">
        <v>3279</v>
      </c>
      <c r="G19" s="114">
        <v>3321</v>
      </c>
      <c r="H19" s="140">
        <v>3267</v>
      </c>
      <c r="I19" s="115">
        <v>-51</v>
      </c>
      <c r="J19" s="116">
        <v>-1.5610651974288339</v>
      </c>
    </row>
    <row r="20" spans="1:15" s="287" customFormat="1" ht="24.95" customHeight="1" x14ac:dyDescent="0.2">
      <c r="A20" s="193" t="s">
        <v>148</v>
      </c>
      <c r="B20" s="199" t="s">
        <v>149</v>
      </c>
      <c r="C20" s="113">
        <v>13.324061196105703</v>
      </c>
      <c r="D20" s="115">
        <v>3353</v>
      </c>
      <c r="E20" s="114">
        <v>3306</v>
      </c>
      <c r="F20" s="114">
        <v>3345</v>
      </c>
      <c r="G20" s="114">
        <v>3359</v>
      </c>
      <c r="H20" s="140">
        <v>3334</v>
      </c>
      <c r="I20" s="115">
        <v>19</v>
      </c>
      <c r="J20" s="116">
        <v>0.56988602279544087</v>
      </c>
      <c r="K20" s="110"/>
      <c r="L20" s="110"/>
      <c r="M20" s="110"/>
      <c r="N20" s="110"/>
      <c r="O20" s="110"/>
    </row>
    <row r="21" spans="1:15" s="110" customFormat="1" ht="24.95" customHeight="1" x14ac:dyDescent="0.2">
      <c r="A21" s="201" t="s">
        <v>150</v>
      </c>
      <c r="B21" s="202" t="s">
        <v>151</v>
      </c>
      <c r="C21" s="113">
        <v>15.096363997615736</v>
      </c>
      <c r="D21" s="115">
        <v>3799</v>
      </c>
      <c r="E21" s="114">
        <v>4555</v>
      </c>
      <c r="F21" s="114">
        <v>4577</v>
      </c>
      <c r="G21" s="114">
        <v>4690</v>
      </c>
      <c r="H21" s="140">
        <v>4402</v>
      </c>
      <c r="I21" s="115">
        <v>-603</v>
      </c>
      <c r="J21" s="116">
        <v>-13.698318945933666</v>
      </c>
    </row>
    <row r="22" spans="1:15" s="110" customFormat="1" ht="24.95" customHeight="1" x14ac:dyDescent="0.2">
      <c r="A22" s="201" t="s">
        <v>152</v>
      </c>
      <c r="B22" s="199" t="s">
        <v>153</v>
      </c>
      <c r="C22" s="113">
        <v>1.5020862308762171</v>
      </c>
      <c r="D22" s="115">
        <v>378</v>
      </c>
      <c r="E22" s="114">
        <v>390</v>
      </c>
      <c r="F22" s="114">
        <v>395</v>
      </c>
      <c r="G22" s="114">
        <v>385</v>
      </c>
      <c r="H22" s="140">
        <v>373</v>
      </c>
      <c r="I22" s="115">
        <v>5</v>
      </c>
      <c r="J22" s="116">
        <v>1.3404825737265416</v>
      </c>
    </row>
    <row r="23" spans="1:15" s="110" customFormat="1" ht="24.95" customHeight="1" x14ac:dyDescent="0.2">
      <c r="A23" s="193" t="s">
        <v>154</v>
      </c>
      <c r="B23" s="199" t="s">
        <v>155</v>
      </c>
      <c r="C23" s="113">
        <v>1.0331810053645938</v>
      </c>
      <c r="D23" s="115">
        <v>260</v>
      </c>
      <c r="E23" s="114">
        <v>262</v>
      </c>
      <c r="F23" s="114">
        <v>251</v>
      </c>
      <c r="G23" s="114">
        <v>249</v>
      </c>
      <c r="H23" s="140">
        <v>252</v>
      </c>
      <c r="I23" s="115">
        <v>8</v>
      </c>
      <c r="J23" s="116">
        <v>3.1746031746031744</v>
      </c>
    </row>
    <row r="24" spans="1:15" s="110" customFormat="1" ht="24.95" customHeight="1" x14ac:dyDescent="0.2">
      <c r="A24" s="193" t="s">
        <v>156</v>
      </c>
      <c r="B24" s="199" t="s">
        <v>221</v>
      </c>
      <c r="C24" s="113">
        <v>7.7091198092588913</v>
      </c>
      <c r="D24" s="115">
        <v>1940</v>
      </c>
      <c r="E24" s="114">
        <v>1998</v>
      </c>
      <c r="F24" s="114">
        <v>1972</v>
      </c>
      <c r="G24" s="114">
        <v>1999</v>
      </c>
      <c r="H24" s="140">
        <v>2013</v>
      </c>
      <c r="I24" s="115">
        <v>-73</v>
      </c>
      <c r="J24" s="116">
        <v>-3.6264282165921511</v>
      </c>
    </row>
    <row r="25" spans="1:15" s="110" customFormat="1" ht="24.95" customHeight="1" x14ac:dyDescent="0.2">
      <c r="A25" s="193" t="s">
        <v>222</v>
      </c>
      <c r="B25" s="204" t="s">
        <v>159</v>
      </c>
      <c r="C25" s="113">
        <v>14.249950327836281</v>
      </c>
      <c r="D25" s="115">
        <v>3586</v>
      </c>
      <c r="E25" s="114">
        <v>3534</v>
      </c>
      <c r="F25" s="114">
        <v>3367</v>
      </c>
      <c r="G25" s="114">
        <v>3519</v>
      </c>
      <c r="H25" s="140">
        <v>3484</v>
      </c>
      <c r="I25" s="115">
        <v>102</v>
      </c>
      <c r="J25" s="116">
        <v>2.9276693455797935</v>
      </c>
    </row>
    <row r="26" spans="1:15" s="110" customFormat="1" ht="24.95" customHeight="1" x14ac:dyDescent="0.2">
      <c r="A26" s="201">
        <v>782.78300000000002</v>
      </c>
      <c r="B26" s="203" t="s">
        <v>160</v>
      </c>
      <c r="C26" s="113">
        <v>0.49672163719451617</v>
      </c>
      <c r="D26" s="115">
        <v>125</v>
      </c>
      <c r="E26" s="114">
        <v>148</v>
      </c>
      <c r="F26" s="114">
        <v>156</v>
      </c>
      <c r="G26" s="114">
        <v>137</v>
      </c>
      <c r="H26" s="140">
        <v>123</v>
      </c>
      <c r="I26" s="115">
        <v>2</v>
      </c>
      <c r="J26" s="116">
        <v>1.6260162601626016</v>
      </c>
    </row>
    <row r="27" spans="1:15" s="110" customFormat="1" ht="24.95" customHeight="1" x14ac:dyDescent="0.2">
      <c r="A27" s="193" t="s">
        <v>161</v>
      </c>
      <c r="B27" s="199" t="s">
        <v>162</v>
      </c>
      <c r="C27" s="113">
        <v>0.53248559507252136</v>
      </c>
      <c r="D27" s="115">
        <v>134</v>
      </c>
      <c r="E27" s="114">
        <v>139</v>
      </c>
      <c r="F27" s="114">
        <v>140</v>
      </c>
      <c r="G27" s="114">
        <v>142</v>
      </c>
      <c r="H27" s="140">
        <v>137</v>
      </c>
      <c r="I27" s="115">
        <v>-3</v>
      </c>
      <c r="J27" s="116">
        <v>-2.1897810218978102</v>
      </c>
    </row>
    <row r="28" spans="1:15" s="110" customFormat="1" ht="24.95" customHeight="1" x14ac:dyDescent="0.2">
      <c r="A28" s="193" t="s">
        <v>163</v>
      </c>
      <c r="B28" s="199" t="s">
        <v>164</v>
      </c>
      <c r="C28" s="113">
        <v>6.6520961653089605</v>
      </c>
      <c r="D28" s="115">
        <v>1674</v>
      </c>
      <c r="E28" s="114">
        <v>1909</v>
      </c>
      <c r="F28" s="114">
        <v>1575</v>
      </c>
      <c r="G28" s="114">
        <v>1870</v>
      </c>
      <c r="H28" s="140">
        <v>1614</v>
      </c>
      <c r="I28" s="115">
        <v>60</v>
      </c>
      <c r="J28" s="116">
        <v>3.7174721189591078</v>
      </c>
    </row>
    <row r="29" spans="1:15" s="110" customFormat="1" ht="24.95" customHeight="1" x14ac:dyDescent="0.2">
      <c r="A29" s="193">
        <v>86</v>
      </c>
      <c r="B29" s="199" t="s">
        <v>165</v>
      </c>
      <c r="C29" s="113">
        <v>8.7343532684283733</v>
      </c>
      <c r="D29" s="115">
        <v>2198</v>
      </c>
      <c r="E29" s="114">
        <v>2133</v>
      </c>
      <c r="F29" s="114">
        <v>2064</v>
      </c>
      <c r="G29" s="114">
        <v>2093</v>
      </c>
      <c r="H29" s="140">
        <v>2034</v>
      </c>
      <c r="I29" s="115">
        <v>164</v>
      </c>
      <c r="J29" s="116">
        <v>8.0629301868239924</v>
      </c>
    </row>
    <row r="30" spans="1:15" s="110" customFormat="1" ht="24.95" customHeight="1" x14ac:dyDescent="0.2">
      <c r="A30" s="193">
        <v>87.88</v>
      </c>
      <c r="B30" s="204" t="s">
        <v>166</v>
      </c>
      <c r="C30" s="113">
        <v>5.0864295648718461</v>
      </c>
      <c r="D30" s="115">
        <v>1280</v>
      </c>
      <c r="E30" s="114">
        <v>1251</v>
      </c>
      <c r="F30" s="114">
        <v>1197</v>
      </c>
      <c r="G30" s="114">
        <v>1202</v>
      </c>
      <c r="H30" s="140">
        <v>1199</v>
      </c>
      <c r="I30" s="115">
        <v>81</v>
      </c>
      <c r="J30" s="116">
        <v>6.7556296914095082</v>
      </c>
    </row>
    <row r="31" spans="1:15" s="110" customFormat="1" ht="24.95" customHeight="1" x14ac:dyDescent="0.2">
      <c r="A31" s="193" t="s">
        <v>167</v>
      </c>
      <c r="B31" s="199" t="s">
        <v>168</v>
      </c>
      <c r="C31" s="113">
        <v>8.6429564871845823</v>
      </c>
      <c r="D31" s="115">
        <v>2175</v>
      </c>
      <c r="E31" s="114">
        <v>2272</v>
      </c>
      <c r="F31" s="114">
        <v>2192</v>
      </c>
      <c r="G31" s="114">
        <v>2220</v>
      </c>
      <c r="H31" s="140">
        <v>2201</v>
      </c>
      <c r="I31" s="115">
        <v>-26</v>
      </c>
      <c r="J31" s="116">
        <v>-1.1812812358019082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0.23842638585336778</v>
      </c>
      <c r="D34" s="115">
        <v>60</v>
      </c>
      <c r="E34" s="114">
        <v>65</v>
      </c>
      <c r="F34" s="114">
        <v>71</v>
      </c>
      <c r="G34" s="114">
        <v>73</v>
      </c>
      <c r="H34" s="140">
        <v>62</v>
      </c>
      <c r="I34" s="115">
        <v>-2</v>
      </c>
      <c r="J34" s="116">
        <v>-3.225806451612903</v>
      </c>
    </row>
    <row r="35" spans="1:10" s="110" customFormat="1" ht="24.95" customHeight="1" x14ac:dyDescent="0.2">
      <c r="A35" s="292" t="s">
        <v>171</v>
      </c>
      <c r="B35" s="293" t="s">
        <v>172</v>
      </c>
      <c r="C35" s="113">
        <v>3.9221140472878999</v>
      </c>
      <c r="D35" s="115">
        <v>987</v>
      </c>
      <c r="E35" s="114">
        <v>980</v>
      </c>
      <c r="F35" s="114">
        <v>979</v>
      </c>
      <c r="G35" s="114">
        <v>1006</v>
      </c>
      <c r="H35" s="140">
        <v>1023</v>
      </c>
      <c r="I35" s="115">
        <v>-36</v>
      </c>
      <c r="J35" s="116">
        <v>-3.5190615835777126</v>
      </c>
    </row>
    <row r="36" spans="1:10" s="110" customFormat="1" ht="24.95" customHeight="1" x14ac:dyDescent="0.2">
      <c r="A36" s="294" t="s">
        <v>173</v>
      </c>
      <c r="B36" s="295" t="s">
        <v>174</v>
      </c>
      <c r="C36" s="125">
        <v>95.839459566858736</v>
      </c>
      <c r="D36" s="143">
        <v>24118</v>
      </c>
      <c r="E36" s="144">
        <v>25295</v>
      </c>
      <c r="F36" s="144">
        <v>24510</v>
      </c>
      <c r="G36" s="144">
        <v>25186</v>
      </c>
      <c r="H36" s="145">
        <v>24433</v>
      </c>
      <c r="I36" s="143">
        <v>-315</v>
      </c>
      <c r="J36" s="146">
        <v>-1.2892399623460074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25165</v>
      </c>
      <c r="F11" s="264">
        <v>26340</v>
      </c>
      <c r="G11" s="264">
        <v>25560</v>
      </c>
      <c r="H11" s="264">
        <v>26265</v>
      </c>
      <c r="I11" s="265">
        <v>25518</v>
      </c>
      <c r="J11" s="263">
        <v>-353</v>
      </c>
      <c r="K11" s="266">
        <v>-1.3833372521357472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43.540631829922511</v>
      </c>
      <c r="E13" s="115">
        <v>10957</v>
      </c>
      <c r="F13" s="114">
        <v>11232</v>
      </c>
      <c r="G13" s="114">
        <v>10993</v>
      </c>
      <c r="H13" s="114">
        <v>11252</v>
      </c>
      <c r="I13" s="140">
        <v>10951</v>
      </c>
      <c r="J13" s="115">
        <v>6</v>
      </c>
      <c r="K13" s="116">
        <v>5.4789516939092321E-2</v>
      </c>
    </row>
    <row r="14" spans="1:15" ht="15.95" customHeight="1" x14ac:dyDescent="0.2">
      <c r="A14" s="306" t="s">
        <v>230</v>
      </c>
      <c r="B14" s="307"/>
      <c r="C14" s="308"/>
      <c r="D14" s="113">
        <v>42.884959268825753</v>
      </c>
      <c r="E14" s="115">
        <v>10792</v>
      </c>
      <c r="F14" s="114">
        <v>11469</v>
      </c>
      <c r="G14" s="114">
        <v>11217</v>
      </c>
      <c r="H14" s="114">
        <v>11456</v>
      </c>
      <c r="I14" s="140">
        <v>11164</v>
      </c>
      <c r="J14" s="115">
        <v>-372</v>
      </c>
      <c r="K14" s="116">
        <v>-3.3321390182730206</v>
      </c>
    </row>
    <row r="15" spans="1:15" ht="15.95" customHeight="1" x14ac:dyDescent="0.2">
      <c r="A15" s="306" t="s">
        <v>231</v>
      </c>
      <c r="B15" s="307"/>
      <c r="C15" s="308"/>
      <c r="D15" s="113">
        <v>4.6691833896284525</v>
      </c>
      <c r="E15" s="115">
        <v>1175</v>
      </c>
      <c r="F15" s="114">
        <v>1237</v>
      </c>
      <c r="G15" s="114">
        <v>1195</v>
      </c>
      <c r="H15" s="114">
        <v>1176</v>
      </c>
      <c r="I15" s="140">
        <v>1178</v>
      </c>
      <c r="J15" s="115">
        <v>-3</v>
      </c>
      <c r="K15" s="116">
        <v>-0.25466893039049238</v>
      </c>
    </row>
    <row r="16" spans="1:15" ht="15.95" customHeight="1" x14ac:dyDescent="0.2">
      <c r="A16" s="306" t="s">
        <v>232</v>
      </c>
      <c r="B16" s="307"/>
      <c r="C16" s="308"/>
      <c r="D16" s="113">
        <v>6.230876216968011</v>
      </c>
      <c r="E16" s="115">
        <v>1568</v>
      </c>
      <c r="F16" s="114">
        <v>1698</v>
      </c>
      <c r="G16" s="114">
        <v>1472</v>
      </c>
      <c r="H16" s="114">
        <v>1657</v>
      </c>
      <c r="I16" s="140">
        <v>1524</v>
      </c>
      <c r="J16" s="115">
        <v>44</v>
      </c>
      <c r="K16" s="116">
        <v>2.8871391076115485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0.18279356248758197</v>
      </c>
      <c r="E18" s="115">
        <v>46</v>
      </c>
      <c r="F18" s="114">
        <v>57</v>
      </c>
      <c r="G18" s="114">
        <v>53</v>
      </c>
      <c r="H18" s="114">
        <v>58</v>
      </c>
      <c r="I18" s="140">
        <v>49</v>
      </c>
      <c r="J18" s="115">
        <v>-3</v>
      </c>
      <c r="K18" s="116">
        <v>-6.1224489795918364</v>
      </c>
    </row>
    <row r="19" spans="1:11" ht="14.1" customHeight="1" x14ac:dyDescent="0.2">
      <c r="A19" s="306" t="s">
        <v>235</v>
      </c>
      <c r="B19" s="307" t="s">
        <v>236</v>
      </c>
      <c r="C19" s="308"/>
      <c r="D19" s="113">
        <v>9.1396781243790984E-2</v>
      </c>
      <c r="E19" s="115">
        <v>23</v>
      </c>
      <c r="F19" s="114">
        <v>29</v>
      </c>
      <c r="G19" s="114">
        <v>28</v>
      </c>
      <c r="H19" s="114">
        <v>33</v>
      </c>
      <c r="I19" s="140">
        <v>24</v>
      </c>
      <c r="J19" s="115">
        <v>-1</v>
      </c>
      <c r="K19" s="116">
        <v>-4.166666666666667</v>
      </c>
    </row>
    <row r="20" spans="1:11" ht="14.1" customHeight="1" x14ac:dyDescent="0.2">
      <c r="A20" s="306">
        <v>12</v>
      </c>
      <c r="B20" s="307" t="s">
        <v>237</v>
      </c>
      <c r="C20" s="308"/>
      <c r="D20" s="113">
        <v>0.31790184780449038</v>
      </c>
      <c r="E20" s="115">
        <v>80</v>
      </c>
      <c r="F20" s="114">
        <v>77</v>
      </c>
      <c r="G20" s="114">
        <v>93</v>
      </c>
      <c r="H20" s="114">
        <v>94</v>
      </c>
      <c r="I20" s="140">
        <v>81</v>
      </c>
      <c r="J20" s="115">
        <v>-1</v>
      </c>
      <c r="K20" s="116">
        <v>-1.2345679012345678</v>
      </c>
    </row>
    <row r="21" spans="1:11" ht="14.1" customHeight="1" x14ac:dyDescent="0.2">
      <c r="A21" s="306">
        <v>21</v>
      </c>
      <c r="B21" s="307" t="s">
        <v>238</v>
      </c>
      <c r="C21" s="308"/>
      <c r="D21" s="113">
        <v>3.5763957878005168E-2</v>
      </c>
      <c r="E21" s="115">
        <v>9</v>
      </c>
      <c r="F21" s="114">
        <v>7</v>
      </c>
      <c r="G21" s="114">
        <v>7</v>
      </c>
      <c r="H21" s="114">
        <v>7</v>
      </c>
      <c r="I21" s="140">
        <v>7</v>
      </c>
      <c r="J21" s="115">
        <v>2</v>
      </c>
      <c r="K21" s="116">
        <v>28.571428571428573</v>
      </c>
    </row>
    <row r="22" spans="1:11" ht="14.1" customHeight="1" x14ac:dyDescent="0.2">
      <c r="A22" s="306">
        <v>22</v>
      </c>
      <c r="B22" s="307" t="s">
        <v>239</v>
      </c>
      <c r="C22" s="308"/>
      <c r="D22" s="113">
        <v>0.16292469699980131</v>
      </c>
      <c r="E22" s="115">
        <v>41</v>
      </c>
      <c r="F22" s="114">
        <v>43</v>
      </c>
      <c r="G22" s="114">
        <v>39</v>
      </c>
      <c r="H22" s="114">
        <v>39</v>
      </c>
      <c r="I22" s="140">
        <v>44</v>
      </c>
      <c r="J22" s="115">
        <v>-3</v>
      </c>
      <c r="K22" s="116">
        <v>-6.8181818181818183</v>
      </c>
    </row>
    <row r="23" spans="1:11" ht="14.1" customHeight="1" x14ac:dyDescent="0.2">
      <c r="A23" s="306">
        <v>23</v>
      </c>
      <c r="B23" s="307" t="s">
        <v>240</v>
      </c>
      <c r="C23" s="308"/>
      <c r="D23" s="113">
        <v>0.24637393204848004</v>
      </c>
      <c r="E23" s="115">
        <v>62</v>
      </c>
      <c r="F23" s="114">
        <v>64</v>
      </c>
      <c r="G23" s="114">
        <v>70</v>
      </c>
      <c r="H23" s="114">
        <v>71</v>
      </c>
      <c r="I23" s="140">
        <v>74</v>
      </c>
      <c r="J23" s="115">
        <v>-12</v>
      </c>
      <c r="K23" s="116">
        <v>-16.216216216216218</v>
      </c>
    </row>
    <row r="24" spans="1:11" ht="14.1" customHeight="1" x14ac:dyDescent="0.2">
      <c r="A24" s="306">
        <v>24</v>
      </c>
      <c r="B24" s="307" t="s">
        <v>241</v>
      </c>
      <c r="C24" s="308"/>
      <c r="D24" s="113">
        <v>0.31392807470693423</v>
      </c>
      <c r="E24" s="115">
        <v>79</v>
      </c>
      <c r="F24" s="114">
        <v>83</v>
      </c>
      <c r="G24" s="114">
        <v>97</v>
      </c>
      <c r="H24" s="114">
        <v>99</v>
      </c>
      <c r="I24" s="140">
        <v>89</v>
      </c>
      <c r="J24" s="115">
        <v>-10</v>
      </c>
      <c r="K24" s="116">
        <v>-11.235955056179776</v>
      </c>
    </row>
    <row r="25" spans="1:11" ht="14.1" customHeight="1" x14ac:dyDescent="0.2">
      <c r="A25" s="306">
        <v>25</v>
      </c>
      <c r="B25" s="307" t="s">
        <v>242</v>
      </c>
      <c r="C25" s="308"/>
      <c r="D25" s="113">
        <v>0.65964633419431751</v>
      </c>
      <c r="E25" s="115">
        <v>166</v>
      </c>
      <c r="F25" s="114">
        <v>162</v>
      </c>
      <c r="G25" s="114">
        <v>172</v>
      </c>
      <c r="H25" s="114">
        <v>180</v>
      </c>
      <c r="I25" s="140">
        <v>181</v>
      </c>
      <c r="J25" s="115">
        <v>-15</v>
      </c>
      <c r="K25" s="116">
        <v>-8.2872928176795586</v>
      </c>
    </row>
    <row r="26" spans="1:11" ht="14.1" customHeight="1" x14ac:dyDescent="0.2">
      <c r="A26" s="306">
        <v>26</v>
      </c>
      <c r="B26" s="307" t="s">
        <v>243</v>
      </c>
      <c r="C26" s="308"/>
      <c r="D26" s="113">
        <v>0.41724617524339358</v>
      </c>
      <c r="E26" s="115">
        <v>105</v>
      </c>
      <c r="F26" s="114">
        <v>118</v>
      </c>
      <c r="G26" s="114">
        <v>118</v>
      </c>
      <c r="H26" s="114">
        <v>114</v>
      </c>
      <c r="I26" s="140">
        <v>119</v>
      </c>
      <c r="J26" s="115">
        <v>-14</v>
      </c>
      <c r="K26" s="116">
        <v>-11.764705882352942</v>
      </c>
    </row>
    <row r="27" spans="1:11" ht="14.1" customHeight="1" x14ac:dyDescent="0.2">
      <c r="A27" s="306">
        <v>27</v>
      </c>
      <c r="B27" s="307" t="s">
        <v>244</v>
      </c>
      <c r="C27" s="308"/>
      <c r="D27" s="113">
        <v>0.21855752036558712</v>
      </c>
      <c r="E27" s="115">
        <v>55</v>
      </c>
      <c r="F27" s="114">
        <v>53</v>
      </c>
      <c r="G27" s="114">
        <v>46</v>
      </c>
      <c r="H27" s="114">
        <v>46</v>
      </c>
      <c r="I27" s="140">
        <v>43</v>
      </c>
      <c r="J27" s="115">
        <v>12</v>
      </c>
      <c r="K27" s="116">
        <v>27.906976744186046</v>
      </c>
    </row>
    <row r="28" spans="1:11" ht="14.1" customHeight="1" x14ac:dyDescent="0.2">
      <c r="A28" s="306">
        <v>28</v>
      </c>
      <c r="B28" s="307" t="s">
        <v>245</v>
      </c>
      <c r="C28" s="308"/>
      <c r="D28" s="113">
        <v>0.13113451221935227</v>
      </c>
      <c r="E28" s="115">
        <v>33</v>
      </c>
      <c r="F28" s="114">
        <v>32</v>
      </c>
      <c r="G28" s="114">
        <v>35</v>
      </c>
      <c r="H28" s="114">
        <v>39</v>
      </c>
      <c r="I28" s="140">
        <v>35</v>
      </c>
      <c r="J28" s="115">
        <v>-2</v>
      </c>
      <c r="K28" s="116">
        <v>-5.7142857142857144</v>
      </c>
    </row>
    <row r="29" spans="1:11" ht="14.1" customHeight="1" x14ac:dyDescent="0.2">
      <c r="A29" s="306">
        <v>29</v>
      </c>
      <c r="B29" s="307" t="s">
        <v>246</v>
      </c>
      <c r="C29" s="308"/>
      <c r="D29" s="113">
        <v>2.785614941386847</v>
      </c>
      <c r="E29" s="115">
        <v>701</v>
      </c>
      <c r="F29" s="114">
        <v>749</v>
      </c>
      <c r="G29" s="114">
        <v>744</v>
      </c>
      <c r="H29" s="114">
        <v>708</v>
      </c>
      <c r="I29" s="140">
        <v>710</v>
      </c>
      <c r="J29" s="115">
        <v>-9</v>
      </c>
      <c r="K29" s="116">
        <v>-1.267605633802817</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2.6107689250943773</v>
      </c>
      <c r="E31" s="115">
        <v>657</v>
      </c>
      <c r="F31" s="114">
        <v>706</v>
      </c>
      <c r="G31" s="114">
        <v>696</v>
      </c>
      <c r="H31" s="114">
        <v>649</v>
      </c>
      <c r="I31" s="140">
        <v>654</v>
      </c>
      <c r="J31" s="115">
        <v>3</v>
      </c>
      <c r="K31" s="116">
        <v>0.45871559633027525</v>
      </c>
    </row>
    <row r="32" spans="1:11" ht="14.1" customHeight="1" x14ac:dyDescent="0.2">
      <c r="A32" s="306">
        <v>31</v>
      </c>
      <c r="B32" s="307" t="s">
        <v>251</v>
      </c>
      <c r="C32" s="308"/>
      <c r="D32" s="113">
        <v>0.19471488178025034</v>
      </c>
      <c r="E32" s="115">
        <v>49</v>
      </c>
      <c r="F32" s="114">
        <v>43</v>
      </c>
      <c r="G32" s="114">
        <v>48</v>
      </c>
      <c r="H32" s="114">
        <v>52</v>
      </c>
      <c r="I32" s="140">
        <v>50</v>
      </c>
      <c r="J32" s="115">
        <v>-1</v>
      </c>
      <c r="K32" s="116">
        <v>-2</v>
      </c>
    </row>
    <row r="33" spans="1:11" ht="14.1" customHeight="1" x14ac:dyDescent="0.2">
      <c r="A33" s="306">
        <v>32</v>
      </c>
      <c r="B33" s="307" t="s">
        <v>252</v>
      </c>
      <c r="C33" s="308"/>
      <c r="D33" s="113">
        <v>0.19471488178025034</v>
      </c>
      <c r="E33" s="115">
        <v>49</v>
      </c>
      <c r="F33" s="114">
        <v>42</v>
      </c>
      <c r="G33" s="114">
        <v>42</v>
      </c>
      <c r="H33" s="114">
        <v>36</v>
      </c>
      <c r="I33" s="140">
        <v>35</v>
      </c>
      <c r="J33" s="115">
        <v>14</v>
      </c>
      <c r="K33" s="116">
        <v>40</v>
      </c>
    </row>
    <row r="34" spans="1:11" ht="14.1" customHeight="1" x14ac:dyDescent="0.2">
      <c r="A34" s="306">
        <v>33</v>
      </c>
      <c r="B34" s="307" t="s">
        <v>253</v>
      </c>
      <c r="C34" s="308"/>
      <c r="D34" s="113">
        <v>0.13510828531690841</v>
      </c>
      <c r="E34" s="115">
        <v>34</v>
      </c>
      <c r="F34" s="114">
        <v>36</v>
      </c>
      <c r="G34" s="114">
        <v>36</v>
      </c>
      <c r="H34" s="114">
        <v>38</v>
      </c>
      <c r="I34" s="140">
        <v>43</v>
      </c>
      <c r="J34" s="115">
        <v>-9</v>
      </c>
      <c r="K34" s="116">
        <v>-20.930232558139537</v>
      </c>
    </row>
    <row r="35" spans="1:11" ht="14.1" customHeight="1" x14ac:dyDescent="0.2">
      <c r="A35" s="306">
        <v>34</v>
      </c>
      <c r="B35" s="307" t="s">
        <v>254</v>
      </c>
      <c r="C35" s="308"/>
      <c r="D35" s="113">
        <v>2.8611166302404132</v>
      </c>
      <c r="E35" s="115">
        <v>720</v>
      </c>
      <c r="F35" s="114">
        <v>729</v>
      </c>
      <c r="G35" s="114">
        <v>725</v>
      </c>
      <c r="H35" s="114">
        <v>728</v>
      </c>
      <c r="I35" s="140">
        <v>733</v>
      </c>
      <c r="J35" s="115">
        <v>-13</v>
      </c>
      <c r="K35" s="116">
        <v>-1.7735334242837653</v>
      </c>
    </row>
    <row r="36" spans="1:11" ht="14.1" customHeight="1" x14ac:dyDescent="0.2">
      <c r="A36" s="306">
        <v>41</v>
      </c>
      <c r="B36" s="307" t="s">
        <v>255</v>
      </c>
      <c r="C36" s="308"/>
      <c r="D36" s="113">
        <v>0.16689847009735745</v>
      </c>
      <c r="E36" s="115">
        <v>42</v>
      </c>
      <c r="F36" s="114">
        <v>46</v>
      </c>
      <c r="G36" s="114">
        <v>43</v>
      </c>
      <c r="H36" s="114">
        <v>45</v>
      </c>
      <c r="I36" s="140">
        <v>47</v>
      </c>
      <c r="J36" s="115">
        <v>-5</v>
      </c>
      <c r="K36" s="116">
        <v>-10.638297872340425</v>
      </c>
    </row>
    <row r="37" spans="1:11" ht="14.1" customHeight="1" x14ac:dyDescent="0.2">
      <c r="A37" s="306">
        <v>42</v>
      </c>
      <c r="B37" s="307" t="s">
        <v>256</v>
      </c>
      <c r="C37" s="308"/>
      <c r="D37" s="113" t="s">
        <v>513</v>
      </c>
      <c r="E37" s="115" t="s">
        <v>513</v>
      </c>
      <c r="F37" s="114" t="s">
        <v>513</v>
      </c>
      <c r="G37" s="114" t="s">
        <v>513</v>
      </c>
      <c r="H37" s="114">
        <v>6</v>
      </c>
      <c r="I37" s="140">
        <v>6</v>
      </c>
      <c r="J37" s="115" t="s">
        <v>513</v>
      </c>
      <c r="K37" s="116" t="s">
        <v>513</v>
      </c>
    </row>
    <row r="38" spans="1:11" ht="14.1" customHeight="1" x14ac:dyDescent="0.2">
      <c r="A38" s="306">
        <v>43</v>
      </c>
      <c r="B38" s="307" t="s">
        <v>257</v>
      </c>
      <c r="C38" s="308"/>
      <c r="D38" s="113">
        <v>0.36161335187760779</v>
      </c>
      <c r="E38" s="115">
        <v>91</v>
      </c>
      <c r="F38" s="114">
        <v>106</v>
      </c>
      <c r="G38" s="114">
        <v>110</v>
      </c>
      <c r="H38" s="114">
        <v>110</v>
      </c>
      <c r="I38" s="140">
        <v>102</v>
      </c>
      <c r="J38" s="115">
        <v>-11</v>
      </c>
      <c r="K38" s="116">
        <v>-10.784313725490197</v>
      </c>
    </row>
    <row r="39" spans="1:11" ht="14.1" customHeight="1" x14ac:dyDescent="0.2">
      <c r="A39" s="306">
        <v>51</v>
      </c>
      <c r="B39" s="307" t="s">
        <v>258</v>
      </c>
      <c r="C39" s="308"/>
      <c r="D39" s="113">
        <v>12.314722829326445</v>
      </c>
      <c r="E39" s="115">
        <v>3099</v>
      </c>
      <c r="F39" s="114">
        <v>3086</v>
      </c>
      <c r="G39" s="114">
        <v>3074</v>
      </c>
      <c r="H39" s="114">
        <v>3088</v>
      </c>
      <c r="I39" s="140">
        <v>3061</v>
      </c>
      <c r="J39" s="115">
        <v>38</v>
      </c>
      <c r="K39" s="116">
        <v>1.2414243711205488</v>
      </c>
    </row>
    <row r="40" spans="1:11" ht="14.1" customHeight="1" x14ac:dyDescent="0.2">
      <c r="A40" s="306" t="s">
        <v>259</v>
      </c>
      <c r="B40" s="307" t="s">
        <v>260</v>
      </c>
      <c r="C40" s="308"/>
      <c r="D40" s="113">
        <v>12.175640770911981</v>
      </c>
      <c r="E40" s="115">
        <v>3064</v>
      </c>
      <c r="F40" s="114">
        <v>3045</v>
      </c>
      <c r="G40" s="114">
        <v>3027</v>
      </c>
      <c r="H40" s="114">
        <v>3044</v>
      </c>
      <c r="I40" s="140">
        <v>3026</v>
      </c>
      <c r="J40" s="115">
        <v>38</v>
      </c>
      <c r="K40" s="116">
        <v>1.2557832121612691</v>
      </c>
    </row>
    <row r="41" spans="1:11" ht="14.1" customHeight="1" x14ac:dyDescent="0.2">
      <c r="A41" s="306"/>
      <c r="B41" s="307" t="s">
        <v>261</v>
      </c>
      <c r="C41" s="308"/>
      <c r="D41" s="113">
        <v>1.8517782634611564</v>
      </c>
      <c r="E41" s="115">
        <v>466</v>
      </c>
      <c r="F41" s="114">
        <v>496</v>
      </c>
      <c r="G41" s="114">
        <v>459</v>
      </c>
      <c r="H41" s="114">
        <v>477</v>
      </c>
      <c r="I41" s="140">
        <v>473</v>
      </c>
      <c r="J41" s="115">
        <v>-7</v>
      </c>
      <c r="K41" s="116">
        <v>-1.4799154334038056</v>
      </c>
    </row>
    <row r="42" spans="1:11" ht="14.1" customHeight="1" x14ac:dyDescent="0.2">
      <c r="A42" s="306">
        <v>52</v>
      </c>
      <c r="B42" s="307" t="s">
        <v>262</v>
      </c>
      <c r="C42" s="308"/>
      <c r="D42" s="113">
        <v>4.0969600635803696</v>
      </c>
      <c r="E42" s="115">
        <v>1031</v>
      </c>
      <c r="F42" s="114">
        <v>1023</v>
      </c>
      <c r="G42" s="114">
        <v>1042</v>
      </c>
      <c r="H42" s="114">
        <v>1056</v>
      </c>
      <c r="I42" s="140">
        <v>1060</v>
      </c>
      <c r="J42" s="115">
        <v>-29</v>
      </c>
      <c r="K42" s="116">
        <v>-2.7358490566037736</v>
      </c>
    </row>
    <row r="43" spans="1:11" ht="14.1" customHeight="1" x14ac:dyDescent="0.2">
      <c r="A43" s="306" t="s">
        <v>263</v>
      </c>
      <c r="B43" s="307" t="s">
        <v>264</v>
      </c>
      <c r="C43" s="308"/>
      <c r="D43" s="113">
        <v>4.057222332604808</v>
      </c>
      <c r="E43" s="115">
        <v>1021</v>
      </c>
      <c r="F43" s="114">
        <v>1013</v>
      </c>
      <c r="G43" s="114">
        <v>1032</v>
      </c>
      <c r="H43" s="114">
        <v>1047</v>
      </c>
      <c r="I43" s="140">
        <v>1050</v>
      </c>
      <c r="J43" s="115">
        <v>-29</v>
      </c>
      <c r="K43" s="116">
        <v>-2.7619047619047619</v>
      </c>
    </row>
    <row r="44" spans="1:11" ht="14.1" customHeight="1" x14ac:dyDescent="0.2">
      <c r="A44" s="306">
        <v>53</v>
      </c>
      <c r="B44" s="307" t="s">
        <v>265</v>
      </c>
      <c r="C44" s="308"/>
      <c r="D44" s="113">
        <v>1.9392012716073912</v>
      </c>
      <c r="E44" s="115">
        <v>488</v>
      </c>
      <c r="F44" s="114">
        <v>504</v>
      </c>
      <c r="G44" s="114">
        <v>541</v>
      </c>
      <c r="H44" s="114">
        <v>529</v>
      </c>
      <c r="I44" s="140">
        <v>540</v>
      </c>
      <c r="J44" s="115">
        <v>-52</v>
      </c>
      <c r="K44" s="116">
        <v>-9.6296296296296298</v>
      </c>
    </row>
    <row r="45" spans="1:11" ht="14.1" customHeight="1" x14ac:dyDescent="0.2">
      <c r="A45" s="306" t="s">
        <v>266</v>
      </c>
      <c r="B45" s="307" t="s">
        <v>267</v>
      </c>
      <c r="C45" s="308"/>
      <c r="D45" s="113">
        <v>1.9193324061196106</v>
      </c>
      <c r="E45" s="115">
        <v>483</v>
      </c>
      <c r="F45" s="114">
        <v>498</v>
      </c>
      <c r="G45" s="114">
        <v>535</v>
      </c>
      <c r="H45" s="114">
        <v>523</v>
      </c>
      <c r="I45" s="140">
        <v>532</v>
      </c>
      <c r="J45" s="115">
        <v>-49</v>
      </c>
      <c r="K45" s="116">
        <v>-9.2105263157894743</v>
      </c>
    </row>
    <row r="46" spans="1:11" ht="14.1" customHeight="1" x14ac:dyDescent="0.2">
      <c r="A46" s="306">
        <v>54</v>
      </c>
      <c r="B46" s="307" t="s">
        <v>268</v>
      </c>
      <c r="C46" s="308"/>
      <c r="D46" s="113">
        <v>16.518974766540829</v>
      </c>
      <c r="E46" s="115">
        <v>4157</v>
      </c>
      <c r="F46" s="114">
        <v>4128</v>
      </c>
      <c r="G46" s="114">
        <v>3968</v>
      </c>
      <c r="H46" s="114">
        <v>4082</v>
      </c>
      <c r="I46" s="140">
        <v>4074</v>
      </c>
      <c r="J46" s="115">
        <v>83</v>
      </c>
      <c r="K46" s="116">
        <v>2.037309769268532</v>
      </c>
    </row>
    <row r="47" spans="1:11" ht="14.1" customHeight="1" x14ac:dyDescent="0.2">
      <c r="A47" s="306">
        <v>61</v>
      </c>
      <c r="B47" s="307" t="s">
        <v>269</v>
      </c>
      <c r="C47" s="308"/>
      <c r="D47" s="113">
        <v>0.68348897277965426</v>
      </c>
      <c r="E47" s="115">
        <v>172</v>
      </c>
      <c r="F47" s="114">
        <v>193</v>
      </c>
      <c r="G47" s="114">
        <v>161</v>
      </c>
      <c r="H47" s="114">
        <v>161</v>
      </c>
      <c r="I47" s="140">
        <v>146</v>
      </c>
      <c r="J47" s="115">
        <v>26</v>
      </c>
      <c r="K47" s="116">
        <v>17.80821917808219</v>
      </c>
    </row>
    <row r="48" spans="1:11" ht="14.1" customHeight="1" x14ac:dyDescent="0.2">
      <c r="A48" s="306">
        <v>62</v>
      </c>
      <c r="B48" s="307" t="s">
        <v>270</v>
      </c>
      <c r="C48" s="308"/>
      <c r="D48" s="113">
        <v>9.1317305781839853</v>
      </c>
      <c r="E48" s="115">
        <v>2298</v>
      </c>
      <c r="F48" s="114">
        <v>2477</v>
      </c>
      <c r="G48" s="114">
        <v>2391</v>
      </c>
      <c r="H48" s="114">
        <v>2460</v>
      </c>
      <c r="I48" s="140">
        <v>2340</v>
      </c>
      <c r="J48" s="115">
        <v>-42</v>
      </c>
      <c r="K48" s="116">
        <v>-1.7948717948717949</v>
      </c>
    </row>
    <row r="49" spans="1:11" ht="14.1" customHeight="1" x14ac:dyDescent="0.2">
      <c r="A49" s="306">
        <v>63</v>
      </c>
      <c r="B49" s="307" t="s">
        <v>271</v>
      </c>
      <c r="C49" s="308"/>
      <c r="D49" s="113">
        <v>13.121398768130339</v>
      </c>
      <c r="E49" s="115">
        <v>3302</v>
      </c>
      <c r="F49" s="114">
        <v>4016</v>
      </c>
      <c r="G49" s="114">
        <v>3925</v>
      </c>
      <c r="H49" s="114">
        <v>4098</v>
      </c>
      <c r="I49" s="140">
        <v>3821</v>
      </c>
      <c r="J49" s="115">
        <v>-519</v>
      </c>
      <c r="K49" s="116">
        <v>-13.582831719445171</v>
      </c>
    </row>
    <row r="50" spans="1:11" ht="14.1" customHeight="1" x14ac:dyDescent="0.2">
      <c r="A50" s="306" t="s">
        <v>272</v>
      </c>
      <c r="B50" s="307" t="s">
        <v>273</v>
      </c>
      <c r="C50" s="308"/>
      <c r="D50" s="113">
        <v>0.7152791575601033</v>
      </c>
      <c r="E50" s="115">
        <v>180</v>
      </c>
      <c r="F50" s="114">
        <v>205</v>
      </c>
      <c r="G50" s="114">
        <v>205</v>
      </c>
      <c r="H50" s="114">
        <v>207</v>
      </c>
      <c r="I50" s="140">
        <v>196</v>
      </c>
      <c r="J50" s="115">
        <v>-16</v>
      </c>
      <c r="K50" s="116">
        <v>-8.1632653061224492</v>
      </c>
    </row>
    <row r="51" spans="1:11" ht="14.1" customHeight="1" x14ac:dyDescent="0.2">
      <c r="A51" s="306" t="s">
        <v>274</v>
      </c>
      <c r="B51" s="307" t="s">
        <v>275</v>
      </c>
      <c r="C51" s="308"/>
      <c r="D51" s="113">
        <v>11.988873435326843</v>
      </c>
      <c r="E51" s="115">
        <v>3017</v>
      </c>
      <c r="F51" s="114">
        <v>3634</v>
      </c>
      <c r="G51" s="114">
        <v>3583</v>
      </c>
      <c r="H51" s="114">
        <v>3747</v>
      </c>
      <c r="I51" s="140">
        <v>3489</v>
      </c>
      <c r="J51" s="115">
        <v>-472</v>
      </c>
      <c r="K51" s="116">
        <v>-13.52823158498137</v>
      </c>
    </row>
    <row r="52" spans="1:11" ht="14.1" customHeight="1" x14ac:dyDescent="0.2">
      <c r="A52" s="306">
        <v>71</v>
      </c>
      <c r="B52" s="307" t="s">
        <v>276</v>
      </c>
      <c r="C52" s="308"/>
      <c r="D52" s="113">
        <v>9.1595469898668789</v>
      </c>
      <c r="E52" s="115">
        <v>2305</v>
      </c>
      <c r="F52" s="114">
        <v>2360</v>
      </c>
      <c r="G52" s="114">
        <v>2364</v>
      </c>
      <c r="H52" s="114">
        <v>2389</v>
      </c>
      <c r="I52" s="140">
        <v>2403</v>
      </c>
      <c r="J52" s="115">
        <v>-98</v>
      </c>
      <c r="K52" s="116">
        <v>-4.0782355389096958</v>
      </c>
    </row>
    <row r="53" spans="1:11" ht="14.1" customHeight="1" x14ac:dyDescent="0.2">
      <c r="A53" s="306" t="s">
        <v>277</v>
      </c>
      <c r="B53" s="307" t="s">
        <v>278</v>
      </c>
      <c r="C53" s="308"/>
      <c r="D53" s="113">
        <v>0.79872839260878203</v>
      </c>
      <c r="E53" s="115">
        <v>201</v>
      </c>
      <c r="F53" s="114">
        <v>198</v>
      </c>
      <c r="G53" s="114">
        <v>194</v>
      </c>
      <c r="H53" s="114">
        <v>191</v>
      </c>
      <c r="I53" s="140">
        <v>181</v>
      </c>
      <c r="J53" s="115">
        <v>20</v>
      </c>
      <c r="K53" s="116">
        <v>11.049723756906078</v>
      </c>
    </row>
    <row r="54" spans="1:11" ht="14.1" customHeight="1" x14ac:dyDescent="0.2">
      <c r="A54" s="306" t="s">
        <v>279</v>
      </c>
      <c r="B54" s="307" t="s">
        <v>280</v>
      </c>
      <c r="C54" s="308"/>
      <c r="D54" s="113">
        <v>7.8998609179415853</v>
      </c>
      <c r="E54" s="115">
        <v>1988</v>
      </c>
      <c r="F54" s="114">
        <v>2047</v>
      </c>
      <c r="G54" s="114">
        <v>2054</v>
      </c>
      <c r="H54" s="114">
        <v>2096</v>
      </c>
      <c r="I54" s="140">
        <v>2119</v>
      </c>
      <c r="J54" s="115">
        <v>-131</v>
      </c>
      <c r="K54" s="116">
        <v>-6.1821613968853235</v>
      </c>
    </row>
    <row r="55" spans="1:11" ht="14.1" customHeight="1" x14ac:dyDescent="0.2">
      <c r="A55" s="306">
        <v>72</v>
      </c>
      <c r="B55" s="307" t="s">
        <v>281</v>
      </c>
      <c r="C55" s="308"/>
      <c r="D55" s="113">
        <v>1.1603417444863899</v>
      </c>
      <c r="E55" s="115">
        <v>292</v>
      </c>
      <c r="F55" s="114">
        <v>287</v>
      </c>
      <c r="G55" s="114">
        <v>280</v>
      </c>
      <c r="H55" s="114">
        <v>277</v>
      </c>
      <c r="I55" s="140">
        <v>284</v>
      </c>
      <c r="J55" s="115">
        <v>8</v>
      </c>
      <c r="K55" s="116">
        <v>2.816901408450704</v>
      </c>
    </row>
    <row r="56" spans="1:11" ht="14.1" customHeight="1" x14ac:dyDescent="0.2">
      <c r="A56" s="306" t="s">
        <v>282</v>
      </c>
      <c r="B56" s="307" t="s">
        <v>283</v>
      </c>
      <c r="C56" s="308"/>
      <c r="D56" s="113">
        <v>0.2026624279753626</v>
      </c>
      <c r="E56" s="115">
        <v>51</v>
      </c>
      <c r="F56" s="114">
        <v>46</v>
      </c>
      <c r="G56" s="114">
        <v>41</v>
      </c>
      <c r="H56" s="114">
        <v>39</v>
      </c>
      <c r="I56" s="140">
        <v>38</v>
      </c>
      <c r="J56" s="115">
        <v>13</v>
      </c>
      <c r="K56" s="116">
        <v>34.210526315789473</v>
      </c>
    </row>
    <row r="57" spans="1:11" ht="14.1" customHeight="1" x14ac:dyDescent="0.2">
      <c r="A57" s="306" t="s">
        <v>284</v>
      </c>
      <c r="B57" s="307" t="s">
        <v>285</v>
      </c>
      <c r="C57" s="308"/>
      <c r="D57" s="113">
        <v>0.59606596463341943</v>
      </c>
      <c r="E57" s="115">
        <v>150</v>
      </c>
      <c r="F57" s="114">
        <v>154</v>
      </c>
      <c r="G57" s="114">
        <v>154</v>
      </c>
      <c r="H57" s="114">
        <v>151</v>
      </c>
      <c r="I57" s="140">
        <v>152</v>
      </c>
      <c r="J57" s="115">
        <v>-2</v>
      </c>
      <c r="K57" s="116">
        <v>-1.3157894736842106</v>
      </c>
    </row>
    <row r="58" spans="1:11" ht="14.1" customHeight="1" x14ac:dyDescent="0.2">
      <c r="A58" s="306">
        <v>73</v>
      </c>
      <c r="B58" s="307" t="s">
        <v>286</v>
      </c>
      <c r="C58" s="308"/>
      <c r="D58" s="113">
        <v>2.0981521955096363</v>
      </c>
      <c r="E58" s="115">
        <v>528</v>
      </c>
      <c r="F58" s="114">
        <v>624</v>
      </c>
      <c r="G58" s="114">
        <v>534</v>
      </c>
      <c r="H58" s="114">
        <v>647</v>
      </c>
      <c r="I58" s="140">
        <v>544</v>
      </c>
      <c r="J58" s="115">
        <v>-16</v>
      </c>
      <c r="K58" s="116">
        <v>-2.9411764705882355</v>
      </c>
    </row>
    <row r="59" spans="1:11" ht="14.1" customHeight="1" x14ac:dyDescent="0.2">
      <c r="A59" s="306" t="s">
        <v>287</v>
      </c>
      <c r="B59" s="307" t="s">
        <v>288</v>
      </c>
      <c r="C59" s="308"/>
      <c r="D59" s="113">
        <v>1.5378501887542222</v>
      </c>
      <c r="E59" s="115">
        <v>387</v>
      </c>
      <c r="F59" s="114">
        <v>479</v>
      </c>
      <c r="G59" s="114">
        <v>396</v>
      </c>
      <c r="H59" s="114">
        <v>507</v>
      </c>
      <c r="I59" s="140">
        <v>399</v>
      </c>
      <c r="J59" s="115">
        <v>-12</v>
      </c>
      <c r="K59" s="116">
        <v>-3.007518796992481</v>
      </c>
    </row>
    <row r="60" spans="1:11" ht="14.1" customHeight="1" x14ac:dyDescent="0.2">
      <c r="A60" s="306">
        <v>81</v>
      </c>
      <c r="B60" s="307" t="s">
        <v>289</v>
      </c>
      <c r="C60" s="308"/>
      <c r="D60" s="113">
        <v>6.4891714683091593</v>
      </c>
      <c r="E60" s="115">
        <v>1633</v>
      </c>
      <c r="F60" s="114">
        <v>1572</v>
      </c>
      <c r="G60" s="114">
        <v>1511</v>
      </c>
      <c r="H60" s="114">
        <v>1500</v>
      </c>
      <c r="I60" s="140">
        <v>1433</v>
      </c>
      <c r="J60" s="115">
        <v>200</v>
      </c>
      <c r="K60" s="116">
        <v>13.956734124214934</v>
      </c>
    </row>
    <row r="61" spans="1:11" ht="14.1" customHeight="1" x14ac:dyDescent="0.2">
      <c r="A61" s="306" t="s">
        <v>290</v>
      </c>
      <c r="B61" s="307" t="s">
        <v>291</v>
      </c>
      <c r="C61" s="308"/>
      <c r="D61" s="113">
        <v>1.438505861315319</v>
      </c>
      <c r="E61" s="115">
        <v>362</v>
      </c>
      <c r="F61" s="114">
        <v>357</v>
      </c>
      <c r="G61" s="114">
        <v>347</v>
      </c>
      <c r="H61" s="114">
        <v>352</v>
      </c>
      <c r="I61" s="140">
        <v>346</v>
      </c>
      <c r="J61" s="115">
        <v>16</v>
      </c>
      <c r="K61" s="116">
        <v>4.6242774566473992</v>
      </c>
    </row>
    <row r="62" spans="1:11" ht="14.1" customHeight="1" x14ac:dyDescent="0.2">
      <c r="A62" s="306" t="s">
        <v>292</v>
      </c>
      <c r="B62" s="307" t="s">
        <v>293</v>
      </c>
      <c r="C62" s="308"/>
      <c r="D62" s="113">
        <v>3.9101927279952315</v>
      </c>
      <c r="E62" s="115">
        <v>984</v>
      </c>
      <c r="F62" s="114">
        <v>910</v>
      </c>
      <c r="G62" s="114">
        <v>873</v>
      </c>
      <c r="H62" s="114">
        <v>855</v>
      </c>
      <c r="I62" s="140">
        <v>784</v>
      </c>
      <c r="J62" s="115">
        <v>200</v>
      </c>
      <c r="K62" s="116">
        <v>25.510204081632654</v>
      </c>
    </row>
    <row r="63" spans="1:11" ht="14.1" customHeight="1" x14ac:dyDescent="0.2">
      <c r="A63" s="306"/>
      <c r="B63" s="307" t="s">
        <v>294</v>
      </c>
      <c r="C63" s="308"/>
      <c r="D63" s="113">
        <v>3.5247367375322871</v>
      </c>
      <c r="E63" s="115">
        <v>887</v>
      </c>
      <c r="F63" s="114">
        <v>823</v>
      </c>
      <c r="G63" s="114">
        <v>800</v>
      </c>
      <c r="H63" s="114">
        <v>789</v>
      </c>
      <c r="I63" s="140">
        <v>718</v>
      </c>
      <c r="J63" s="115">
        <v>169</v>
      </c>
      <c r="K63" s="116">
        <v>23.537604456824514</v>
      </c>
    </row>
    <row r="64" spans="1:11" ht="14.1" customHeight="1" x14ac:dyDescent="0.2">
      <c r="A64" s="306" t="s">
        <v>295</v>
      </c>
      <c r="B64" s="307" t="s">
        <v>296</v>
      </c>
      <c r="C64" s="308"/>
      <c r="D64" s="113">
        <v>0.19868865487780649</v>
      </c>
      <c r="E64" s="115">
        <v>50</v>
      </c>
      <c r="F64" s="114">
        <v>52</v>
      </c>
      <c r="G64" s="114">
        <v>50</v>
      </c>
      <c r="H64" s="114">
        <v>53</v>
      </c>
      <c r="I64" s="140">
        <v>55</v>
      </c>
      <c r="J64" s="115">
        <v>-5</v>
      </c>
      <c r="K64" s="116">
        <v>-9.0909090909090917</v>
      </c>
    </row>
    <row r="65" spans="1:11" ht="14.1" customHeight="1" x14ac:dyDescent="0.2">
      <c r="A65" s="306" t="s">
        <v>297</v>
      </c>
      <c r="B65" s="307" t="s">
        <v>298</v>
      </c>
      <c r="C65" s="308"/>
      <c r="D65" s="113">
        <v>0.4848003179018478</v>
      </c>
      <c r="E65" s="115">
        <v>122</v>
      </c>
      <c r="F65" s="114">
        <v>135</v>
      </c>
      <c r="G65" s="114">
        <v>127</v>
      </c>
      <c r="H65" s="114">
        <v>127</v>
      </c>
      <c r="I65" s="140">
        <v>131</v>
      </c>
      <c r="J65" s="115">
        <v>-9</v>
      </c>
      <c r="K65" s="116">
        <v>-6.8702290076335881</v>
      </c>
    </row>
    <row r="66" spans="1:11" ht="14.1" customHeight="1" x14ac:dyDescent="0.2">
      <c r="A66" s="306">
        <v>82</v>
      </c>
      <c r="B66" s="307" t="s">
        <v>299</v>
      </c>
      <c r="C66" s="308"/>
      <c r="D66" s="113">
        <v>1.3908205841446453</v>
      </c>
      <c r="E66" s="115">
        <v>350</v>
      </c>
      <c r="F66" s="114">
        <v>352</v>
      </c>
      <c r="G66" s="114">
        <v>332</v>
      </c>
      <c r="H66" s="114">
        <v>332</v>
      </c>
      <c r="I66" s="140">
        <v>337</v>
      </c>
      <c r="J66" s="115">
        <v>13</v>
      </c>
      <c r="K66" s="116">
        <v>3.857566765578635</v>
      </c>
    </row>
    <row r="67" spans="1:11" ht="14.1" customHeight="1" x14ac:dyDescent="0.2">
      <c r="A67" s="306" t="s">
        <v>300</v>
      </c>
      <c r="B67" s="307" t="s">
        <v>301</v>
      </c>
      <c r="C67" s="308"/>
      <c r="D67" s="113">
        <v>0.47287899860917942</v>
      </c>
      <c r="E67" s="115">
        <v>119</v>
      </c>
      <c r="F67" s="114">
        <v>116</v>
      </c>
      <c r="G67" s="114">
        <v>107</v>
      </c>
      <c r="H67" s="114">
        <v>111</v>
      </c>
      <c r="I67" s="140">
        <v>107</v>
      </c>
      <c r="J67" s="115">
        <v>12</v>
      </c>
      <c r="K67" s="116">
        <v>11.214953271028037</v>
      </c>
    </row>
    <row r="68" spans="1:11" ht="14.1" customHeight="1" x14ac:dyDescent="0.2">
      <c r="A68" s="306" t="s">
        <v>302</v>
      </c>
      <c r="B68" s="307" t="s">
        <v>303</v>
      </c>
      <c r="C68" s="308"/>
      <c r="D68" s="113">
        <v>0.51261672958474069</v>
      </c>
      <c r="E68" s="115">
        <v>129</v>
      </c>
      <c r="F68" s="114">
        <v>134</v>
      </c>
      <c r="G68" s="114">
        <v>130</v>
      </c>
      <c r="H68" s="114">
        <v>125</v>
      </c>
      <c r="I68" s="140">
        <v>135</v>
      </c>
      <c r="J68" s="115">
        <v>-6</v>
      </c>
      <c r="K68" s="116">
        <v>-4.4444444444444446</v>
      </c>
    </row>
    <row r="69" spans="1:11" ht="14.1" customHeight="1" x14ac:dyDescent="0.2">
      <c r="A69" s="306">
        <v>83</v>
      </c>
      <c r="B69" s="307" t="s">
        <v>304</v>
      </c>
      <c r="C69" s="308"/>
      <c r="D69" s="113">
        <v>3.4770514603616132</v>
      </c>
      <c r="E69" s="115">
        <v>875</v>
      </c>
      <c r="F69" s="114">
        <v>835</v>
      </c>
      <c r="G69" s="114">
        <v>792</v>
      </c>
      <c r="H69" s="114">
        <v>795</v>
      </c>
      <c r="I69" s="140">
        <v>796</v>
      </c>
      <c r="J69" s="115">
        <v>79</v>
      </c>
      <c r="K69" s="116">
        <v>9.924623115577889</v>
      </c>
    </row>
    <row r="70" spans="1:11" ht="14.1" customHeight="1" x14ac:dyDescent="0.2">
      <c r="A70" s="306" t="s">
        <v>305</v>
      </c>
      <c r="B70" s="307" t="s">
        <v>306</v>
      </c>
      <c r="C70" s="308"/>
      <c r="D70" s="113">
        <v>2.8730379495330816</v>
      </c>
      <c r="E70" s="115">
        <v>723</v>
      </c>
      <c r="F70" s="114">
        <v>687</v>
      </c>
      <c r="G70" s="114">
        <v>639</v>
      </c>
      <c r="H70" s="114">
        <v>644</v>
      </c>
      <c r="I70" s="140">
        <v>646</v>
      </c>
      <c r="J70" s="115">
        <v>77</v>
      </c>
      <c r="K70" s="116">
        <v>11.919504643962849</v>
      </c>
    </row>
    <row r="71" spans="1:11" ht="14.1" customHeight="1" x14ac:dyDescent="0.2">
      <c r="A71" s="306"/>
      <c r="B71" s="307" t="s">
        <v>307</v>
      </c>
      <c r="C71" s="308"/>
      <c r="D71" s="113">
        <v>1.8756209020464931</v>
      </c>
      <c r="E71" s="115">
        <v>472</v>
      </c>
      <c r="F71" s="114">
        <v>450</v>
      </c>
      <c r="G71" s="114">
        <v>414</v>
      </c>
      <c r="H71" s="114">
        <v>413</v>
      </c>
      <c r="I71" s="140">
        <v>422</v>
      </c>
      <c r="J71" s="115">
        <v>50</v>
      </c>
      <c r="K71" s="116">
        <v>11.848341232227488</v>
      </c>
    </row>
    <row r="72" spans="1:11" ht="14.1" customHeight="1" x14ac:dyDescent="0.2">
      <c r="A72" s="306">
        <v>84</v>
      </c>
      <c r="B72" s="307" t="s">
        <v>308</v>
      </c>
      <c r="C72" s="308"/>
      <c r="D72" s="113">
        <v>5.0506656069938405</v>
      </c>
      <c r="E72" s="115">
        <v>1271</v>
      </c>
      <c r="F72" s="114">
        <v>1390</v>
      </c>
      <c r="G72" s="114">
        <v>1161</v>
      </c>
      <c r="H72" s="114">
        <v>1347</v>
      </c>
      <c r="I72" s="140">
        <v>1204</v>
      </c>
      <c r="J72" s="115">
        <v>67</v>
      </c>
      <c r="K72" s="116">
        <v>5.5647840531561465</v>
      </c>
    </row>
    <row r="73" spans="1:11" ht="14.1" customHeight="1" x14ac:dyDescent="0.2">
      <c r="A73" s="306" t="s">
        <v>309</v>
      </c>
      <c r="B73" s="307" t="s">
        <v>310</v>
      </c>
      <c r="C73" s="308"/>
      <c r="D73" s="113">
        <v>0.31790184780449038</v>
      </c>
      <c r="E73" s="115">
        <v>80</v>
      </c>
      <c r="F73" s="114">
        <v>80</v>
      </c>
      <c r="G73" s="114">
        <v>76</v>
      </c>
      <c r="H73" s="114">
        <v>85</v>
      </c>
      <c r="I73" s="140">
        <v>82</v>
      </c>
      <c r="J73" s="115">
        <v>-2</v>
      </c>
      <c r="K73" s="116">
        <v>-2.4390243902439024</v>
      </c>
    </row>
    <row r="74" spans="1:11" ht="14.1" customHeight="1" x14ac:dyDescent="0.2">
      <c r="A74" s="306" t="s">
        <v>311</v>
      </c>
      <c r="B74" s="307" t="s">
        <v>312</v>
      </c>
      <c r="C74" s="308"/>
      <c r="D74" s="113">
        <v>0.21855752036558712</v>
      </c>
      <c r="E74" s="115">
        <v>55</v>
      </c>
      <c r="F74" s="114">
        <v>54</v>
      </c>
      <c r="G74" s="114">
        <v>48</v>
      </c>
      <c r="H74" s="114">
        <v>45</v>
      </c>
      <c r="I74" s="140">
        <v>49</v>
      </c>
      <c r="J74" s="115">
        <v>6</v>
      </c>
      <c r="K74" s="116">
        <v>12.244897959183673</v>
      </c>
    </row>
    <row r="75" spans="1:11" ht="14.1" customHeight="1" x14ac:dyDescent="0.2">
      <c r="A75" s="306" t="s">
        <v>313</v>
      </c>
      <c r="B75" s="307" t="s">
        <v>314</v>
      </c>
      <c r="C75" s="308"/>
      <c r="D75" s="113">
        <v>3.3578382674349294</v>
      </c>
      <c r="E75" s="115">
        <v>845</v>
      </c>
      <c r="F75" s="114">
        <v>972</v>
      </c>
      <c r="G75" s="114">
        <v>756</v>
      </c>
      <c r="H75" s="114">
        <v>932</v>
      </c>
      <c r="I75" s="140">
        <v>793</v>
      </c>
      <c r="J75" s="115">
        <v>52</v>
      </c>
      <c r="K75" s="116">
        <v>6.557377049180328</v>
      </c>
    </row>
    <row r="76" spans="1:11" ht="14.1" customHeight="1" x14ac:dyDescent="0.2">
      <c r="A76" s="306">
        <v>91</v>
      </c>
      <c r="B76" s="307" t="s">
        <v>315</v>
      </c>
      <c r="C76" s="308"/>
      <c r="D76" s="113">
        <v>7.1527915756010335E-2</v>
      </c>
      <c r="E76" s="115">
        <v>18</v>
      </c>
      <c r="F76" s="114">
        <v>16</v>
      </c>
      <c r="G76" s="114">
        <v>14</v>
      </c>
      <c r="H76" s="114">
        <v>19</v>
      </c>
      <c r="I76" s="140">
        <v>22</v>
      </c>
      <c r="J76" s="115">
        <v>-4</v>
      </c>
      <c r="K76" s="116">
        <v>-18.181818181818183</v>
      </c>
    </row>
    <row r="77" spans="1:11" ht="14.1" customHeight="1" x14ac:dyDescent="0.2">
      <c r="A77" s="306">
        <v>92</v>
      </c>
      <c r="B77" s="307" t="s">
        <v>316</v>
      </c>
      <c r="C77" s="308"/>
      <c r="D77" s="113">
        <v>0.66759388038942979</v>
      </c>
      <c r="E77" s="115">
        <v>168</v>
      </c>
      <c r="F77" s="114">
        <v>169</v>
      </c>
      <c r="G77" s="114">
        <v>156</v>
      </c>
      <c r="H77" s="114">
        <v>167</v>
      </c>
      <c r="I77" s="140">
        <v>166</v>
      </c>
      <c r="J77" s="115">
        <v>2</v>
      </c>
      <c r="K77" s="116">
        <v>1.2048192771084338</v>
      </c>
    </row>
    <row r="78" spans="1:11" ht="14.1" customHeight="1" x14ac:dyDescent="0.2">
      <c r="A78" s="306">
        <v>93</v>
      </c>
      <c r="B78" s="307" t="s">
        <v>317</v>
      </c>
      <c r="C78" s="308"/>
      <c r="D78" s="113">
        <v>6.3580369560898076E-2</v>
      </c>
      <c r="E78" s="115">
        <v>16</v>
      </c>
      <c r="F78" s="114">
        <v>11</v>
      </c>
      <c r="G78" s="114">
        <v>12</v>
      </c>
      <c r="H78" s="114">
        <v>14</v>
      </c>
      <c r="I78" s="140">
        <v>12</v>
      </c>
      <c r="J78" s="115">
        <v>4</v>
      </c>
      <c r="K78" s="116">
        <v>33.333333333333336</v>
      </c>
    </row>
    <row r="79" spans="1:11" ht="14.1" customHeight="1" x14ac:dyDescent="0.2">
      <c r="A79" s="306">
        <v>94</v>
      </c>
      <c r="B79" s="307" t="s">
        <v>318</v>
      </c>
      <c r="C79" s="308"/>
      <c r="D79" s="113">
        <v>0.4848003179018478</v>
      </c>
      <c r="E79" s="115">
        <v>122</v>
      </c>
      <c r="F79" s="114">
        <v>140</v>
      </c>
      <c r="G79" s="114">
        <v>135</v>
      </c>
      <c r="H79" s="114">
        <v>110</v>
      </c>
      <c r="I79" s="140">
        <v>126</v>
      </c>
      <c r="J79" s="115">
        <v>-4</v>
      </c>
      <c r="K79" s="116">
        <v>-3.1746031746031744</v>
      </c>
    </row>
    <row r="80" spans="1:11" ht="14.1" customHeight="1" x14ac:dyDescent="0.2">
      <c r="A80" s="306" t="s">
        <v>319</v>
      </c>
      <c r="B80" s="307" t="s">
        <v>320</v>
      </c>
      <c r="C80" s="308"/>
      <c r="D80" s="113" t="s">
        <v>513</v>
      </c>
      <c r="E80" s="115" t="s">
        <v>513</v>
      </c>
      <c r="F80" s="114" t="s">
        <v>513</v>
      </c>
      <c r="G80" s="114" t="s">
        <v>513</v>
      </c>
      <c r="H80" s="114">
        <v>0</v>
      </c>
      <c r="I80" s="140">
        <v>0</v>
      </c>
      <c r="J80" s="115" t="s">
        <v>513</v>
      </c>
      <c r="K80" s="116" t="s">
        <v>513</v>
      </c>
    </row>
    <row r="81" spans="1:11" ht="14.1" customHeight="1" x14ac:dyDescent="0.2">
      <c r="A81" s="310" t="s">
        <v>321</v>
      </c>
      <c r="B81" s="311" t="s">
        <v>333</v>
      </c>
      <c r="C81" s="312"/>
      <c r="D81" s="125">
        <v>2.6743492946552752</v>
      </c>
      <c r="E81" s="143">
        <v>673</v>
      </c>
      <c r="F81" s="144">
        <v>704</v>
      </c>
      <c r="G81" s="144">
        <v>683</v>
      </c>
      <c r="H81" s="144">
        <v>724</v>
      </c>
      <c r="I81" s="145">
        <v>701</v>
      </c>
      <c r="J81" s="143">
        <v>-28</v>
      </c>
      <c r="K81" s="146">
        <v>-3.9942938659058487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8248</v>
      </c>
      <c r="G12" s="536">
        <v>7572</v>
      </c>
      <c r="H12" s="536">
        <v>11731</v>
      </c>
      <c r="I12" s="536">
        <v>7820</v>
      </c>
      <c r="J12" s="537">
        <v>12132</v>
      </c>
      <c r="K12" s="538">
        <v>-3884</v>
      </c>
      <c r="L12" s="349">
        <v>-32.014507088691062</v>
      </c>
    </row>
    <row r="13" spans="1:17" s="110" customFormat="1" ht="15" customHeight="1" x14ac:dyDescent="0.2">
      <c r="A13" s="350" t="s">
        <v>344</v>
      </c>
      <c r="B13" s="351" t="s">
        <v>345</v>
      </c>
      <c r="C13" s="347"/>
      <c r="D13" s="347"/>
      <c r="E13" s="348"/>
      <c r="F13" s="536">
        <v>4446</v>
      </c>
      <c r="G13" s="536">
        <v>3852</v>
      </c>
      <c r="H13" s="536">
        <v>6109</v>
      </c>
      <c r="I13" s="536">
        <v>4380</v>
      </c>
      <c r="J13" s="537">
        <v>7255</v>
      </c>
      <c r="K13" s="538">
        <v>-2809</v>
      </c>
      <c r="L13" s="349">
        <v>-38.718125430737423</v>
      </c>
    </row>
    <row r="14" spans="1:17" s="110" customFormat="1" ht="22.5" customHeight="1" x14ac:dyDescent="0.2">
      <c r="A14" s="350"/>
      <c r="B14" s="351" t="s">
        <v>346</v>
      </c>
      <c r="C14" s="347"/>
      <c r="D14" s="347"/>
      <c r="E14" s="348"/>
      <c r="F14" s="536">
        <v>3802</v>
      </c>
      <c r="G14" s="536">
        <v>3720</v>
      </c>
      <c r="H14" s="536">
        <v>5622</v>
      </c>
      <c r="I14" s="536">
        <v>3440</v>
      </c>
      <c r="J14" s="537">
        <v>4877</v>
      </c>
      <c r="K14" s="538">
        <v>-1075</v>
      </c>
      <c r="L14" s="349">
        <v>-22.042239081402503</v>
      </c>
    </row>
    <row r="15" spans="1:17" s="110" customFormat="1" ht="15" customHeight="1" x14ac:dyDescent="0.2">
      <c r="A15" s="350" t="s">
        <v>347</v>
      </c>
      <c r="B15" s="351" t="s">
        <v>108</v>
      </c>
      <c r="C15" s="347"/>
      <c r="D15" s="347"/>
      <c r="E15" s="348"/>
      <c r="F15" s="536">
        <v>2302</v>
      </c>
      <c r="G15" s="536">
        <v>2245</v>
      </c>
      <c r="H15" s="536">
        <v>4811</v>
      </c>
      <c r="I15" s="536">
        <v>2026</v>
      </c>
      <c r="J15" s="537">
        <v>2581</v>
      </c>
      <c r="K15" s="538">
        <v>-279</v>
      </c>
      <c r="L15" s="349">
        <v>-10.809763657497093</v>
      </c>
    </row>
    <row r="16" spans="1:17" s="110" customFormat="1" ht="15" customHeight="1" x14ac:dyDescent="0.2">
      <c r="A16" s="350"/>
      <c r="B16" s="351" t="s">
        <v>109</v>
      </c>
      <c r="C16" s="347"/>
      <c r="D16" s="347"/>
      <c r="E16" s="348"/>
      <c r="F16" s="536">
        <v>5369</v>
      </c>
      <c r="G16" s="536">
        <v>4845</v>
      </c>
      <c r="H16" s="536">
        <v>6152</v>
      </c>
      <c r="I16" s="536">
        <v>5219</v>
      </c>
      <c r="J16" s="537">
        <v>8540</v>
      </c>
      <c r="K16" s="538">
        <v>-3171</v>
      </c>
      <c r="L16" s="349">
        <v>-37.131147540983605</v>
      </c>
    </row>
    <row r="17" spans="1:12" s="110" customFormat="1" ht="15" customHeight="1" x14ac:dyDescent="0.2">
      <c r="A17" s="350"/>
      <c r="B17" s="351" t="s">
        <v>110</v>
      </c>
      <c r="C17" s="347"/>
      <c r="D17" s="347"/>
      <c r="E17" s="348"/>
      <c r="F17" s="536">
        <v>514</v>
      </c>
      <c r="G17" s="536">
        <v>432</v>
      </c>
      <c r="H17" s="536">
        <v>682</v>
      </c>
      <c r="I17" s="536">
        <v>521</v>
      </c>
      <c r="J17" s="537">
        <v>914</v>
      </c>
      <c r="K17" s="538">
        <v>-400</v>
      </c>
      <c r="L17" s="349">
        <v>-43.763676148796499</v>
      </c>
    </row>
    <row r="18" spans="1:12" s="110" customFormat="1" ht="15" customHeight="1" x14ac:dyDescent="0.2">
      <c r="A18" s="350"/>
      <c r="B18" s="351" t="s">
        <v>111</v>
      </c>
      <c r="C18" s="347"/>
      <c r="D18" s="347"/>
      <c r="E18" s="348"/>
      <c r="F18" s="536">
        <v>63</v>
      </c>
      <c r="G18" s="536">
        <v>50</v>
      </c>
      <c r="H18" s="536">
        <v>86</v>
      </c>
      <c r="I18" s="536">
        <v>54</v>
      </c>
      <c r="J18" s="537">
        <v>97</v>
      </c>
      <c r="K18" s="538">
        <v>-34</v>
      </c>
      <c r="L18" s="349">
        <v>-35.051546391752581</v>
      </c>
    </row>
    <row r="19" spans="1:12" s="110" customFormat="1" ht="15" customHeight="1" x14ac:dyDescent="0.2">
      <c r="A19" s="118" t="s">
        <v>113</v>
      </c>
      <c r="B19" s="119" t="s">
        <v>181</v>
      </c>
      <c r="C19" s="347"/>
      <c r="D19" s="347"/>
      <c r="E19" s="348"/>
      <c r="F19" s="536">
        <v>5288</v>
      </c>
      <c r="G19" s="536">
        <v>4430</v>
      </c>
      <c r="H19" s="536">
        <v>8025</v>
      </c>
      <c r="I19" s="536">
        <v>4783</v>
      </c>
      <c r="J19" s="537">
        <v>8361</v>
      </c>
      <c r="K19" s="538">
        <v>-3073</v>
      </c>
      <c r="L19" s="349">
        <v>-36.75397679703385</v>
      </c>
    </row>
    <row r="20" spans="1:12" s="110" customFormat="1" ht="15" customHeight="1" x14ac:dyDescent="0.2">
      <c r="A20" s="118"/>
      <c r="B20" s="119" t="s">
        <v>182</v>
      </c>
      <c r="C20" s="347"/>
      <c r="D20" s="347"/>
      <c r="E20" s="348"/>
      <c r="F20" s="536">
        <v>2960</v>
      </c>
      <c r="G20" s="536">
        <v>3142</v>
      </c>
      <c r="H20" s="536">
        <v>3706</v>
      </c>
      <c r="I20" s="536">
        <v>3037</v>
      </c>
      <c r="J20" s="537">
        <v>3771</v>
      </c>
      <c r="K20" s="538">
        <v>-811</v>
      </c>
      <c r="L20" s="349">
        <v>-21.506231768761602</v>
      </c>
    </row>
    <row r="21" spans="1:12" s="110" customFormat="1" ht="15" customHeight="1" x14ac:dyDescent="0.2">
      <c r="A21" s="118" t="s">
        <v>113</v>
      </c>
      <c r="B21" s="119" t="s">
        <v>116</v>
      </c>
      <c r="C21" s="347"/>
      <c r="D21" s="347"/>
      <c r="E21" s="348"/>
      <c r="F21" s="536">
        <v>5900</v>
      </c>
      <c r="G21" s="536">
        <v>5385</v>
      </c>
      <c r="H21" s="536">
        <v>8663</v>
      </c>
      <c r="I21" s="536">
        <v>5308</v>
      </c>
      <c r="J21" s="537">
        <v>9299</v>
      </c>
      <c r="K21" s="538">
        <v>-3399</v>
      </c>
      <c r="L21" s="349">
        <v>-36.552317453489621</v>
      </c>
    </row>
    <row r="22" spans="1:12" s="110" customFormat="1" ht="15" customHeight="1" x14ac:dyDescent="0.2">
      <c r="A22" s="118"/>
      <c r="B22" s="119" t="s">
        <v>117</v>
      </c>
      <c r="C22" s="347"/>
      <c r="D22" s="347"/>
      <c r="E22" s="348"/>
      <c r="F22" s="536">
        <v>2345</v>
      </c>
      <c r="G22" s="536">
        <v>2184</v>
      </c>
      <c r="H22" s="536">
        <v>3057</v>
      </c>
      <c r="I22" s="536">
        <v>2509</v>
      </c>
      <c r="J22" s="537">
        <v>2824</v>
      </c>
      <c r="K22" s="538">
        <v>-479</v>
      </c>
      <c r="L22" s="349">
        <v>-16.961756373937678</v>
      </c>
    </row>
    <row r="23" spans="1:12" s="110" customFormat="1" ht="15" customHeight="1" x14ac:dyDescent="0.2">
      <c r="A23" s="352" t="s">
        <v>347</v>
      </c>
      <c r="B23" s="353" t="s">
        <v>193</v>
      </c>
      <c r="C23" s="354"/>
      <c r="D23" s="354"/>
      <c r="E23" s="355"/>
      <c r="F23" s="539">
        <v>139</v>
      </c>
      <c r="G23" s="539">
        <v>370</v>
      </c>
      <c r="H23" s="539">
        <v>2041</v>
      </c>
      <c r="I23" s="539">
        <v>151</v>
      </c>
      <c r="J23" s="540">
        <v>190</v>
      </c>
      <c r="K23" s="541">
        <v>-51</v>
      </c>
      <c r="L23" s="356">
        <v>-26.842105263157894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v>
      </c>
      <c r="G25" s="542">
        <v>42.5</v>
      </c>
      <c r="H25" s="542">
        <v>43.5</v>
      </c>
      <c r="I25" s="542">
        <v>41.7</v>
      </c>
      <c r="J25" s="542">
        <v>33</v>
      </c>
      <c r="K25" s="543" t="s">
        <v>349</v>
      </c>
      <c r="L25" s="364">
        <v>4</v>
      </c>
    </row>
    <row r="26" spans="1:12" s="110" customFormat="1" ht="15" customHeight="1" x14ac:dyDescent="0.2">
      <c r="A26" s="365" t="s">
        <v>105</v>
      </c>
      <c r="B26" s="366" t="s">
        <v>345</v>
      </c>
      <c r="C26" s="362"/>
      <c r="D26" s="362"/>
      <c r="E26" s="363"/>
      <c r="F26" s="542">
        <v>33.700000000000003</v>
      </c>
      <c r="G26" s="542">
        <v>39.6</v>
      </c>
      <c r="H26" s="542">
        <v>41.1</v>
      </c>
      <c r="I26" s="542">
        <v>39</v>
      </c>
      <c r="J26" s="544">
        <v>27</v>
      </c>
      <c r="K26" s="543" t="s">
        <v>349</v>
      </c>
      <c r="L26" s="364">
        <v>6.7000000000000028</v>
      </c>
    </row>
    <row r="27" spans="1:12" s="110" customFormat="1" ht="15" customHeight="1" x14ac:dyDescent="0.2">
      <c r="A27" s="365"/>
      <c r="B27" s="366" t="s">
        <v>346</v>
      </c>
      <c r="C27" s="362"/>
      <c r="D27" s="362"/>
      <c r="E27" s="363"/>
      <c r="F27" s="542">
        <v>40.9</v>
      </c>
      <c r="G27" s="542">
        <v>45.6</v>
      </c>
      <c r="H27" s="542">
        <v>46.2</v>
      </c>
      <c r="I27" s="542">
        <v>45.3</v>
      </c>
      <c r="J27" s="542">
        <v>42</v>
      </c>
      <c r="K27" s="543" t="s">
        <v>349</v>
      </c>
      <c r="L27" s="364">
        <v>-1.1000000000000014</v>
      </c>
    </row>
    <row r="28" spans="1:12" s="110" customFormat="1" ht="15" customHeight="1" x14ac:dyDescent="0.2">
      <c r="A28" s="365" t="s">
        <v>113</v>
      </c>
      <c r="B28" s="366" t="s">
        <v>108</v>
      </c>
      <c r="C28" s="362"/>
      <c r="D28" s="362"/>
      <c r="E28" s="363"/>
      <c r="F28" s="542">
        <v>46.1</v>
      </c>
      <c r="G28" s="542">
        <v>51.1</v>
      </c>
      <c r="H28" s="542">
        <v>48.4</v>
      </c>
      <c r="I28" s="542">
        <v>51.4</v>
      </c>
      <c r="J28" s="542">
        <v>49.2</v>
      </c>
      <c r="K28" s="543" t="s">
        <v>349</v>
      </c>
      <c r="L28" s="364">
        <v>-3.1000000000000014</v>
      </c>
    </row>
    <row r="29" spans="1:12" s="110" customFormat="1" ht="11.25" x14ac:dyDescent="0.2">
      <c r="A29" s="365"/>
      <c r="B29" s="366" t="s">
        <v>109</v>
      </c>
      <c r="C29" s="362"/>
      <c r="D29" s="362"/>
      <c r="E29" s="363"/>
      <c r="F29" s="542">
        <v>34.299999999999997</v>
      </c>
      <c r="G29" s="542">
        <v>39.6</v>
      </c>
      <c r="H29" s="542">
        <v>40.6</v>
      </c>
      <c r="I29" s="542">
        <v>38.799999999999997</v>
      </c>
      <c r="J29" s="544">
        <v>29.5</v>
      </c>
      <c r="K29" s="543" t="s">
        <v>349</v>
      </c>
      <c r="L29" s="364">
        <v>4.7999999999999972</v>
      </c>
    </row>
    <row r="30" spans="1:12" s="110" customFormat="1" ht="15" customHeight="1" x14ac:dyDescent="0.2">
      <c r="A30" s="365"/>
      <c r="B30" s="366" t="s">
        <v>110</v>
      </c>
      <c r="C30" s="362"/>
      <c r="D30" s="362"/>
      <c r="E30" s="363"/>
      <c r="F30" s="542">
        <v>27.5</v>
      </c>
      <c r="G30" s="542">
        <v>36.799999999999997</v>
      </c>
      <c r="H30" s="542">
        <v>45.8</v>
      </c>
      <c r="I30" s="542">
        <v>35.6</v>
      </c>
      <c r="J30" s="542">
        <v>22.5</v>
      </c>
      <c r="K30" s="543" t="s">
        <v>349</v>
      </c>
      <c r="L30" s="364">
        <v>5</v>
      </c>
    </row>
    <row r="31" spans="1:12" s="110" customFormat="1" ht="15" customHeight="1" x14ac:dyDescent="0.2">
      <c r="A31" s="365"/>
      <c r="B31" s="366" t="s">
        <v>111</v>
      </c>
      <c r="C31" s="362"/>
      <c r="D31" s="362"/>
      <c r="E31" s="363"/>
      <c r="F31" s="542">
        <v>36.5</v>
      </c>
      <c r="G31" s="542">
        <v>46</v>
      </c>
      <c r="H31" s="542">
        <v>66.3</v>
      </c>
      <c r="I31" s="542">
        <v>40.700000000000003</v>
      </c>
      <c r="J31" s="542">
        <v>37.1</v>
      </c>
      <c r="K31" s="543" t="s">
        <v>349</v>
      </c>
      <c r="L31" s="364">
        <v>-0.60000000000000142</v>
      </c>
    </row>
    <row r="32" spans="1:12" s="110" customFormat="1" ht="15" customHeight="1" x14ac:dyDescent="0.2">
      <c r="A32" s="367" t="s">
        <v>113</v>
      </c>
      <c r="B32" s="368" t="s">
        <v>181</v>
      </c>
      <c r="C32" s="362"/>
      <c r="D32" s="362"/>
      <c r="E32" s="363"/>
      <c r="F32" s="542">
        <v>29</v>
      </c>
      <c r="G32" s="542">
        <v>31.7</v>
      </c>
      <c r="H32" s="542">
        <v>34.6</v>
      </c>
      <c r="I32" s="542">
        <v>33.4</v>
      </c>
      <c r="J32" s="544">
        <v>24.1</v>
      </c>
      <c r="K32" s="543" t="s">
        <v>349</v>
      </c>
      <c r="L32" s="364">
        <v>4.8999999999999986</v>
      </c>
    </row>
    <row r="33" spans="1:12" s="110" customFormat="1" ht="15" customHeight="1" x14ac:dyDescent="0.2">
      <c r="A33" s="367"/>
      <c r="B33" s="368" t="s">
        <v>182</v>
      </c>
      <c r="C33" s="362"/>
      <c r="D33" s="362"/>
      <c r="E33" s="363"/>
      <c r="F33" s="542">
        <v>50.9</v>
      </c>
      <c r="G33" s="542">
        <v>56.4</v>
      </c>
      <c r="H33" s="542">
        <v>57.5</v>
      </c>
      <c r="I33" s="542">
        <v>54.4</v>
      </c>
      <c r="J33" s="542">
        <v>52.3</v>
      </c>
      <c r="K33" s="543" t="s">
        <v>349</v>
      </c>
      <c r="L33" s="364">
        <v>-1.3999999999999986</v>
      </c>
    </row>
    <row r="34" spans="1:12" s="369" customFormat="1" ht="15" customHeight="1" x14ac:dyDescent="0.2">
      <c r="A34" s="367" t="s">
        <v>113</v>
      </c>
      <c r="B34" s="368" t="s">
        <v>116</v>
      </c>
      <c r="C34" s="362"/>
      <c r="D34" s="362"/>
      <c r="E34" s="363"/>
      <c r="F34" s="542">
        <v>36.299999999999997</v>
      </c>
      <c r="G34" s="542">
        <v>41.2</v>
      </c>
      <c r="H34" s="542">
        <v>43.2</v>
      </c>
      <c r="I34" s="542">
        <v>40.4</v>
      </c>
      <c r="J34" s="542">
        <v>31.2</v>
      </c>
      <c r="K34" s="543" t="s">
        <v>349</v>
      </c>
      <c r="L34" s="364">
        <v>5.0999999999999979</v>
      </c>
    </row>
    <row r="35" spans="1:12" s="369" customFormat="1" ht="11.25" x14ac:dyDescent="0.2">
      <c r="A35" s="370"/>
      <c r="B35" s="371" t="s">
        <v>117</v>
      </c>
      <c r="C35" s="372"/>
      <c r="D35" s="372"/>
      <c r="E35" s="373"/>
      <c r="F35" s="545">
        <v>38.700000000000003</v>
      </c>
      <c r="G35" s="545">
        <v>45.7</v>
      </c>
      <c r="H35" s="545">
        <v>44.1</v>
      </c>
      <c r="I35" s="545">
        <v>44.4</v>
      </c>
      <c r="J35" s="546">
        <v>38.9</v>
      </c>
      <c r="K35" s="547" t="s">
        <v>349</v>
      </c>
      <c r="L35" s="374">
        <v>-0.19999999999999574</v>
      </c>
    </row>
    <row r="36" spans="1:12" s="369" customFormat="1" ht="15.95" customHeight="1" x14ac:dyDescent="0.2">
      <c r="A36" s="375" t="s">
        <v>350</v>
      </c>
      <c r="B36" s="376"/>
      <c r="C36" s="377"/>
      <c r="D36" s="376"/>
      <c r="E36" s="378"/>
      <c r="F36" s="548">
        <v>8036</v>
      </c>
      <c r="G36" s="548">
        <v>7111</v>
      </c>
      <c r="H36" s="548">
        <v>9324</v>
      </c>
      <c r="I36" s="548">
        <v>7606</v>
      </c>
      <c r="J36" s="548">
        <v>11881</v>
      </c>
      <c r="K36" s="549">
        <v>-3845</v>
      </c>
      <c r="L36" s="380">
        <v>-32.362595741099234</v>
      </c>
    </row>
    <row r="37" spans="1:12" s="369" customFormat="1" ht="15.95" customHeight="1" x14ac:dyDescent="0.2">
      <c r="A37" s="381"/>
      <c r="B37" s="382" t="s">
        <v>113</v>
      </c>
      <c r="C37" s="382" t="s">
        <v>351</v>
      </c>
      <c r="D37" s="382"/>
      <c r="E37" s="383"/>
      <c r="F37" s="548">
        <v>2974</v>
      </c>
      <c r="G37" s="548">
        <v>3022</v>
      </c>
      <c r="H37" s="548">
        <v>4054</v>
      </c>
      <c r="I37" s="548">
        <v>3172</v>
      </c>
      <c r="J37" s="548">
        <v>3921</v>
      </c>
      <c r="K37" s="549">
        <v>-947</v>
      </c>
      <c r="L37" s="380">
        <v>-24.152002040295844</v>
      </c>
    </row>
    <row r="38" spans="1:12" s="369" customFormat="1" ht="15.95" customHeight="1" x14ac:dyDescent="0.2">
      <c r="A38" s="381"/>
      <c r="B38" s="384" t="s">
        <v>105</v>
      </c>
      <c r="C38" s="384" t="s">
        <v>106</v>
      </c>
      <c r="D38" s="385"/>
      <c r="E38" s="383"/>
      <c r="F38" s="548">
        <v>4356</v>
      </c>
      <c r="G38" s="548">
        <v>3676</v>
      </c>
      <c r="H38" s="548">
        <v>4930</v>
      </c>
      <c r="I38" s="548">
        <v>4298</v>
      </c>
      <c r="J38" s="550">
        <v>7143</v>
      </c>
      <c r="K38" s="549">
        <v>-2787</v>
      </c>
      <c r="L38" s="380">
        <v>-39.017219655606887</v>
      </c>
    </row>
    <row r="39" spans="1:12" s="369" customFormat="1" ht="15.95" customHeight="1" x14ac:dyDescent="0.2">
      <c r="A39" s="381"/>
      <c r="B39" s="385"/>
      <c r="C39" s="382" t="s">
        <v>352</v>
      </c>
      <c r="D39" s="385"/>
      <c r="E39" s="383"/>
      <c r="F39" s="548">
        <v>1468</v>
      </c>
      <c r="G39" s="548">
        <v>1455</v>
      </c>
      <c r="H39" s="548">
        <v>2026</v>
      </c>
      <c r="I39" s="548">
        <v>1675</v>
      </c>
      <c r="J39" s="548">
        <v>1929</v>
      </c>
      <c r="K39" s="549">
        <v>-461</v>
      </c>
      <c r="L39" s="380">
        <v>-23.898392949714879</v>
      </c>
    </row>
    <row r="40" spans="1:12" s="369" customFormat="1" ht="15.95" customHeight="1" x14ac:dyDescent="0.2">
      <c r="A40" s="381"/>
      <c r="B40" s="384"/>
      <c r="C40" s="384" t="s">
        <v>107</v>
      </c>
      <c r="D40" s="385"/>
      <c r="E40" s="383"/>
      <c r="F40" s="548">
        <v>3680</v>
      </c>
      <c r="G40" s="548">
        <v>3435</v>
      </c>
      <c r="H40" s="548">
        <v>4394</v>
      </c>
      <c r="I40" s="548">
        <v>3308</v>
      </c>
      <c r="J40" s="548">
        <v>4738</v>
      </c>
      <c r="K40" s="549">
        <v>-1058</v>
      </c>
      <c r="L40" s="380">
        <v>-22.33009708737864</v>
      </c>
    </row>
    <row r="41" spans="1:12" s="369" customFormat="1" ht="24" customHeight="1" x14ac:dyDescent="0.2">
      <c r="A41" s="381"/>
      <c r="B41" s="385"/>
      <c r="C41" s="382" t="s">
        <v>352</v>
      </c>
      <c r="D41" s="385"/>
      <c r="E41" s="383"/>
      <c r="F41" s="548">
        <v>1506</v>
      </c>
      <c r="G41" s="548">
        <v>1567</v>
      </c>
      <c r="H41" s="548">
        <v>2028</v>
      </c>
      <c r="I41" s="548">
        <v>1497</v>
      </c>
      <c r="J41" s="550">
        <v>1992</v>
      </c>
      <c r="K41" s="549">
        <v>-486</v>
      </c>
      <c r="L41" s="380">
        <v>-24.397590361445783</v>
      </c>
    </row>
    <row r="42" spans="1:12" s="110" customFormat="1" ht="15" customHeight="1" x14ac:dyDescent="0.2">
      <c r="A42" s="381"/>
      <c r="B42" s="384" t="s">
        <v>113</v>
      </c>
      <c r="C42" s="384" t="s">
        <v>353</v>
      </c>
      <c r="D42" s="385"/>
      <c r="E42" s="383"/>
      <c r="F42" s="548">
        <v>2146</v>
      </c>
      <c r="G42" s="548">
        <v>1870</v>
      </c>
      <c r="H42" s="548">
        <v>2673</v>
      </c>
      <c r="I42" s="548">
        <v>1864</v>
      </c>
      <c r="J42" s="548">
        <v>2395</v>
      </c>
      <c r="K42" s="549">
        <v>-249</v>
      </c>
      <c r="L42" s="380">
        <v>-10.396659707724426</v>
      </c>
    </row>
    <row r="43" spans="1:12" s="110" customFormat="1" ht="15" customHeight="1" x14ac:dyDescent="0.2">
      <c r="A43" s="381"/>
      <c r="B43" s="385"/>
      <c r="C43" s="382" t="s">
        <v>352</v>
      </c>
      <c r="D43" s="385"/>
      <c r="E43" s="383"/>
      <c r="F43" s="548">
        <v>989</v>
      </c>
      <c r="G43" s="548">
        <v>956</v>
      </c>
      <c r="H43" s="548">
        <v>1294</v>
      </c>
      <c r="I43" s="548">
        <v>958</v>
      </c>
      <c r="J43" s="548">
        <v>1178</v>
      </c>
      <c r="K43" s="549">
        <v>-189</v>
      </c>
      <c r="L43" s="380">
        <v>-16.044142614601018</v>
      </c>
    </row>
    <row r="44" spans="1:12" s="110" customFormat="1" ht="15" customHeight="1" x14ac:dyDescent="0.2">
      <c r="A44" s="381"/>
      <c r="B44" s="384"/>
      <c r="C44" s="366" t="s">
        <v>109</v>
      </c>
      <c r="D44" s="385"/>
      <c r="E44" s="383"/>
      <c r="F44" s="548">
        <v>5315</v>
      </c>
      <c r="G44" s="548">
        <v>4759</v>
      </c>
      <c r="H44" s="548">
        <v>5886</v>
      </c>
      <c r="I44" s="548">
        <v>5168</v>
      </c>
      <c r="J44" s="550">
        <v>8475</v>
      </c>
      <c r="K44" s="549">
        <v>-3160</v>
      </c>
      <c r="L44" s="380">
        <v>-37.286135693215343</v>
      </c>
    </row>
    <row r="45" spans="1:12" s="110" customFormat="1" ht="15" customHeight="1" x14ac:dyDescent="0.2">
      <c r="A45" s="381"/>
      <c r="B45" s="385"/>
      <c r="C45" s="382" t="s">
        <v>352</v>
      </c>
      <c r="D45" s="385"/>
      <c r="E45" s="383"/>
      <c r="F45" s="548">
        <v>1821</v>
      </c>
      <c r="G45" s="548">
        <v>1884</v>
      </c>
      <c r="H45" s="548">
        <v>2392</v>
      </c>
      <c r="I45" s="548">
        <v>2007</v>
      </c>
      <c r="J45" s="548">
        <v>2501</v>
      </c>
      <c r="K45" s="549">
        <v>-680</v>
      </c>
      <c r="L45" s="380">
        <v>-27.189124350259895</v>
      </c>
    </row>
    <row r="46" spans="1:12" s="110" customFormat="1" ht="15" customHeight="1" x14ac:dyDescent="0.2">
      <c r="A46" s="381"/>
      <c r="B46" s="384"/>
      <c r="C46" s="366" t="s">
        <v>110</v>
      </c>
      <c r="D46" s="385"/>
      <c r="E46" s="383"/>
      <c r="F46" s="548">
        <v>512</v>
      </c>
      <c r="G46" s="548">
        <v>432</v>
      </c>
      <c r="H46" s="548">
        <v>679</v>
      </c>
      <c r="I46" s="548">
        <v>520</v>
      </c>
      <c r="J46" s="548">
        <v>914</v>
      </c>
      <c r="K46" s="549">
        <v>-402</v>
      </c>
      <c r="L46" s="380">
        <v>-43.982494529540482</v>
      </c>
    </row>
    <row r="47" spans="1:12" s="110" customFormat="1" ht="15" customHeight="1" x14ac:dyDescent="0.2">
      <c r="A47" s="381"/>
      <c r="B47" s="385"/>
      <c r="C47" s="382" t="s">
        <v>352</v>
      </c>
      <c r="D47" s="385"/>
      <c r="E47" s="383"/>
      <c r="F47" s="548">
        <v>141</v>
      </c>
      <c r="G47" s="548">
        <v>159</v>
      </c>
      <c r="H47" s="548">
        <v>311</v>
      </c>
      <c r="I47" s="548">
        <v>185</v>
      </c>
      <c r="J47" s="550">
        <v>206</v>
      </c>
      <c r="K47" s="549">
        <v>-65</v>
      </c>
      <c r="L47" s="380">
        <v>-31.553398058252426</v>
      </c>
    </row>
    <row r="48" spans="1:12" s="110" customFormat="1" ht="15" customHeight="1" x14ac:dyDescent="0.2">
      <c r="A48" s="381"/>
      <c r="B48" s="385"/>
      <c r="C48" s="366" t="s">
        <v>111</v>
      </c>
      <c r="D48" s="386"/>
      <c r="E48" s="387"/>
      <c r="F48" s="548">
        <v>63</v>
      </c>
      <c r="G48" s="548">
        <v>50</v>
      </c>
      <c r="H48" s="548">
        <v>86</v>
      </c>
      <c r="I48" s="548">
        <v>54</v>
      </c>
      <c r="J48" s="548">
        <v>97</v>
      </c>
      <c r="K48" s="549">
        <v>-34</v>
      </c>
      <c r="L48" s="380">
        <v>-35.051546391752581</v>
      </c>
    </row>
    <row r="49" spans="1:12" s="110" customFormat="1" ht="15" customHeight="1" x14ac:dyDescent="0.2">
      <c r="A49" s="381"/>
      <c r="B49" s="385"/>
      <c r="C49" s="382" t="s">
        <v>352</v>
      </c>
      <c r="D49" s="385"/>
      <c r="E49" s="383"/>
      <c r="F49" s="548">
        <v>23</v>
      </c>
      <c r="G49" s="548">
        <v>23</v>
      </c>
      <c r="H49" s="548">
        <v>57</v>
      </c>
      <c r="I49" s="548">
        <v>22</v>
      </c>
      <c r="J49" s="548">
        <v>36</v>
      </c>
      <c r="K49" s="549">
        <v>-13</v>
      </c>
      <c r="L49" s="380">
        <v>-36.111111111111114</v>
      </c>
    </row>
    <row r="50" spans="1:12" s="110" customFormat="1" ht="15" customHeight="1" x14ac:dyDescent="0.2">
      <c r="A50" s="381"/>
      <c r="B50" s="384" t="s">
        <v>113</v>
      </c>
      <c r="C50" s="382" t="s">
        <v>181</v>
      </c>
      <c r="D50" s="385"/>
      <c r="E50" s="383"/>
      <c r="F50" s="548">
        <v>5104</v>
      </c>
      <c r="G50" s="548">
        <v>3995</v>
      </c>
      <c r="H50" s="548">
        <v>5704</v>
      </c>
      <c r="I50" s="548">
        <v>4599</v>
      </c>
      <c r="J50" s="550">
        <v>8131</v>
      </c>
      <c r="K50" s="549">
        <v>-3027</v>
      </c>
      <c r="L50" s="380">
        <v>-37.227893248062969</v>
      </c>
    </row>
    <row r="51" spans="1:12" s="110" customFormat="1" ht="15" customHeight="1" x14ac:dyDescent="0.2">
      <c r="A51" s="381"/>
      <c r="B51" s="385"/>
      <c r="C51" s="382" t="s">
        <v>352</v>
      </c>
      <c r="D51" s="385"/>
      <c r="E51" s="383"/>
      <c r="F51" s="548">
        <v>1482</v>
      </c>
      <c r="G51" s="548">
        <v>1266</v>
      </c>
      <c r="H51" s="548">
        <v>1971</v>
      </c>
      <c r="I51" s="548">
        <v>1536</v>
      </c>
      <c r="J51" s="548">
        <v>1959</v>
      </c>
      <c r="K51" s="549">
        <v>-477</v>
      </c>
      <c r="L51" s="380">
        <v>-24.34915773353752</v>
      </c>
    </row>
    <row r="52" spans="1:12" s="110" customFormat="1" ht="15" customHeight="1" x14ac:dyDescent="0.2">
      <c r="A52" s="381"/>
      <c r="B52" s="384"/>
      <c r="C52" s="382" t="s">
        <v>182</v>
      </c>
      <c r="D52" s="385"/>
      <c r="E52" s="383"/>
      <c r="F52" s="548">
        <v>2932</v>
      </c>
      <c r="G52" s="548">
        <v>3116</v>
      </c>
      <c r="H52" s="548">
        <v>3620</v>
      </c>
      <c r="I52" s="548">
        <v>3007</v>
      </c>
      <c r="J52" s="548">
        <v>3750</v>
      </c>
      <c r="K52" s="549">
        <v>-818</v>
      </c>
      <c r="L52" s="380">
        <v>-21.813333333333333</v>
      </c>
    </row>
    <row r="53" spans="1:12" s="269" customFormat="1" ht="11.25" customHeight="1" x14ac:dyDescent="0.2">
      <c r="A53" s="381"/>
      <c r="B53" s="385"/>
      <c r="C53" s="382" t="s">
        <v>352</v>
      </c>
      <c r="D53" s="385"/>
      <c r="E53" s="383"/>
      <c r="F53" s="548">
        <v>1492</v>
      </c>
      <c r="G53" s="548">
        <v>1756</v>
      </c>
      <c r="H53" s="548">
        <v>2083</v>
      </c>
      <c r="I53" s="548">
        <v>1636</v>
      </c>
      <c r="J53" s="550">
        <v>1962</v>
      </c>
      <c r="K53" s="549">
        <v>-470</v>
      </c>
      <c r="L53" s="380">
        <v>-23.955147808358817</v>
      </c>
    </row>
    <row r="54" spans="1:12" s="151" customFormat="1" ht="12.75" customHeight="1" x14ac:dyDescent="0.2">
      <c r="A54" s="381"/>
      <c r="B54" s="384" t="s">
        <v>113</v>
      </c>
      <c r="C54" s="384" t="s">
        <v>116</v>
      </c>
      <c r="D54" s="385"/>
      <c r="E54" s="383"/>
      <c r="F54" s="548">
        <v>5730</v>
      </c>
      <c r="G54" s="548">
        <v>5001</v>
      </c>
      <c r="H54" s="548">
        <v>6590</v>
      </c>
      <c r="I54" s="548">
        <v>5143</v>
      </c>
      <c r="J54" s="548">
        <v>9095</v>
      </c>
      <c r="K54" s="549">
        <v>-3365</v>
      </c>
      <c r="L54" s="380">
        <v>-36.998350742166025</v>
      </c>
    </row>
    <row r="55" spans="1:12" ht="11.25" x14ac:dyDescent="0.2">
      <c r="A55" s="381"/>
      <c r="B55" s="385"/>
      <c r="C55" s="382" t="s">
        <v>352</v>
      </c>
      <c r="D55" s="385"/>
      <c r="E55" s="383"/>
      <c r="F55" s="548">
        <v>2082</v>
      </c>
      <c r="G55" s="548">
        <v>2059</v>
      </c>
      <c r="H55" s="548">
        <v>2848</v>
      </c>
      <c r="I55" s="548">
        <v>2078</v>
      </c>
      <c r="J55" s="548">
        <v>2838</v>
      </c>
      <c r="K55" s="549">
        <v>-756</v>
      </c>
      <c r="L55" s="380">
        <v>-26.6384778012685</v>
      </c>
    </row>
    <row r="56" spans="1:12" ht="14.25" customHeight="1" x14ac:dyDescent="0.2">
      <c r="A56" s="381"/>
      <c r="B56" s="385"/>
      <c r="C56" s="384" t="s">
        <v>117</v>
      </c>
      <c r="D56" s="385"/>
      <c r="E56" s="383"/>
      <c r="F56" s="548">
        <v>2303</v>
      </c>
      <c r="G56" s="548">
        <v>2107</v>
      </c>
      <c r="H56" s="548">
        <v>2726</v>
      </c>
      <c r="I56" s="548">
        <v>2460</v>
      </c>
      <c r="J56" s="548">
        <v>2778</v>
      </c>
      <c r="K56" s="549">
        <v>-475</v>
      </c>
      <c r="L56" s="380">
        <v>-17.098632109431247</v>
      </c>
    </row>
    <row r="57" spans="1:12" ht="18.75" customHeight="1" x14ac:dyDescent="0.2">
      <c r="A57" s="388"/>
      <c r="B57" s="389"/>
      <c r="C57" s="390" t="s">
        <v>352</v>
      </c>
      <c r="D57" s="389"/>
      <c r="E57" s="391"/>
      <c r="F57" s="551">
        <v>892</v>
      </c>
      <c r="G57" s="552">
        <v>962</v>
      </c>
      <c r="H57" s="552">
        <v>1203</v>
      </c>
      <c r="I57" s="552">
        <v>1092</v>
      </c>
      <c r="J57" s="552">
        <v>1082</v>
      </c>
      <c r="K57" s="553">
        <f t="shared" ref="K57" si="0">IF(OR(F57=".",J57=".")=TRUE,".",IF(OR(F57="*",J57="*")=TRUE,"*",IF(AND(F57="-",J57="-")=TRUE,"-",IF(AND(ISNUMBER(J57),ISNUMBER(F57))=TRUE,IF(F57-J57=0,0,F57-J57),IF(ISNUMBER(F57)=TRUE,F57,-J57)))))</f>
        <v>-190</v>
      </c>
      <c r="L57" s="392">
        <f t="shared" ref="L57" si="1">IF(K57 =".",".",IF(K57 ="*","*",IF(K57="-","-",IF(K57=0,0,IF(OR(J57="-",J57=".",F57="-",F57=".")=TRUE,"X",IF(J57=0,"0,0",IF(ABS(K57*100/J57)&gt;250,".X",(K57*100/J57))))))))</f>
        <v>-17.560073937153419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8248</v>
      </c>
      <c r="E11" s="114">
        <v>7572</v>
      </c>
      <c r="F11" s="114">
        <v>11731</v>
      </c>
      <c r="G11" s="114">
        <v>7820</v>
      </c>
      <c r="H11" s="140">
        <v>12132</v>
      </c>
      <c r="I11" s="115">
        <v>-3884</v>
      </c>
      <c r="J11" s="116">
        <v>-32.014507088691062</v>
      </c>
    </row>
    <row r="12" spans="1:15" s="110" customFormat="1" ht="24.95" customHeight="1" x14ac:dyDescent="0.2">
      <c r="A12" s="193" t="s">
        <v>132</v>
      </c>
      <c r="B12" s="194" t="s">
        <v>133</v>
      </c>
      <c r="C12" s="113">
        <v>0.44859359844810864</v>
      </c>
      <c r="D12" s="115">
        <v>37</v>
      </c>
      <c r="E12" s="114">
        <v>22</v>
      </c>
      <c r="F12" s="114">
        <v>25</v>
      </c>
      <c r="G12" s="114">
        <v>27</v>
      </c>
      <c r="H12" s="140">
        <v>28</v>
      </c>
      <c r="I12" s="115">
        <v>9</v>
      </c>
      <c r="J12" s="116">
        <v>32.142857142857146</v>
      </c>
    </row>
    <row r="13" spans="1:15" s="110" customFormat="1" ht="24.95" customHeight="1" x14ac:dyDescent="0.2">
      <c r="A13" s="193" t="s">
        <v>134</v>
      </c>
      <c r="B13" s="199" t="s">
        <v>214</v>
      </c>
      <c r="C13" s="113">
        <v>1.0790494665373425</v>
      </c>
      <c r="D13" s="115">
        <v>89</v>
      </c>
      <c r="E13" s="114">
        <v>51</v>
      </c>
      <c r="F13" s="114">
        <v>94</v>
      </c>
      <c r="G13" s="114">
        <v>66</v>
      </c>
      <c r="H13" s="140">
        <v>79</v>
      </c>
      <c r="I13" s="115">
        <v>10</v>
      </c>
      <c r="J13" s="116">
        <v>12.658227848101266</v>
      </c>
    </row>
    <row r="14" spans="1:15" s="287" customFormat="1" ht="24.95" customHeight="1" x14ac:dyDescent="0.2">
      <c r="A14" s="193" t="s">
        <v>215</v>
      </c>
      <c r="B14" s="199" t="s">
        <v>137</v>
      </c>
      <c r="C14" s="113">
        <v>10.111542192046556</v>
      </c>
      <c r="D14" s="115">
        <v>834</v>
      </c>
      <c r="E14" s="114">
        <v>639</v>
      </c>
      <c r="F14" s="114">
        <v>1201</v>
      </c>
      <c r="G14" s="114">
        <v>633</v>
      </c>
      <c r="H14" s="140">
        <v>3661</v>
      </c>
      <c r="I14" s="115">
        <v>-2827</v>
      </c>
      <c r="J14" s="116">
        <v>-77.219338978421192</v>
      </c>
      <c r="K14" s="110"/>
      <c r="L14" s="110"/>
      <c r="M14" s="110"/>
      <c r="N14" s="110"/>
      <c r="O14" s="110"/>
    </row>
    <row r="15" spans="1:15" s="110" customFormat="1" ht="24.95" customHeight="1" x14ac:dyDescent="0.2">
      <c r="A15" s="193" t="s">
        <v>216</v>
      </c>
      <c r="B15" s="199" t="s">
        <v>217</v>
      </c>
      <c r="C15" s="113">
        <v>1.600387972841901</v>
      </c>
      <c r="D15" s="115">
        <v>132</v>
      </c>
      <c r="E15" s="114">
        <v>137</v>
      </c>
      <c r="F15" s="114">
        <v>185</v>
      </c>
      <c r="G15" s="114">
        <v>107</v>
      </c>
      <c r="H15" s="140">
        <v>116</v>
      </c>
      <c r="I15" s="115">
        <v>16</v>
      </c>
      <c r="J15" s="116">
        <v>13.793103448275861</v>
      </c>
    </row>
    <row r="16" spans="1:15" s="287" customFormat="1" ht="24.95" customHeight="1" x14ac:dyDescent="0.2">
      <c r="A16" s="193" t="s">
        <v>218</v>
      </c>
      <c r="B16" s="199" t="s">
        <v>141</v>
      </c>
      <c r="C16" s="113">
        <v>8.1353055286129976</v>
      </c>
      <c r="D16" s="115">
        <v>671</v>
      </c>
      <c r="E16" s="114">
        <v>472</v>
      </c>
      <c r="F16" s="114">
        <v>945</v>
      </c>
      <c r="G16" s="114">
        <v>489</v>
      </c>
      <c r="H16" s="140">
        <v>3507</v>
      </c>
      <c r="I16" s="115">
        <v>-2836</v>
      </c>
      <c r="J16" s="116">
        <v>-80.866837753065298</v>
      </c>
      <c r="K16" s="110"/>
      <c r="L16" s="110"/>
      <c r="M16" s="110"/>
      <c r="N16" s="110"/>
      <c r="O16" s="110"/>
    </row>
    <row r="17" spans="1:15" s="110" customFormat="1" ht="24.95" customHeight="1" x14ac:dyDescent="0.2">
      <c r="A17" s="193" t="s">
        <v>142</v>
      </c>
      <c r="B17" s="199" t="s">
        <v>220</v>
      </c>
      <c r="C17" s="113">
        <v>0.3758486905916586</v>
      </c>
      <c r="D17" s="115">
        <v>31</v>
      </c>
      <c r="E17" s="114">
        <v>30</v>
      </c>
      <c r="F17" s="114">
        <v>71</v>
      </c>
      <c r="G17" s="114">
        <v>37</v>
      </c>
      <c r="H17" s="140">
        <v>38</v>
      </c>
      <c r="I17" s="115">
        <v>-7</v>
      </c>
      <c r="J17" s="116">
        <v>-18.421052631578949</v>
      </c>
    </row>
    <row r="18" spans="1:15" s="287" customFormat="1" ht="24.95" customHeight="1" x14ac:dyDescent="0.2">
      <c r="A18" s="201" t="s">
        <v>144</v>
      </c>
      <c r="B18" s="202" t="s">
        <v>145</v>
      </c>
      <c r="C18" s="113">
        <v>4.4253152279340444</v>
      </c>
      <c r="D18" s="115">
        <v>365</v>
      </c>
      <c r="E18" s="114">
        <v>101</v>
      </c>
      <c r="F18" s="114">
        <v>345</v>
      </c>
      <c r="G18" s="114">
        <v>277</v>
      </c>
      <c r="H18" s="140">
        <v>359</v>
      </c>
      <c r="I18" s="115">
        <v>6</v>
      </c>
      <c r="J18" s="116">
        <v>1.6713091922005572</v>
      </c>
      <c r="K18" s="110"/>
      <c r="L18" s="110"/>
      <c r="M18" s="110"/>
      <c r="N18" s="110"/>
      <c r="O18" s="110"/>
    </row>
    <row r="19" spans="1:15" s="110" customFormat="1" ht="24.95" customHeight="1" x14ac:dyDescent="0.2">
      <c r="A19" s="193" t="s">
        <v>146</v>
      </c>
      <c r="B19" s="199" t="s">
        <v>147</v>
      </c>
      <c r="C19" s="113">
        <v>11.214839961202715</v>
      </c>
      <c r="D19" s="115">
        <v>925</v>
      </c>
      <c r="E19" s="114">
        <v>796</v>
      </c>
      <c r="F19" s="114">
        <v>1421</v>
      </c>
      <c r="G19" s="114">
        <v>774</v>
      </c>
      <c r="H19" s="140">
        <v>1070</v>
      </c>
      <c r="I19" s="115">
        <v>-145</v>
      </c>
      <c r="J19" s="116">
        <v>-13.551401869158878</v>
      </c>
    </row>
    <row r="20" spans="1:15" s="287" customFormat="1" ht="24.95" customHeight="1" x14ac:dyDescent="0.2">
      <c r="A20" s="193" t="s">
        <v>148</v>
      </c>
      <c r="B20" s="199" t="s">
        <v>149</v>
      </c>
      <c r="C20" s="113">
        <v>5.1527643064985451</v>
      </c>
      <c r="D20" s="115">
        <v>425</v>
      </c>
      <c r="E20" s="114">
        <v>471</v>
      </c>
      <c r="F20" s="114">
        <v>726</v>
      </c>
      <c r="G20" s="114">
        <v>533</v>
      </c>
      <c r="H20" s="140">
        <v>617</v>
      </c>
      <c r="I20" s="115">
        <v>-192</v>
      </c>
      <c r="J20" s="116">
        <v>-31.118314424635333</v>
      </c>
      <c r="K20" s="110"/>
      <c r="L20" s="110"/>
      <c r="M20" s="110"/>
      <c r="N20" s="110"/>
      <c r="O20" s="110"/>
    </row>
    <row r="21" spans="1:15" s="110" customFormat="1" ht="24.95" customHeight="1" x14ac:dyDescent="0.2">
      <c r="A21" s="201" t="s">
        <v>150</v>
      </c>
      <c r="B21" s="202" t="s">
        <v>151</v>
      </c>
      <c r="C21" s="113">
        <v>6.9107662463627548</v>
      </c>
      <c r="D21" s="115">
        <v>570</v>
      </c>
      <c r="E21" s="114">
        <v>682</v>
      </c>
      <c r="F21" s="114">
        <v>879</v>
      </c>
      <c r="G21" s="114">
        <v>754</v>
      </c>
      <c r="H21" s="140">
        <v>725</v>
      </c>
      <c r="I21" s="115">
        <v>-155</v>
      </c>
      <c r="J21" s="116">
        <v>-21.379310344827587</v>
      </c>
    </row>
    <row r="22" spans="1:15" s="110" customFormat="1" ht="24.95" customHeight="1" x14ac:dyDescent="0.2">
      <c r="A22" s="201" t="s">
        <v>152</v>
      </c>
      <c r="B22" s="199" t="s">
        <v>153</v>
      </c>
      <c r="C22" s="113">
        <v>4.3161978661493698</v>
      </c>
      <c r="D22" s="115">
        <v>356</v>
      </c>
      <c r="E22" s="114">
        <v>299</v>
      </c>
      <c r="F22" s="114">
        <v>351</v>
      </c>
      <c r="G22" s="114">
        <v>419</v>
      </c>
      <c r="H22" s="140">
        <v>315</v>
      </c>
      <c r="I22" s="115">
        <v>41</v>
      </c>
      <c r="J22" s="116">
        <v>13.015873015873016</v>
      </c>
    </row>
    <row r="23" spans="1:15" s="110" customFormat="1" ht="24.95" customHeight="1" x14ac:dyDescent="0.2">
      <c r="A23" s="193" t="s">
        <v>154</v>
      </c>
      <c r="B23" s="199" t="s">
        <v>155</v>
      </c>
      <c r="C23" s="113">
        <v>1.0548011639185257</v>
      </c>
      <c r="D23" s="115">
        <v>87</v>
      </c>
      <c r="E23" s="114">
        <v>103</v>
      </c>
      <c r="F23" s="114">
        <v>149</v>
      </c>
      <c r="G23" s="114">
        <v>88</v>
      </c>
      <c r="H23" s="140">
        <v>122</v>
      </c>
      <c r="I23" s="115">
        <v>-35</v>
      </c>
      <c r="J23" s="116">
        <v>-28.688524590163933</v>
      </c>
    </row>
    <row r="24" spans="1:15" s="110" customFormat="1" ht="24.95" customHeight="1" x14ac:dyDescent="0.2">
      <c r="A24" s="193" t="s">
        <v>156</v>
      </c>
      <c r="B24" s="199" t="s">
        <v>221</v>
      </c>
      <c r="C24" s="113">
        <v>6.9228903976721625</v>
      </c>
      <c r="D24" s="115">
        <v>571</v>
      </c>
      <c r="E24" s="114">
        <v>434</v>
      </c>
      <c r="F24" s="114">
        <v>719</v>
      </c>
      <c r="G24" s="114">
        <v>469</v>
      </c>
      <c r="H24" s="140">
        <v>582</v>
      </c>
      <c r="I24" s="115">
        <v>-11</v>
      </c>
      <c r="J24" s="116">
        <v>-1.8900343642611683</v>
      </c>
    </row>
    <row r="25" spans="1:15" s="110" customFormat="1" ht="24.95" customHeight="1" x14ac:dyDescent="0.2">
      <c r="A25" s="193" t="s">
        <v>222</v>
      </c>
      <c r="B25" s="204" t="s">
        <v>159</v>
      </c>
      <c r="C25" s="113">
        <v>5.7104752667313292</v>
      </c>
      <c r="D25" s="115">
        <v>471</v>
      </c>
      <c r="E25" s="114">
        <v>414</v>
      </c>
      <c r="F25" s="114">
        <v>641</v>
      </c>
      <c r="G25" s="114">
        <v>578</v>
      </c>
      <c r="H25" s="140">
        <v>530</v>
      </c>
      <c r="I25" s="115">
        <v>-59</v>
      </c>
      <c r="J25" s="116">
        <v>-11.132075471698114</v>
      </c>
    </row>
    <row r="26" spans="1:15" s="110" customFormat="1" ht="24.95" customHeight="1" x14ac:dyDescent="0.2">
      <c r="A26" s="201">
        <v>782.78300000000002</v>
      </c>
      <c r="B26" s="203" t="s">
        <v>160</v>
      </c>
      <c r="C26" s="113">
        <v>17.31328806983511</v>
      </c>
      <c r="D26" s="115">
        <v>1428</v>
      </c>
      <c r="E26" s="114">
        <v>1232</v>
      </c>
      <c r="F26" s="114">
        <v>1631</v>
      </c>
      <c r="G26" s="114">
        <v>1376</v>
      </c>
      <c r="H26" s="140">
        <v>1827</v>
      </c>
      <c r="I26" s="115">
        <v>-399</v>
      </c>
      <c r="J26" s="116">
        <v>-21.839080459770116</v>
      </c>
    </row>
    <row r="27" spans="1:15" s="110" customFormat="1" ht="24.95" customHeight="1" x14ac:dyDescent="0.2">
      <c r="A27" s="193" t="s">
        <v>161</v>
      </c>
      <c r="B27" s="199" t="s">
        <v>162</v>
      </c>
      <c r="C27" s="113">
        <v>2.8370514064015517</v>
      </c>
      <c r="D27" s="115">
        <v>234</v>
      </c>
      <c r="E27" s="114">
        <v>216</v>
      </c>
      <c r="F27" s="114">
        <v>399</v>
      </c>
      <c r="G27" s="114">
        <v>177</v>
      </c>
      <c r="H27" s="140">
        <v>229</v>
      </c>
      <c r="I27" s="115">
        <v>5</v>
      </c>
      <c r="J27" s="116">
        <v>2.1834061135371181</v>
      </c>
    </row>
    <row r="28" spans="1:15" s="110" customFormat="1" ht="24.95" customHeight="1" x14ac:dyDescent="0.2">
      <c r="A28" s="193" t="s">
        <v>163</v>
      </c>
      <c r="B28" s="199" t="s">
        <v>164</v>
      </c>
      <c r="C28" s="113">
        <v>4.8375363724539282</v>
      </c>
      <c r="D28" s="115">
        <v>399</v>
      </c>
      <c r="E28" s="114">
        <v>589</v>
      </c>
      <c r="F28" s="114">
        <v>766</v>
      </c>
      <c r="G28" s="114">
        <v>414</v>
      </c>
      <c r="H28" s="140">
        <v>526</v>
      </c>
      <c r="I28" s="115">
        <v>-127</v>
      </c>
      <c r="J28" s="116">
        <v>-24.14448669201521</v>
      </c>
    </row>
    <row r="29" spans="1:15" s="110" customFormat="1" ht="24.95" customHeight="1" x14ac:dyDescent="0.2">
      <c r="A29" s="193">
        <v>86</v>
      </c>
      <c r="B29" s="199" t="s">
        <v>165</v>
      </c>
      <c r="C29" s="113">
        <v>9.3840931134820558</v>
      </c>
      <c r="D29" s="115">
        <v>774</v>
      </c>
      <c r="E29" s="114">
        <v>854</v>
      </c>
      <c r="F29" s="114">
        <v>1184</v>
      </c>
      <c r="G29" s="114">
        <v>709</v>
      </c>
      <c r="H29" s="140">
        <v>787</v>
      </c>
      <c r="I29" s="115">
        <v>-13</v>
      </c>
      <c r="J29" s="116">
        <v>-1.6518424396442186</v>
      </c>
    </row>
    <row r="30" spans="1:15" s="110" customFormat="1" ht="24.95" customHeight="1" x14ac:dyDescent="0.2">
      <c r="A30" s="193">
        <v>87.88</v>
      </c>
      <c r="B30" s="204" t="s">
        <v>166</v>
      </c>
      <c r="C30" s="113">
        <v>5.2133850630455871</v>
      </c>
      <c r="D30" s="115">
        <v>430</v>
      </c>
      <c r="E30" s="114">
        <v>426</v>
      </c>
      <c r="F30" s="114">
        <v>787</v>
      </c>
      <c r="G30" s="114">
        <v>309</v>
      </c>
      <c r="H30" s="140">
        <v>397</v>
      </c>
      <c r="I30" s="115">
        <v>33</v>
      </c>
      <c r="J30" s="116">
        <v>8.3123425692695214</v>
      </c>
    </row>
    <row r="31" spans="1:15" s="110" customFormat="1" ht="24.95" customHeight="1" x14ac:dyDescent="0.2">
      <c r="A31" s="193" t="s">
        <v>167</v>
      </c>
      <c r="B31" s="199" t="s">
        <v>168</v>
      </c>
      <c r="C31" s="113">
        <v>3.0674102812803103</v>
      </c>
      <c r="D31" s="115">
        <v>253</v>
      </c>
      <c r="E31" s="114">
        <v>243</v>
      </c>
      <c r="F31" s="114">
        <v>413</v>
      </c>
      <c r="G31" s="114">
        <v>217</v>
      </c>
      <c r="H31" s="140">
        <v>278</v>
      </c>
      <c r="I31" s="115">
        <v>-25</v>
      </c>
      <c r="J31" s="116">
        <v>-8.9928057553956826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0.44859359844810864</v>
      </c>
      <c r="D34" s="115">
        <v>37</v>
      </c>
      <c r="E34" s="114">
        <v>22</v>
      </c>
      <c r="F34" s="114">
        <v>25</v>
      </c>
      <c r="G34" s="114">
        <v>27</v>
      </c>
      <c r="H34" s="140">
        <v>28</v>
      </c>
      <c r="I34" s="115">
        <v>9</v>
      </c>
      <c r="J34" s="116">
        <v>32.142857142857146</v>
      </c>
    </row>
    <row r="35" spans="1:10" s="110" customFormat="1" ht="24.95" customHeight="1" x14ac:dyDescent="0.2">
      <c r="A35" s="292" t="s">
        <v>171</v>
      </c>
      <c r="B35" s="293" t="s">
        <v>172</v>
      </c>
      <c r="C35" s="113">
        <v>15.615906886517944</v>
      </c>
      <c r="D35" s="115">
        <v>1288</v>
      </c>
      <c r="E35" s="114">
        <v>791</v>
      </c>
      <c r="F35" s="114">
        <v>1640</v>
      </c>
      <c r="G35" s="114">
        <v>976</v>
      </c>
      <c r="H35" s="140">
        <v>4099</v>
      </c>
      <c r="I35" s="115">
        <v>-2811</v>
      </c>
      <c r="J35" s="116">
        <v>-68.577701878506957</v>
      </c>
    </row>
    <row r="36" spans="1:10" s="110" customFormat="1" ht="24.95" customHeight="1" x14ac:dyDescent="0.2">
      <c r="A36" s="294" t="s">
        <v>173</v>
      </c>
      <c r="B36" s="295" t="s">
        <v>174</v>
      </c>
      <c r="C36" s="125">
        <v>83.935499515033953</v>
      </c>
      <c r="D36" s="143">
        <v>6923</v>
      </c>
      <c r="E36" s="144">
        <v>6759</v>
      </c>
      <c r="F36" s="144">
        <v>10066</v>
      </c>
      <c r="G36" s="144">
        <v>6817</v>
      </c>
      <c r="H36" s="145">
        <v>8005</v>
      </c>
      <c r="I36" s="143">
        <v>-1082</v>
      </c>
      <c r="J36" s="146">
        <v>-13.516552154903186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8248</v>
      </c>
      <c r="F11" s="264">
        <v>7572</v>
      </c>
      <c r="G11" s="264">
        <v>11731</v>
      </c>
      <c r="H11" s="264">
        <v>7820</v>
      </c>
      <c r="I11" s="265">
        <v>12132</v>
      </c>
      <c r="J11" s="263">
        <v>-3884</v>
      </c>
      <c r="K11" s="266">
        <v>-32.014507088691062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28.552376333656643</v>
      </c>
      <c r="E13" s="115">
        <v>2355</v>
      </c>
      <c r="F13" s="114">
        <v>2193</v>
      </c>
      <c r="G13" s="114">
        <v>3134</v>
      </c>
      <c r="H13" s="114">
        <v>2595</v>
      </c>
      <c r="I13" s="140">
        <v>2961</v>
      </c>
      <c r="J13" s="115">
        <v>-606</v>
      </c>
      <c r="K13" s="116">
        <v>-20.466058763931105</v>
      </c>
    </row>
    <row r="14" spans="1:15" ht="15.95" customHeight="1" x14ac:dyDescent="0.2">
      <c r="A14" s="306" t="s">
        <v>230</v>
      </c>
      <c r="B14" s="307"/>
      <c r="C14" s="308"/>
      <c r="D14" s="113">
        <v>46.908341416100875</v>
      </c>
      <c r="E14" s="115">
        <v>3869</v>
      </c>
      <c r="F14" s="114">
        <v>3604</v>
      </c>
      <c r="G14" s="114">
        <v>6345</v>
      </c>
      <c r="H14" s="114">
        <v>3499</v>
      </c>
      <c r="I14" s="140">
        <v>4609</v>
      </c>
      <c r="J14" s="115">
        <v>-740</v>
      </c>
      <c r="K14" s="116">
        <v>-16.055543501844216</v>
      </c>
    </row>
    <row r="15" spans="1:15" ht="15.95" customHeight="1" x14ac:dyDescent="0.2">
      <c r="A15" s="306" t="s">
        <v>231</v>
      </c>
      <c r="B15" s="307"/>
      <c r="C15" s="308"/>
      <c r="D15" s="113">
        <v>10.269156159068865</v>
      </c>
      <c r="E15" s="115">
        <v>847</v>
      </c>
      <c r="F15" s="114">
        <v>710</v>
      </c>
      <c r="G15" s="114">
        <v>888</v>
      </c>
      <c r="H15" s="114">
        <v>648</v>
      </c>
      <c r="I15" s="140">
        <v>1585</v>
      </c>
      <c r="J15" s="115">
        <v>-738</v>
      </c>
      <c r="K15" s="116">
        <v>-46.561514195583598</v>
      </c>
    </row>
    <row r="16" spans="1:15" ht="15.95" customHeight="1" x14ac:dyDescent="0.2">
      <c r="A16" s="306" t="s">
        <v>232</v>
      </c>
      <c r="B16" s="307"/>
      <c r="C16" s="308"/>
      <c r="D16" s="113">
        <v>14.221629485935985</v>
      </c>
      <c r="E16" s="115">
        <v>1173</v>
      </c>
      <c r="F16" s="114">
        <v>1048</v>
      </c>
      <c r="G16" s="114">
        <v>1274</v>
      </c>
      <c r="H16" s="114">
        <v>1072</v>
      </c>
      <c r="I16" s="140">
        <v>2968</v>
      </c>
      <c r="J16" s="115">
        <v>-1795</v>
      </c>
      <c r="K16" s="116">
        <v>-60.478436657681939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0.24248302618816683</v>
      </c>
      <c r="E18" s="115">
        <v>20</v>
      </c>
      <c r="F18" s="114">
        <v>25</v>
      </c>
      <c r="G18" s="114">
        <v>31</v>
      </c>
      <c r="H18" s="114">
        <v>24</v>
      </c>
      <c r="I18" s="140">
        <v>41</v>
      </c>
      <c r="J18" s="115">
        <v>-21</v>
      </c>
      <c r="K18" s="116">
        <v>-51.219512195121951</v>
      </c>
    </row>
    <row r="19" spans="1:11" ht="14.1" customHeight="1" x14ac:dyDescent="0.2">
      <c r="A19" s="306" t="s">
        <v>235</v>
      </c>
      <c r="B19" s="307" t="s">
        <v>236</v>
      </c>
      <c r="C19" s="308"/>
      <c r="D19" s="113">
        <v>0.14548981571290009</v>
      </c>
      <c r="E19" s="115">
        <v>12</v>
      </c>
      <c r="F19" s="114">
        <v>14</v>
      </c>
      <c r="G19" s="114">
        <v>24</v>
      </c>
      <c r="H19" s="114">
        <v>15</v>
      </c>
      <c r="I19" s="140">
        <v>33</v>
      </c>
      <c r="J19" s="115">
        <v>-21</v>
      </c>
      <c r="K19" s="116">
        <v>-63.636363636363633</v>
      </c>
    </row>
    <row r="20" spans="1:11" ht="14.1" customHeight="1" x14ac:dyDescent="0.2">
      <c r="A20" s="306">
        <v>12</v>
      </c>
      <c r="B20" s="307" t="s">
        <v>237</v>
      </c>
      <c r="C20" s="308"/>
      <c r="D20" s="113">
        <v>0.71532492725509211</v>
      </c>
      <c r="E20" s="115">
        <v>59</v>
      </c>
      <c r="F20" s="114">
        <v>35</v>
      </c>
      <c r="G20" s="114">
        <v>64</v>
      </c>
      <c r="H20" s="114">
        <v>41</v>
      </c>
      <c r="I20" s="140">
        <v>57</v>
      </c>
      <c r="J20" s="115">
        <v>2</v>
      </c>
      <c r="K20" s="116">
        <v>3.5087719298245612</v>
      </c>
    </row>
    <row r="21" spans="1:11" ht="14.1" customHeight="1" x14ac:dyDescent="0.2">
      <c r="A21" s="306">
        <v>21</v>
      </c>
      <c r="B21" s="307" t="s">
        <v>238</v>
      </c>
      <c r="C21" s="308"/>
      <c r="D21" s="113">
        <v>0.18186226964112512</v>
      </c>
      <c r="E21" s="115">
        <v>15</v>
      </c>
      <c r="F21" s="114">
        <v>20</v>
      </c>
      <c r="G21" s="114">
        <v>42</v>
      </c>
      <c r="H21" s="114">
        <v>23</v>
      </c>
      <c r="I21" s="140">
        <v>27</v>
      </c>
      <c r="J21" s="115">
        <v>-12</v>
      </c>
      <c r="K21" s="116">
        <v>-44.444444444444443</v>
      </c>
    </row>
    <row r="22" spans="1:11" ht="14.1" customHeight="1" x14ac:dyDescent="0.2">
      <c r="A22" s="306">
        <v>22</v>
      </c>
      <c r="B22" s="307" t="s">
        <v>239</v>
      </c>
      <c r="C22" s="308"/>
      <c r="D22" s="113">
        <v>1.1275460717749757</v>
      </c>
      <c r="E22" s="115">
        <v>93</v>
      </c>
      <c r="F22" s="114">
        <v>121</v>
      </c>
      <c r="G22" s="114">
        <v>131</v>
      </c>
      <c r="H22" s="114">
        <v>121</v>
      </c>
      <c r="I22" s="140">
        <v>159</v>
      </c>
      <c r="J22" s="115">
        <v>-66</v>
      </c>
      <c r="K22" s="116">
        <v>-41.509433962264154</v>
      </c>
    </row>
    <row r="23" spans="1:11" ht="14.1" customHeight="1" x14ac:dyDescent="0.2">
      <c r="A23" s="306">
        <v>23</v>
      </c>
      <c r="B23" s="307" t="s">
        <v>240</v>
      </c>
      <c r="C23" s="308"/>
      <c r="D23" s="113">
        <v>0.90931134820562565</v>
      </c>
      <c r="E23" s="115">
        <v>75</v>
      </c>
      <c r="F23" s="114">
        <v>56</v>
      </c>
      <c r="G23" s="114">
        <v>79</v>
      </c>
      <c r="H23" s="114">
        <v>65</v>
      </c>
      <c r="I23" s="140">
        <v>58</v>
      </c>
      <c r="J23" s="115">
        <v>17</v>
      </c>
      <c r="K23" s="116">
        <v>29.310344827586206</v>
      </c>
    </row>
    <row r="24" spans="1:11" ht="14.1" customHeight="1" x14ac:dyDescent="0.2">
      <c r="A24" s="306">
        <v>24</v>
      </c>
      <c r="B24" s="307" t="s">
        <v>241</v>
      </c>
      <c r="C24" s="308"/>
      <c r="D24" s="113">
        <v>3.1522793404461686</v>
      </c>
      <c r="E24" s="115">
        <v>260</v>
      </c>
      <c r="F24" s="114">
        <v>164</v>
      </c>
      <c r="G24" s="114">
        <v>299</v>
      </c>
      <c r="H24" s="114">
        <v>186</v>
      </c>
      <c r="I24" s="140">
        <v>249</v>
      </c>
      <c r="J24" s="115">
        <v>11</v>
      </c>
      <c r="K24" s="116">
        <v>4.4176706827309236</v>
      </c>
    </row>
    <row r="25" spans="1:11" ht="14.1" customHeight="1" x14ac:dyDescent="0.2">
      <c r="A25" s="306">
        <v>25</v>
      </c>
      <c r="B25" s="307" t="s">
        <v>242</v>
      </c>
      <c r="C25" s="308"/>
      <c r="D25" s="113">
        <v>5.5649854510184289</v>
      </c>
      <c r="E25" s="115">
        <v>459</v>
      </c>
      <c r="F25" s="114">
        <v>266</v>
      </c>
      <c r="G25" s="114">
        <v>584</v>
      </c>
      <c r="H25" s="114">
        <v>244</v>
      </c>
      <c r="I25" s="140">
        <v>433</v>
      </c>
      <c r="J25" s="115">
        <v>26</v>
      </c>
      <c r="K25" s="116">
        <v>6.0046189376443415</v>
      </c>
    </row>
    <row r="26" spans="1:11" ht="14.1" customHeight="1" x14ac:dyDescent="0.2">
      <c r="A26" s="306">
        <v>26</v>
      </c>
      <c r="B26" s="307" t="s">
        <v>243</v>
      </c>
      <c r="C26" s="308"/>
      <c r="D26" s="113">
        <v>3.5645004849660524</v>
      </c>
      <c r="E26" s="115">
        <v>294</v>
      </c>
      <c r="F26" s="114">
        <v>229</v>
      </c>
      <c r="G26" s="114">
        <v>629</v>
      </c>
      <c r="H26" s="114">
        <v>272</v>
      </c>
      <c r="I26" s="140">
        <v>780</v>
      </c>
      <c r="J26" s="115">
        <v>-486</v>
      </c>
      <c r="K26" s="116">
        <v>-62.307692307692307</v>
      </c>
    </row>
    <row r="27" spans="1:11" ht="14.1" customHeight="1" x14ac:dyDescent="0.2">
      <c r="A27" s="306">
        <v>27</v>
      </c>
      <c r="B27" s="307" t="s">
        <v>244</v>
      </c>
      <c r="C27" s="308"/>
      <c r="D27" s="113">
        <v>2.3157129000969934</v>
      </c>
      <c r="E27" s="115">
        <v>191</v>
      </c>
      <c r="F27" s="114">
        <v>141</v>
      </c>
      <c r="G27" s="114">
        <v>275</v>
      </c>
      <c r="H27" s="114">
        <v>202</v>
      </c>
      <c r="I27" s="140">
        <v>1839</v>
      </c>
      <c r="J27" s="115">
        <v>-1648</v>
      </c>
      <c r="K27" s="116">
        <v>-89.61392060902665</v>
      </c>
    </row>
    <row r="28" spans="1:11" ht="14.1" customHeight="1" x14ac:dyDescent="0.2">
      <c r="A28" s="306">
        <v>28</v>
      </c>
      <c r="B28" s="307" t="s">
        <v>245</v>
      </c>
      <c r="C28" s="308"/>
      <c r="D28" s="113">
        <v>0.16973811833171679</v>
      </c>
      <c r="E28" s="115">
        <v>14</v>
      </c>
      <c r="F28" s="114">
        <v>11</v>
      </c>
      <c r="G28" s="114">
        <v>10</v>
      </c>
      <c r="H28" s="114">
        <v>8</v>
      </c>
      <c r="I28" s="140">
        <v>10</v>
      </c>
      <c r="J28" s="115">
        <v>4</v>
      </c>
      <c r="K28" s="116">
        <v>40</v>
      </c>
    </row>
    <row r="29" spans="1:11" ht="14.1" customHeight="1" x14ac:dyDescent="0.2">
      <c r="A29" s="306">
        <v>29</v>
      </c>
      <c r="B29" s="307" t="s">
        <v>246</v>
      </c>
      <c r="C29" s="308"/>
      <c r="D29" s="113">
        <v>3.5887487875848691</v>
      </c>
      <c r="E29" s="115">
        <v>296</v>
      </c>
      <c r="F29" s="114">
        <v>325</v>
      </c>
      <c r="G29" s="114">
        <v>386</v>
      </c>
      <c r="H29" s="114">
        <v>354</v>
      </c>
      <c r="I29" s="140">
        <v>340</v>
      </c>
      <c r="J29" s="115">
        <v>-44</v>
      </c>
      <c r="K29" s="116">
        <v>-12.941176470588236</v>
      </c>
    </row>
    <row r="30" spans="1:11" ht="14.1" customHeight="1" x14ac:dyDescent="0.2">
      <c r="A30" s="306" t="s">
        <v>247</v>
      </c>
      <c r="B30" s="307" t="s">
        <v>248</v>
      </c>
      <c r="C30" s="308"/>
      <c r="D30" s="113" t="s">
        <v>513</v>
      </c>
      <c r="E30" s="115" t="s">
        <v>513</v>
      </c>
      <c r="F30" s="114" t="s">
        <v>513</v>
      </c>
      <c r="G30" s="114">
        <v>114</v>
      </c>
      <c r="H30" s="114">
        <v>104</v>
      </c>
      <c r="I30" s="140">
        <v>84</v>
      </c>
      <c r="J30" s="115" t="s">
        <v>513</v>
      </c>
      <c r="K30" s="116" t="s">
        <v>513</v>
      </c>
    </row>
    <row r="31" spans="1:11" ht="14.1" customHeight="1" x14ac:dyDescent="0.2">
      <c r="A31" s="306" t="s">
        <v>249</v>
      </c>
      <c r="B31" s="307" t="s">
        <v>250</v>
      </c>
      <c r="C31" s="308"/>
      <c r="D31" s="113">
        <v>2.7521823472356934</v>
      </c>
      <c r="E31" s="115">
        <v>227</v>
      </c>
      <c r="F31" s="114">
        <v>239</v>
      </c>
      <c r="G31" s="114">
        <v>268</v>
      </c>
      <c r="H31" s="114">
        <v>250</v>
      </c>
      <c r="I31" s="140">
        <v>256</v>
      </c>
      <c r="J31" s="115">
        <v>-29</v>
      </c>
      <c r="K31" s="116">
        <v>-11.328125</v>
      </c>
    </row>
    <row r="32" spans="1:11" ht="14.1" customHeight="1" x14ac:dyDescent="0.2">
      <c r="A32" s="306">
        <v>31</v>
      </c>
      <c r="B32" s="307" t="s">
        <v>251</v>
      </c>
      <c r="C32" s="308"/>
      <c r="D32" s="113">
        <v>0.89718719689621729</v>
      </c>
      <c r="E32" s="115">
        <v>74</v>
      </c>
      <c r="F32" s="114">
        <v>51</v>
      </c>
      <c r="G32" s="114">
        <v>81</v>
      </c>
      <c r="H32" s="114">
        <v>52</v>
      </c>
      <c r="I32" s="140">
        <v>74</v>
      </c>
      <c r="J32" s="115">
        <v>0</v>
      </c>
      <c r="K32" s="116">
        <v>0</v>
      </c>
    </row>
    <row r="33" spans="1:11" ht="14.1" customHeight="1" x14ac:dyDescent="0.2">
      <c r="A33" s="306">
        <v>32</v>
      </c>
      <c r="B33" s="307" t="s">
        <v>252</v>
      </c>
      <c r="C33" s="308"/>
      <c r="D33" s="113">
        <v>1.9883608147429679</v>
      </c>
      <c r="E33" s="115">
        <v>164</v>
      </c>
      <c r="F33" s="114">
        <v>46</v>
      </c>
      <c r="G33" s="114">
        <v>93</v>
      </c>
      <c r="H33" s="114">
        <v>155</v>
      </c>
      <c r="I33" s="140">
        <v>146</v>
      </c>
      <c r="J33" s="115">
        <v>18</v>
      </c>
      <c r="K33" s="116">
        <v>12.328767123287671</v>
      </c>
    </row>
    <row r="34" spans="1:11" ht="14.1" customHeight="1" x14ac:dyDescent="0.2">
      <c r="A34" s="306">
        <v>33</v>
      </c>
      <c r="B34" s="307" t="s">
        <v>253</v>
      </c>
      <c r="C34" s="308"/>
      <c r="D34" s="113">
        <v>0.7759456838021338</v>
      </c>
      <c r="E34" s="115">
        <v>64</v>
      </c>
      <c r="F34" s="114">
        <v>32</v>
      </c>
      <c r="G34" s="114">
        <v>86</v>
      </c>
      <c r="H34" s="114">
        <v>66</v>
      </c>
      <c r="I34" s="140">
        <v>101</v>
      </c>
      <c r="J34" s="115">
        <v>-37</v>
      </c>
      <c r="K34" s="116">
        <v>-36.633663366336634</v>
      </c>
    </row>
    <row r="35" spans="1:11" ht="14.1" customHeight="1" x14ac:dyDescent="0.2">
      <c r="A35" s="306">
        <v>34</v>
      </c>
      <c r="B35" s="307" t="s">
        <v>254</v>
      </c>
      <c r="C35" s="308"/>
      <c r="D35" s="113">
        <v>1.1517943743937924</v>
      </c>
      <c r="E35" s="115">
        <v>95</v>
      </c>
      <c r="F35" s="114">
        <v>77</v>
      </c>
      <c r="G35" s="114">
        <v>141</v>
      </c>
      <c r="H35" s="114">
        <v>159</v>
      </c>
      <c r="I35" s="140">
        <v>154</v>
      </c>
      <c r="J35" s="115">
        <v>-59</v>
      </c>
      <c r="K35" s="116">
        <v>-38.311688311688314</v>
      </c>
    </row>
    <row r="36" spans="1:11" ht="14.1" customHeight="1" x14ac:dyDescent="0.2">
      <c r="A36" s="306">
        <v>41</v>
      </c>
      <c r="B36" s="307" t="s">
        <v>255</v>
      </c>
      <c r="C36" s="308"/>
      <c r="D36" s="113">
        <v>0.86081474296799221</v>
      </c>
      <c r="E36" s="115">
        <v>71</v>
      </c>
      <c r="F36" s="114">
        <v>64</v>
      </c>
      <c r="G36" s="114">
        <v>80</v>
      </c>
      <c r="H36" s="114">
        <v>56</v>
      </c>
      <c r="I36" s="140">
        <v>112</v>
      </c>
      <c r="J36" s="115">
        <v>-41</v>
      </c>
      <c r="K36" s="116">
        <v>-36.607142857142854</v>
      </c>
    </row>
    <row r="37" spans="1:11" ht="14.1" customHeight="1" x14ac:dyDescent="0.2">
      <c r="A37" s="306">
        <v>42</v>
      </c>
      <c r="B37" s="307" t="s">
        <v>256</v>
      </c>
      <c r="C37" s="308"/>
      <c r="D37" s="113" t="s">
        <v>513</v>
      </c>
      <c r="E37" s="115" t="s">
        <v>513</v>
      </c>
      <c r="F37" s="114">
        <v>8</v>
      </c>
      <c r="G37" s="114">
        <v>5</v>
      </c>
      <c r="H37" s="114">
        <v>5</v>
      </c>
      <c r="I37" s="140" t="s">
        <v>513</v>
      </c>
      <c r="J37" s="115" t="s">
        <v>513</v>
      </c>
      <c r="K37" s="116" t="s">
        <v>513</v>
      </c>
    </row>
    <row r="38" spans="1:11" ht="14.1" customHeight="1" x14ac:dyDescent="0.2">
      <c r="A38" s="306">
        <v>43</v>
      </c>
      <c r="B38" s="307" t="s">
        <v>257</v>
      </c>
      <c r="C38" s="308"/>
      <c r="D38" s="113">
        <v>2.9461687681862267</v>
      </c>
      <c r="E38" s="115">
        <v>243</v>
      </c>
      <c r="F38" s="114">
        <v>160</v>
      </c>
      <c r="G38" s="114">
        <v>274</v>
      </c>
      <c r="H38" s="114">
        <v>248</v>
      </c>
      <c r="I38" s="140">
        <v>303</v>
      </c>
      <c r="J38" s="115">
        <v>-60</v>
      </c>
      <c r="K38" s="116">
        <v>-19.801980198019802</v>
      </c>
    </row>
    <row r="39" spans="1:11" ht="14.1" customHeight="1" x14ac:dyDescent="0.2">
      <c r="A39" s="306">
        <v>51</v>
      </c>
      <c r="B39" s="307" t="s">
        <v>258</v>
      </c>
      <c r="C39" s="308"/>
      <c r="D39" s="113">
        <v>10.584384093113481</v>
      </c>
      <c r="E39" s="115">
        <v>873</v>
      </c>
      <c r="F39" s="114">
        <v>866</v>
      </c>
      <c r="G39" s="114">
        <v>1168</v>
      </c>
      <c r="H39" s="114">
        <v>933</v>
      </c>
      <c r="I39" s="140">
        <v>984</v>
      </c>
      <c r="J39" s="115">
        <v>-111</v>
      </c>
      <c r="K39" s="116">
        <v>-11.280487804878049</v>
      </c>
    </row>
    <row r="40" spans="1:11" ht="14.1" customHeight="1" x14ac:dyDescent="0.2">
      <c r="A40" s="306" t="s">
        <v>259</v>
      </c>
      <c r="B40" s="307" t="s">
        <v>260</v>
      </c>
      <c r="C40" s="308"/>
      <c r="D40" s="113">
        <v>9.7356935014548984</v>
      </c>
      <c r="E40" s="115">
        <v>803</v>
      </c>
      <c r="F40" s="114">
        <v>816</v>
      </c>
      <c r="G40" s="114">
        <v>1106</v>
      </c>
      <c r="H40" s="114">
        <v>882</v>
      </c>
      <c r="I40" s="140">
        <v>899</v>
      </c>
      <c r="J40" s="115">
        <v>-96</v>
      </c>
      <c r="K40" s="116">
        <v>-10.678531701890989</v>
      </c>
    </row>
    <row r="41" spans="1:11" ht="14.1" customHeight="1" x14ac:dyDescent="0.2">
      <c r="A41" s="306"/>
      <c r="B41" s="307" t="s">
        <v>261</v>
      </c>
      <c r="C41" s="308"/>
      <c r="D41" s="113">
        <v>8.4869059165858385</v>
      </c>
      <c r="E41" s="115">
        <v>700</v>
      </c>
      <c r="F41" s="114">
        <v>693</v>
      </c>
      <c r="G41" s="114">
        <v>936</v>
      </c>
      <c r="H41" s="114">
        <v>769</v>
      </c>
      <c r="I41" s="140">
        <v>763</v>
      </c>
      <c r="J41" s="115">
        <v>-63</v>
      </c>
      <c r="K41" s="116">
        <v>-8.2568807339449535</v>
      </c>
    </row>
    <row r="42" spans="1:11" ht="14.1" customHeight="1" x14ac:dyDescent="0.2">
      <c r="A42" s="306">
        <v>52</v>
      </c>
      <c r="B42" s="307" t="s">
        <v>262</v>
      </c>
      <c r="C42" s="308"/>
      <c r="D42" s="113">
        <v>4.6314258001939868</v>
      </c>
      <c r="E42" s="115">
        <v>382</v>
      </c>
      <c r="F42" s="114">
        <v>316</v>
      </c>
      <c r="G42" s="114">
        <v>433</v>
      </c>
      <c r="H42" s="114">
        <v>360</v>
      </c>
      <c r="I42" s="140">
        <v>429</v>
      </c>
      <c r="J42" s="115">
        <v>-47</v>
      </c>
      <c r="K42" s="116">
        <v>-10.955710955710956</v>
      </c>
    </row>
    <row r="43" spans="1:11" ht="14.1" customHeight="1" x14ac:dyDescent="0.2">
      <c r="A43" s="306" t="s">
        <v>263</v>
      </c>
      <c r="B43" s="307" t="s">
        <v>264</v>
      </c>
      <c r="C43" s="308"/>
      <c r="D43" s="113">
        <v>2.873423860329777</v>
      </c>
      <c r="E43" s="115">
        <v>237</v>
      </c>
      <c r="F43" s="114">
        <v>242</v>
      </c>
      <c r="G43" s="114">
        <v>304</v>
      </c>
      <c r="H43" s="114">
        <v>255</v>
      </c>
      <c r="I43" s="140">
        <v>295</v>
      </c>
      <c r="J43" s="115">
        <v>-58</v>
      </c>
      <c r="K43" s="116">
        <v>-19.661016949152543</v>
      </c>
    </row>
    <row r="44" spans="1:11" ht="14.1" customHeight="1" x14ac:dyDescent="0.2">
      <c r="A44" s="306">
        <v>53</v>
      </c>
      <c r="B44" s="307" t="s">
        <v>265</v>
      </c>
      <c r="C44" s="308"/>
      <c r="D44" s="113">
        <v>1.1760426770126091</v>
      </c>
      <c r="E44" s="115">
        <v>97</v>
      </c>
      <c r="F44" s="114">
        <v>75</v>
      </c>
      <c r="G44" s="114">
        <v>95</v>
      </c>
      <c r="H44" s="114">
        <v>92</v>
      </c>
      <c r="I44" s="140">
        <v>115</v>
      </c>
      <c r="J44" s="115">
        <v>-18</v>
      </c>
      <c r="K44" s="116">
        <v>-15.652173913043478</v>
      </c>
    </row>
    <row r="45" spans="1:11" ht="14.1" customHeight="1" x14ac:dyDescent="0.2">
      <c r="A45" s="306" t="s">
        <v>266</v>
      </c>
      <c r="B45" s="307" t="s">
        <v>267</v>
      </c>
      <c r="C45" s="308"/>
      <c r="D45" s="113">
        <v>1.1154219204655673</v>
      </c>
      <c r="E45" s="115">
        <v>92</v>
      </c>
      <c r="F45" s="114">
        <v>73</v>
      </c>
      <c r="G45" s="114">
        <v>92</v>
      </c>
      <c r="H45" s="114">
        <v>91</v>
      </c>
      <c r="I45" s="140">
        <v>112</v>
      </c>
      <c r="J45" s="115">
        <v>-20</v>
      </c>
      <c r="K45" s="116">
        <v>-17.857142857142858</v>
      </c>
    </row>
    <row r="46" spans="1:11" ht="14.1" customHeight="1" x14ac:dyDescent="0.2">
      <c r="A46" s="306">
        <v>54</v>
      </c>
      <c r="B46" s="307" t="s">
        <v>268</v>
      </c>
      <c r="C46" s="308"/>
      <c r="D46" s="113">
        <v>4.3525703200775947</v>
      </c>
      <c r="E46" s="115">
        <v>359</v>
      </c>
      <c r="F46" s="114">
        <v>284</v>
      </c>
      <c r="G46" s="114">
        <v>427</v>
      </c>
      <c r="H46" s="114">
        <v>412</v>
      </c>
      <c r="I46" s="140">
        <v>340</v>
      </c>
      <c r="J46" s="115">
        <v>19</v>
      </c>
      <c r="K46" s="116">
        <v>5.5882352941176467</v>
      </c>
    </row>
    <row r="47" spans="1:11" ht="14.1" customHeight="1" x14ac:dyDescent="0.2">
      <c r="A47" s="306">
        <v>61</v>
      </c>
      <c r="B47" s="307" t="s">
        <v>269</v>
      </c>
      <c r="C47" s="308"/>
      <c r="D47" s="113">
        <v>1.8307468477206597</v>
      </c>
      <c r="E47" s="115">
        <v>151</v>
      </c>
      <c r="F47" s="114">
        <v>90</v>
      </c>
      <c r="G47" s="114">
        <v>143</v>
      </c>
      <c r="H47" s="114">
        <v>105</v>
      </c>
      <c r="I47" s="140">
        <v>217</v>
      </c>
      <c r="J47" s="115">
        <v>-66</v>
      </c>
      <c r="K47" s="116">
        <v>-30.414746543778801</v>
      </c>
    </row>
    <row r="48" spans="1:11" ht="14.1" customHeight="1" x14ac:dyDescent="0.2">
      <c r="A48" s="306">
        <v>62</v>
      </c>
      <c r="B48" s="307" t="s">
        <v>270</v>
      </c>
      <c r="C48" s="308"/>
      <c r="D48" s="113">
        <v>6.6319107662463628</v>
      </c>
      <c r="E48" s="115">
        <v>547</v>
      </c>
      <c r="F48" s="114">
        <v>535</v>
      </c>
      <c r="G48" s="114">
        <v>768</v>
      </c>
      <c r="H48" s="114">
        <v>522</v>
      </c>
      <c r="I48" s="140">
        <v>566</v>
      </c>
      <c r="J48" s="115">
        <v>-19</v>
      </c>
      <c r="K48" s="116">
        <v>-3.3568904593639575</v>
      </c>
    </row>
    <row r="49" spans="1:11" ht="14.1" customHeight="1" x14ac:dyDescent="0.2">
      <c r="A49" s="306">
        <v>63</v>
      </c>
      <c r="B49" s="307" t="s">
        <v>271</v>
      </c>
      <c r="C49" s="308"/>
      <c r="D49" s="113">
        <v>4.498060135790495</v>
      </c>
      <c r="E49" s="115">
        <v>371</v>
      </c>
      <c r="F49" s="114">
        <v>522</v>
      </c>
      <c r="G49" s="114">
        <v>667</v>
      </c>
      <c r="H49" s="114">
        <v>499</v>
      </c>
      <c r="I49" s="140">
        <v>442</v>
      </c>
      <c r="J49" s="115">
        <v>-71</v>
      </c>
      <c r="K49" s="116">
        <v>-16.063348416289593</v>
      </c>
    </row>
    <row r="50" spans="1:11" ht="14.1" customHeight="1" x14ac:dyDescent="0.2">
      <c r="A50" s="306" t="s">
        <v>272</v>
      </c>
      <c r="B50" s="307" t="s">
        <v>273</v>
      </c>
      <c r="C50" s="308"/>
      <c r="D50" s="113">
        <v>0.59408341416100874</v>
      </c>
      <c r="E50" s="115">
        <v>49</v>
      </c>
      <c r="F50" s="114">
        <v>64</v>
      </c>
      <c r="G50" s="114">
        <v>125</v>
      </c>
      <c r="H50" s="114">
        <v>71</v>
      </c>
      <c r="I50" s="140">
        <v>110</v>
      </c>
      <c r="J50" s="115">
        <v>-61</v>
      </c>
      <c r="K50" s="116">
        <v>-55.454545454545453</v>
      </c>
    </row>
    <row r="51" spans="1:11" ht="14.1" customHeight="1" x14ac:dyDescent="0.2">
      <c r="A51" s="306" t="s">
        <v>274</v>
      </c>
      <c r="B51" s="307" t="s">
        <v>275</v>
      </c>
      <c r="C51" s="308"/>
      <c r="D51" s="113">
        <v>3.6493695441319107</v>
      </c>
      <c r="E51" s="115">
        <v>301</v>
      </c>
      <c r="F51" s="114">
        <v>404</v>
      </c>
      <c r="G51" s="114">
        <v>493</v>
      </c>
      <c r="H51" s="114">
        <v>410</v>
      </c>
      <c r="I51" s="140">
        <v>311</v>
      </c>
      <c r="J51" s="115">
        <v>-10</v>
      </c>
      <c r="K51" s="116">
        <v>-3.215434083601286</v>
      </c>
    </row>
    <row r="52" spans="1:11" ht="14.1" customHeight="1" x14ac:dyDescent="0.2">
      <c r="A52" s="306">
        <v>71</v>
      </c>
      <c r="B52" s="307" t="s">
        <v>276</v>
      </c>
      <c r="C52" s="308"/>
      <c r="D52" s="113">
        <v>11.239088263821532</v>
      </c>
      <c r="E52" s="115">
        <v>927</v>
      </c>
      <c r="F52" s="114">
        <v>740</v>
      </c>
      <c r="G52" s="114">
        <v>1152</v>
      </c>
      <c r="H52" s="114">
        <v>846</v>
      </c>
      <c r="I52" s="140">
        <v>1819</v>
      </c>
      <c r="J52" s="115">
        <v>-892</v>
      </c>
      <c r="K52" s="116">
        <v>-49.03793293018142</v>
      </c>
    </row>
    <row r="53" spans="1:11" ht="14.1" customHeight="1" x14ac:dyDescent="0.2">
      <c r="A53" s="306" t="s">
        <v>277</v>
      </c>
      <c r="B53" s="307" t="s">
        <v>278</v>
      </c>
      <c r="C53" s="308"/>
      <c r="D53" s="113">
        <v>3.5645004849660524</v>
      </c>
      <c r="E53" s="115">
        <v>294</v>
      </c>
      <c r="F53" s="114">
        <v>241</v>
      </c>
      <c r="G53" s="114">
        <v>404</v>
      </c>
      <c r="H53" s="114">
        <v>296</v>
      </c>
      <c r="I53" s="140">
        <v>826</v>
      </c>
      <c r="J53" s="115">
        <v>-532</v>
      </c>
      <c r="K53" s="116">
        <v>-64.406779661016955</v>
      </c>
    </row>
    <row r="54" spans="1:11" ht="14.1" customHeight="1" x14ac:dyDescent="0.2">
      <c r="A54" s="306" t="s">
        <v>279</v>
      </c>
      <c r="B54" s="307" t="s">
        <v>280</v>
      </c>
      <c r="C54" s="308"/>
      <c r="D54" s="113">
        <v>6.6804073714839962</v>
      </c>
      <c r="E54" s="115">
        <v>551</v>
      </c>
      <c r="F54" s="114">
        <v>443</v>
      </c>
      <c r="G54" s="114">
        <v>666</v>
      </c>
      <c r="H54" s="114">
        <v>483</v>
      </c>
      <c r="I54" s="140">
        <v>903</v>
      </c>
      <c r="J54" s="115">
        <v>-352</v>
      </c>
      <c r="K54" s="116">
        <v>-38.981173864894792</v>
      </c>
    </row>
    <row r="55" spans="1:11" ht="14.1" customHeight="1" x14ac:dyDescent="0.2">
      <c r="A55" s="306">
        <v>72</v>
      </c>
      <c r="B55" s="307" t="s">
        <v>281</v>
      </c>
      <c r="C55" s="308"/>
      <c r="D55" s="113">
        <v>2.2308438409311346</v>
      </c>
      <c r="E55" s="115">
        <v>184</v>
      </c>
      <c r="F55" s="114">
        <v>169</v>
      </c>
      <c r="G55" s="114">
        <v>289</v>
      </c>
      <c r="H55" s="114">
        <v>167</v>
      </c>
      <c r="I55" s="140">
        <v>273</v>
      </c>
      <c r="J55" s="115">
        <v>-89</v>
      </c>
      <c r="K55" s="116">
        <v>-32.600732600732599</v>
      </c>
    </row>
    <row r="56" spans="1:11" ht="14.1" customHeight="1" x14ac:dyDescent="0.2">
      <c r="A56" s="306" t="s">
        <v>282</v>
      </c>
      <c r="B56" s="307" t="s">
        <v>283</v>
      </c>
      <c r="C56" s="308"/>
      <c r="D56" s="113">
        <v>0.80019398642095052</v>
      </c>
      <c r="E56" s="115">
        <v>66</v>
      </c>
      <c r="F56" s="114">
        <v>76</v>
      </c>
      <c r="G56" s="114">
        <v>125</v>
      </c>
      <c r="H56" s="114">
        <v>76</v>
      </c>
      <c r="I56" s="140">
        <v>92</v>
      </c>
      <c r="J56" s="115">
        <v>-26</v>
      </c>
      <c r="K56" s="116">
        <v>-28.260869565217391</v>
      </c>
    </row>
    <row r="57" spans="1:11" ht="14.1" customHeight="1" x14ac:dyDescent="0.2">
      <c r="A57" s="306" t="s">
        <v>284</v>
      </c>
      <c r="B57" s="307" t="s">
        <v>285</v>
      </c>
      <c r="C57" s="308"/>
      <c r="D57" s="113">
        <v>0.89718719689621729</v>
      </c>
      <c r="E57" s="115">
        <v>74</v>
      </c>
      <c r="F57" s="114">
        <v>64</v>
      </c>
      <c r="G57" s="114">
        <v>74</v>
      </c>
      <c r="H57" s="114">
        <v>58</v>
      </c>
      <c r="I57" s="140">
        <v>154</v>
      </c>
      <c r="J57" s="115">
        <v>-80</v>
      </c>
      <c r="K57" s="116">
        <v>-51.948051948051948</v>
      </c>
    </row>
    <row r="58" spans="1:11" ht="14.1" customHeight="1" x14ac:dyDescent="0.2">
      <c r="A58" s="306">
        <v>73</v>
      </c>
      <c r="B58" s="307" t="s">
        <v>286</v>
      </c>
      <c r="C58" s="308"/>
      <c r="D58" s="113">
        <v>2.6309408341416103</v>
      </c>
      <c r="E58" s="115">
        <v>217</v>
      </c>
      <c r="F58" s="114">
        <v>248</v>
      </c>
      <c r="G58" s="114">
        <v>338</v>
      </c>
      <c r="H58" s="114">
        <v>204</v>
      </c>
      <c r="I58" s="140">
        <v>242</v>
      </c>
      <c r="J58" s="115">
        <v>-25</v>
      </c>
      <c r="K58" s="116">
        <v>-10.330578512396695</v>
      </c>
    </row>
    <row r="59" spans="1:11" ht="14.1" customHeight="1" x14ac:dyDescent="0.2">
      <c r="A59" s="306" t="s">
        <v>287</v>
      </c>
      <c r="B59" s="307" t="s">
        <v>288</v>
      </c>
      <c r="C59" s="308"/>
      <c r="D59" s="113">
        <v>1.9034917555771096</v>
      </c>
      <c r="E59" s="115">
        <v>157</v>
      </c>
      <c r="F59" s="114">
        <v>196</v>
      </c>
      <c r="G59" s="114">
        <v>254</v>
      </c>
      <c r="H59" s="114">
        <v>160</v>
      </c>
      <c r="I59" s="140">
        <v>185</v>
      </c>
      <c r="J59" s="115">
        <v>-28</v>
      </c>
      <c r="K59" s="116">
        <v>-15.135135135135135</v>
      </c>
    </row>
    <row r="60" spans="1:11" ht="14.1" customHeight="1" x14ac:dyDescent="0.2">
      <c r="A60" s="306">
        <v>81</v>
      </c>
      <c r="B60" s="307" t="s">
        <v>289</v>
      </c>
      <c r="C60" s="308"/>
      <c r="D60" s="113">
        <v>8.6566440349175551</v>
      </c>
      <c r="E60" s="115">
        <v>714</v>
      </c>
      <c r="F60" s="114">
        <v>938</v>
      </c>
      <c r="G60" s="114">
        <v>1220</v>
      </c>
      <c r="H60" s="114">
        <v>629</v>
      </c>
      <c r="I60" s="140">
        <v>738</v>
      </c>
      <c r="J60" s="115">
        <v>-24</v>
      </c>
      <c r="K60" s="116">
        <v>-3.2520325203252032</v>
      </c>
    </row>
    <row r="61" spans="1:11" ht="14.1" customHeight="1" x14ac:dyDescent="0.2">
      <c r="A61" s="306" t="s">
        <v>290</v>
      </c>
      <c r="B61" s="307" t="s">
        <v>291</v>
      </c>
      <c r="C61" s="308"/>
      <c r="D61" s="113">
        <v>2.4612027158098932</v>
      </c>
      <c r="E61" s="115">
        <v>203</v>
      </c>
      <c r="F61" s="114">
        <v>180</v>
      </c>
      <c r="G61" s="114">
        <v>383</v>
      </c>
      <c r="H61" s="114">
        <v>133</v>
      </c>
      <c r="I61" s="140">
        <v>202</v>
      </c>
      <c r="J61" s="115">
        <v>1</v>
      </c>
      <c r="K61" s="116">
        <v>0.49504950495049505</v>
      </c>
    </row>
    <row r="62" spans="1:11" ht="14.1" customHeight="1" x14ac:dyDescent="0.2">
      <c r="A62" s="306" t="s">
        <v>292</v>
      </c>
      <c r="B62" s="307" t="s">
        <v>293</v>
      </c>
      <c r="C62" s="308"/>
      <c r="D62" s="113">
        <v>2.8249272550921436</v>
      </c>
      <c r="E62" s="115">
        <v>233</v>
      </c>
      <c r="F62" s="114">
        <v>502</v>
      </c>
      <c r="G62" s="114">
        <v>564</v>
      </c>
      <c r="H62" s="114">
        <v>262</v>
      </c>
      <c r="I62" s="140">
        <v>221</v>
      </c>
      <c r="J62" s="115">
        <v>12</v>
      </c>
      <c r="K62" s="116">
        <v>5.4298642533936654</v>
      </c>
    </row>
    <row r="63" spans="1:11" ht="14.1" customHeight="1" x14ac:dyDescent="0.2">
      <c r="A63" s="306"/>
      <c r="B63" s="307" t="s">
        <v>294</v>
      </c>
      <c r="C63" s="308"/>
      <c r="D63" s="113">
        <v>2.3520853540252182</v>
      </c>
      <c r="E63" s="115">
        <v>194</v>
      </c>
      <c r="F63" s="114">
        <v>431</v>
      </c>
      <c r="G63" s="114">
        <v>429</v>
      </c>
      <c r="H63" s="114">
        <v>223</v>
      </c>
      <c r="I63" s="140">
        <v>199</v>
      </c>
      <c r="J63" s="115">
        <v>-5</v>
      </c>
      <c r="K63" s="116">
        <v>-2.512562814070352</v>
      </c>
    </row>
    <row r="64" spans="1:11" ht="14.1" customHeight="1" x14ac:dyDescent="0.2">
      <c r="A64" s="306" t="s">
        <v>295</v>
      </c>
      <c r="B64" s="307" t="s">
        <v>296</v>
      </c>
      <c r="C64" s="308"/>
      <c r="D64" s="113">
        <v>1.6852570320077596</v>
      </c>
      <c r="E64" s="115">
        <v>139</v>
      </c>
      <c r="F64" s="114">
        <v>134</v>
      </c>
      <c r="G64" s="114">
        <v>132</v>
      </c>
      <c r="H64" s="114">
        <v>119</v>
      </c>
      <c r="I64" s="140">
        <v>165</v>
      </c>
      <c r="J64" s="115">
        <v>-26</v>
      </c>
      <c r="K64" s="116">
        <v>-15.757575757575758</v>
      </c>
    </row>
    <row r="65" spans="1:11" ht="14.1" customHeight="1" x14ac:dyDescent="0.2">
      <c r="A65" s="306" t="s">
        <v>297</v>
      </c>
      <c r="B65" s="307" t="s">
        <v>298</v>
      </c>
      <c r="C65" s="308"/>
      <c r="D65" s="113">
        <v>0.8365664403491756</v>
      </c>
      <c r="E65" s="115">
        <v>69</v>
      </c>
      <c r="F65" s="114">
        <v>53</v>
      </c>
      <c r="G65" s="114">
        <v>45</v>
      </c>
      <c r="H65" s="114">
        <v>33</v>
      </c>
      <c r="I65" s="140">
        <v>64</v>
      </c>
      <c r="J65" s="115">
        <v>5</v>
      </c>
      <c r="K65" s="116">
        <v>7.8125</v>
      </c>
    </row>
    <row r="66" spans="1:11" ht="14.1" customHeight="1" x14ac:dyDescent="0.2">
      <c r="A66" s="306">
        <v>82</v>
      </c>
      <c r="B66" s="307" t="s">
        <v>299</v>
      </c>
      <c r="C66" s="308"/>
      <c r="D66" s="113">
        <v>2.2065955383123179</v>
      </c>
      <c r="E66" s="115">
        <v>182</v>
      </c>
      <c r="F66" s="114">
        <v>181</v>
      </c>
      <c r="G66" s="114">
        <v>310</v>
      </c>
      <c r="H66" s="114">
        <v>147</v>
      </c>
      <c r="I66" s="140">
        <v>229</v>
      </c>
      <c r="J66" s="115">
        <v>-47</v>
      </c>
      <c r="K66" s="116">
        <v>-20.524017467248907</v>
      </c>
    </row>
    <row r="67" spans="1:11" ht="14.1" customHeight="1" x14ac:dyDescent="0.2">
      <c r="A67" s="306" t="s">
        <v>300</v>
      </c>
      <c r="B67" s="307" t="s">
        <v>301</v>
      </c>
      <c r="C67" s="308"/>
      <c r="D67" s="113">
        <v>1.0669253152279341</v>
      </c>
      <c r="E67" s="115">
        <v>88</v>
      </c>
      <c r="F67" s="114">
        <v>100</v>
      </c>
      <c r="G67" s="114">
        <v>147</v>
      </c>
      <c r="H67" s="114">
        <v>77</v>
      </c>
      <c r="I67" s="140">
        <v>124</v>
      </c>
      <c r="J67" s="115">
        <v>-36</v>
      </c>
      <c r="K67" s="116">
        <v>-29.032258064516128</v>
      </c>
    </row>
    <row r="68" spans="1:11" ht="14.1" customHeight="1" x14ac:dyDescent="0.2">
      <c r="A68" s="306" t="s">
        <v>302</v>
      </c>
      <c r="B68" s="307" t="s">
        <v>303</v>
      </c>
      <c r="C68" s="308"/>
      <c r="D68" s="113">
        <v>0.70320077594568375</v>
      </c>
      <c r="E68" s="115">
        <v>58</v>
      </c>
      <c r="F68" s="114">
        <v>49</v>
      </c>
      <c r="G68" s="114">
        <v>94</v>
      </c>
      <c r="H68" s="114">
        <v>44</v>
      </c>
      <c r="I68" s="140">
        <v>68</v>
      </c>
      <c r="J68" s="115">
        <v>-10</v>
      </c>
      <c r="K68" s="116">
        <v>-14.705882352941176</v>
      </c>
    </row>
    <row r="69" spans="1:11" ht="14.1" customHeight="1" x14ac:dyDescent="0.2">
      <c r="A69" s="306">
        <v>83</v>
      </c>
      <c r="B69" s="307" t="s">
        <v>304</v>
      </c>
      <c r="C69" s="308"/>
      <c r="D69" s="113">
        <v>3.9888457807953444</v>
      </c>
      <c r="E69" s="115">
        <v>329</v>
      </c>
      <c r="F69" s="114">
        <v>299</v>
      </c>
      <c r="G69" s="114">
        <v>756</v>
      </c>
      <c r="H69" s="114">
        <v>255</v>
      </c>
      <c r="I69" s="140">
        <v>286</v>
      </c>
      <c r="J69" s="115">
        <v>43</v>
      </c>
      <c r="K69" s="116">
        <v>15.034965034965035</v>
      </c>
    </row>
    <row r="70" spans="1:11" ht="14.1" customHeight="1" x14ac:dyDescent="0.2">
      <c r="A70" s="306" t="s">
        <v>305</v>
      </c>
      <c r="B70" s="307" t="s">
        <v>306</v>
      </c>
      <c r="C70" s="308"/>
      <c r="D70" s="113">
        <v>3.4917555771096023</v>
      </c>
      <c r="E70" s="115">
        <v>288</v>
      </c>
      <c r="F70" s="114">
        <v>265</v>
      </c>
      <c r="G70" s="114">
        <v>695</v>
      </c>
      <c r="H70" s="114">
        <v>213</v>
      </c>
      <c r="I70" s="140">
        <v>240</v>
      </c>
      <c r="J70" s="115">
        <v>48</v>
      </c>
      <c r="K70" s="116">
        <v>20</v>
      </c>
    </row>
    <row r="71" spans="1:11" ht="14.1" customHeight="1" x14ac:dyDescent="0.2">
      <c r="A71" s="306"/>
      <c r="B71" s="307" t="s">
        <v>307</v>
      </c>
      <c r="C71" s="308"/>
      <c r="D71" s="113">
        <v>1.7216294859359844</v>
      </c>
      <c r="E71" s="115">
        <v>142</v>
      </c>
      <c r="F71" s="114">
        <v>136</v>
      </c>
      <c r="G71" s="114">
        <v>437</v>
      </c>
      <c r="H71" s="114">
        <v>99</v>
      </c>
      <c r="I71" s="140">
        <v>130</v>
      </c>
      <c r="J71" s="115">
        <v>12</v>
      </c>
      <c r="K71" s="116">
        <v>9.2307692307692299</v>
      </c>
    </row>
    <row r="72" spans="1:11" ht="14.1" customHeight="1" x14ac:dyDescent="0.2">
      <c r="A72" s="306">
        <v>84</v>
      </c>
      <c r="B72" s="307" t="s">
        <v>308</v>
      </c>
      <c r="C72" s="308"/>
      <c r="D72" s="113">
        <v>3.3098933074684771</v>
      </c>
      <c r="E72" s="115">
        <v>273</v>
      </c>
      <c r="F72" s="114">
        <v>321</v>
      </c>
      <c r="G72" s="114">
        <v>360</v>
      </c>
      <c r="H72" s="114">
        <v>231</v>
      </c>
      <c r="I72" s="140">
        <v>346</v>
      </c>
      <c r="J72" s="115">
        <v>-73</v>
      </c>
      <c r="K72" s="116">
        <v>-21.098265895953759</v>
      </c>
    </row>
    <row r="73" spans="1:11" ht="14.1" customHeight="1" x14ac:dyDescent="0.2">
      <c r="A73" s="306" t="s">
        <v>309</v>
      </c>
      <c r="B73" s="307" t="s">
        <v>310</v>
      </c>
      <c r="C73" s="308"/>
      <c r="D73" s="113">
        <v>0.36372453928225024</v>
      </c>
      <c r="E73" s="115">
        <v>30</v>
      </c>
      <c r="F73" s="114">
        <v>23</v>
      </c>
      <c r="G73" s="114">
        <v>91</v>
      </c>
      <c r="H73" s="114">
        <v>13</v>
      </c>
      <c r="I73" s="140">
        <v>47</v>
      </c>
      <c r="J73" s="115">
        <v>-17</v>
      </c>
      <c r="K73" s="116">
        <v>-36.170212765957444</v>
      </c>
    </row>
    <row r="74" spans="1:11" ht="14.1" customHeight="1" x14ac:dyDescent="0.2">
      <c r="A74" s="306" t="s">
        <v>311</v>
      </c>
      <c r="B74" s="307" t="s">
        <v>312</v>
      </c>
      <c r="C74" s="308"/>
      <c r="D74" s="113">
        <v>0.27885548011639183</v>
      </c>
      <c r="E74" s="115">
        <v>23</v>
      </c>
      <c r="F74" s="114">
        <v>18</v>
      </c>
      <c r="G74" s="114">
        <v>26</v>
      </c>
      <c r="H74" s="114">
        <v>8</v>
      </c>
      <c r="I74" s="140">
        <v>20</v>
      </c>
      <c r="J74" s="115">
        <v>3</v>
      </c>
      <c r="K74" s="116">
        <v>15</v>
      </c>
    </row>
    <row r="75" spans="1:11" ht="14.1" customHeight="1" x14ac:dyDescent="0.2">
      <c r="A75" s="306" t="s">
        <v>313</v>
      </c>
      <c r="B75" s="307" t="s">
        <v>314</v>
      </c>
      <c r="C75" s="308"/>
      <c r="D75" s="113">
        <v>2.0126091173617846</v>
      </c>
      <c r="E75" s="115">
        <v>166</v>
      </c>
      <c r="F75" s="114">
        <v>228</v>
      </c>
      <c r="G75" s="114">
        <v>144</v>
      </c>
      <c r="H75" s="114">
        <v>179</v>
      </c>
      <c r="I75" s="140">
        <v>228</v>
      </c>
      <c r="J75" s="115">
        <v>-62</v>
      </c>
      <c r="K75" s="116">
        <v>-27.192982456140349</v>
      </c>
    </row>
    <row r="76" spans="1:11" ht="14.1" customHeight="1" x14ac:dyDescent="0.2">
      <c r="A76" s="306">
        <v>91</v>
      </c>
      <c r="B76" s="307" t="s">
        <v>315</v>
      </c>
      <c r="C76" s="308"/>
      <c r="D76" s="113">
        <v>0.29097963142580019</v>
      </c>
      <c r="E76" s="115">
        <v>24</v>
      </c>
      <c r="F76" s="114">
        <v>16</v>
      </c>
      <c r="G76" s="114">
        <v>26</v>
      </c>
      <c r="H76" s="114">
        <v>17</v>
      </c>
      <c r="I76" s="140">
        <v>28</v>
      </c>
      <c r="J76" s="115">
        <v>-4</v>
      </c>
      <c r="K76" s="116">
        <v>-14.285714285714286</v>
      </c>
    </row>
    <row r="77" spans="1:11" ht="14.1" customHeight="1" x14ac:dyDescent="0.2">
      <c r="A77" s="306">
        <v>92</v>
      </c>
      <c r="B77" s="307" t="s">
        <v>316</v>
      </c>
      <c r="C77" s="308"/>
      <c r="D77" s="113">
        <v>1.1881668283220175</v>
      </c>
      <c r="E77" s="115">
        <v>98</v>
      </c>
      <c r="F77" s="114">
        <v>106</v>
      </c>
      <c r="G77" s="114">
        <v>106</v>
      </c>
      <c r="H77" s="114">
        <v>90</v>
      </c>
      <c r="I77" s="140">
        <v>138</v>
      </c>
      <c r="J77" s="115">
        <v>-40</v>
      </c>
      <c r="K77" s="116">
        <v>-28.985507246376812</v>
      </c>
    </row>
    <row r="78" spans="1:11" ht="14.1" customHeight="1" x14ac:dyDescent="0.2">
      <c r="A78" s="306">
        <v>93</v>
      </c>
      <c r="B78" s="307" t="s">
        <v>317</v>
      </c>
      <c r="C78" s="308"/>
      <c r="D78" s="113">
        <v>6.0620756547041708E-2</v>
      </c>
      <c r="E78" s="115">
        <v>5</v>
      </c>
      <c r="F78" s="114">
        <v>3</v>
      </c>
      <c r="G78" s="114">
        <v>15</v>
      </c>
      <c r="H78" s="114">
        <v>3</v>
      </c>
      <c r="I78" s="140">
        <v>12</v>
      </c>
      <c r="J78" s="115">
        <v>-7</v>
      </c>
      <c r="K78" s="116">
        <v>-58.333333333333336</v>
      </c>
    </row>
    <row r="79" spans="1:11" ht="14.1" customHeight="1" x14ac:dyDescent="0.2">
      <c r="A79" s="306">
        <v>94</v>
      </c>
      <c r="B79" s="307" t="s">
        <v>318</v>
      </c>
      <c r="C79" s="308"/>
      <c r="D79" s="113">
        <v>0.23035887487875847</v>
      </c>
      <c r="E79" s="115">
        <v>19</v>
      </c>
      <c r="F79" s="114">
        <v>15</v>
      </c>
      <c r="G79" s="114">
        <v>78</v>
      </c>
      <c r="H79" s="114">
        <v>21</v>
      </c>
      <c r="I79" s="140">
        <v>31</v>
      </c>
      <c r="J79" s="115">
        <v>-12</v>
      </c>
      <c r="K79" s="116">
        <v>-38.70967741935484</v>
      </c>
    </row>
    <row r="80" spans="1:11" ht="14.1" customHeight="1" x14ac:dyDescent="0.2">
      <c r="A80" s="306" t="s">
        <v>319</v>
      </c>
      <c r="B80" s="307" t="s">
        <v>320</v>
      </c>
      <c r="C80" s="308"/>
      <c r="D80" s="113" t="s">
        <v>513</v>
      </c>
      <c r="E80" s="115" t="s">
        <v>513</v>
      </c>
      <c r="F80" s="114">
        <v>0</v>
      </c>
      <c r="G80" s="114">
        <v>0</v>
      </c>
      <c r="H80" s="114">
        <v>0</v>
      </c>
      <c r="I80" s="140" t="s">
        <v>513</v>
      </c>
      <c r="J80" s="115" t="s">
        <v>513</v>
      </c>
      <c r="K80" s="116" t="s">
        <v>513</v>
      </c>
    </row>
    <row r="81" spans="1:11" ht="14.1" customHeight="1" x14ac:dyDescent="0.2">
      <c r="A81" s="310" t="s">
        <v>321</v>
      </c>
      <c r="B81" s="311" t="s">
        <v>333</v>
      </c>
      <c r="C81" s="312"/>
      <c r="D81" s="125">
        <v>4.8496605237633363E-2</v>
      </c>
      <c r="E81" s="143">
        <v>4</v>
      </c>
      <c r="F81" s="144">
        <v>17</v>
      </c>
      <c r="G81" s="144">
        <v>90</v>
      </c>
      <c r="H81" s="144">
        <v>6</v>
      </c>
      <c r="I81" s="145">
        <v>9</v>
      </c>
      <c r="J81" s="143">
        <v>-5</v>
      </c>
      <c r="K81" s="146">
        <v>-55.555555555555557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9130</v>
      </c>
      <c r="E11" s="114">
        <v>7933</v>
      </c>
      <c r="F11" s="114">
        <v>10502</v>
      </c>
      <c r="G11" s="114">
        <v>7822</v>
      </c>
      <c r="H11" s="140">
        <v>12793</v>
      </c>
      <c r="I11" s="115">
        <v>-3663</v>
      </c>
      <c r="J11" s="116">
        <v>-28.632846087704213</v>
      </c>
    </row>
    <row r="12" spans="1:15" s="110" customFormat="1" ht="24.95" customHeight="1" x14ac:dyDescent="0.2">
      <c r="A12" s="193" t="s">
        <v>132</v>
      </c>
      <c r="B12" s="194" t="s">
        <v>133</v>
      </c>
      <c r="C12" s="113">
        <v>0.44906900328587074</v>
      </c>
      <c r="D12" s="115">
        <v>41</v>
      </c>
      <c r="E12" s="114">
        <v>40</v>
      </c>
      <c r="F12" s="114">
        <v>28</v>
      </c>
      <c r="G12" s="114">
        <v>18</v>
      </c>
      <c r="H12" s="140">
        <v>20</v>
      </c>
      <c r="I12" s="115">
        <v>21</v>
      </c>
      <c r="J12" s="116">
        <v>105</v>
      </c>
    </row>
    <row r="13" spans="1:15" s="110" customFormat="1" ht="24.95" customHeight="1" x14ac:dyDescent="0.2">
      <c r="A13" s="193" t="s">
        <v>134</v>
      </c>
      <c r="B13" s="199" t="s">
        <v>214</v>
      </c>
      <c r="C13" s="113">
        <v>0.96385542168674698</v>
      </c>
      <c r="D13" s="115">
        <v>88</v>
      </c>
      <c r="E13" s="114">
        <v>47</v>
      </c>
      <c r="F13" s="114">
        <v>47</v>
      </c>
      <c r="G13" s="114">
        <v>47</v>
      </c>
      <c r="H13" s="140">
        <v>107</v>
      </c>
      <c r="I13" s="115">
        <v>-19</v>
      </c>
      <c r="J13" s="116">
        <v>-17.757009345794394</v>
      </c>
    </row>
    <row r="14" spans="1:15" s="287" customFormat="1" ht="24.95" customHeight="1" x14ac:dyDescent="0.2">
      <c r="A14" s="193" t="s">
        <v>215</v>
      </c>
      <c r="B14" s="199" t="s">
        <v>137</v>
      </c>
      <c r="C14" s="113">
        <v>11.851040525739322</v>
      </c>
      <c r="D14" s="115">
        <v>1082</v>
      </c>
      <c r="E14" s="114">
        <v>834</v>
      </c>
      <c r="F14" s="114">
        <v>1155</v>
      </c>
      <c r="G14" s="114">
        <v>871</v>
      </c>
      <c r="H14" s="140">
        <v>3888</v>
      </c>
      <c r="I14" s="115">
        <v>-2806</v>
      </c>
      <c r="J14" s="116">
        <v>-72.170781893004119</v>
      </c>
      <c r="K14" s="110"/>
      <c r="L14" s="110"/>
      <c r="M14" s="110"/>
      <c r="N14" s="110"/>
      <c r="O14" s="110"/>
    </row>
    <row r="15" spans="1:15" s="110" customFormat="1" ht="24.95" customHeight="1" x14ac:dyDescent="0.2">
      <c r="A15" s="193" t="s">
        <v>216</v>
      </c>
      <c r="B15" s="199" t="s">
        <v>217</v>
      </c>
      <c r="C15" s="113">
        <v>1.6648411829134722</v>
      </c>
      <c r="D15" s="115">
        <v>152</v>
      </c>
      <c r="E15" s="114">
        <v>105</v>
      </c>
      <c r="F15" s="114">
        <v>159</v>
      </c>
      <c r="G15" s="114">
        <v>109</v>
      </c>
      <c r="H15" s="140">
        <v>114</v>
      </c>
      <c r="I15" s="115">
        <v>38</v>
      </c>
      <c r="J15" s="116">
        <v>33.333333333333336</v>
      </c>
    </row>
    <row r="16" spans="1:15" s="287" customFormat="1" ht="24.95" customHeight="1" x14ac:dyDescent="0.2">
      <c r="A16" s="193" t="s">
        <v>218</v>
      </c>
      <c r="B16" s="199" t="s">
        <v>141</v>
      </c>
      <c r="C16" s="113">
        <v>9.7590361445783138</v>
      </c>
      <c r="D16" s="115">
        <v>891</v>
      </c>
      <c r="E16" s="114">
        <v>688</v>
      </c>
      <c r="F16" s="114">
        <v>938</v>
      </c>
      <c r="G16" s="114">
        <v>710</v>
      </c>
      <c r="H16" s="140">
        <v>3739</v>
      </c>
      <c r="I16" s="115">
        <v>-2848</v>
      </c>
      <c r="J16" s="116">
        <v>-76.170098956940365</v>
      </c>
      <c r="K16" s="110"/>
      <c r="L16" s="110"/>
      <c r="M16" s="110"/>
      <c r="N16" s="110"/>
      <c r="O16" s="110"/>
    </row>
    <row r="17" spans="1:15" s="110" customFormat="1" ht="24.95" customHeight="1" x14ac:dyDescent="0.2">
      <c r="A17" s="193" t="s">
        <v>142</v>
      </c>
      <c r="B17" s="199" t="s">
        <v>220</v>
      </c>
      <c r="C17" s="113">
        <v>0.42716319824753557</v>
      </c>
      <c r="D17" s="115">
        <v>39</v>
      </c>
      <c r="E17" s="114">
        <v>41</v>
      </c>
      <c r="F17" s="114">
        <v>58</v>
      </c>
      <c r="G17" s="114">
        <v>52</v>
      </c>
      <c r="H17" s="140">
        <v>35</v>
      </c>
      <c r="I17" s="115">
        <v>4</v>
      </c>
      <c r="J17" s="116">
        <v>11.428571428571429</v>
      </c>
    </row>
    <row r="18" spans="1:15" s="287" customFormat="1" ht="24.95" customHeight="1" x14ac:dyDescent="0.2">
      <c r="A18" s="201" t="s">
        <v>144</v>
      </c>
      <c r="B18" s="202" t="s">
        <v>145</v>
      </c>
      <c r="C18" s="113">
        <v>3.4830230010952903</v>
      </c>
      <c r="D18" s="115">
        <v>318</v>
      </c>
      <c r="E18" s="114">
        <v>215</v>
      </c>
      <c r="F18" s="114">
        <v>235</v>
      </c>
      <c r="G18" s="114">
        <v>193</v>
      </c>
      <c r="H18" s="140">
        <v>350</v>
      </c>
      <c r="I18" s="115">
        <v>-32</v>
      </c>
      <c r="J18" s="116">
        <v>-9.1428571428571423</v>
      </c>
      <c r="K18" s="110"/>
      <c r="L18" s="110"/>
      <c r="M18" s="110"/>
      <c r="N18" s="110"/>
      <c r="O18" s="110"/>
    </row>
    <row r="19" spans="1:15" s="110" customFormat="1" ht="24.95" customHeight="1" x14ac:dyDescent="0.2">
      <c r="A19" s="193" t="s">
        <v>146</v>
      </c>
      <c r="B19" s="199" t="s">
        <v>147</v>
      </c>
      <c r="C19" s="113">
        <v>11.697699890470975</v>
      </c>
      <c r="D19" s="115">
        <v>1068</v>
      </c>
      <c r="E19" s="114">
        <v>908</v>
      </c>
      <c r="F19" s="114">
        <v>1262</v>
      </c>
      <c r="G19" s="114">
        <v>808</v>
      </c>
      <c r="H19" s="140">
        <v>1191</v>
      </c>
      <c r="I19" s="115">
        <v>-123</v>
      </c>
      <c r="J19" s="116">
        <v>-10.327455919395465</v>
      </c>
    </row>
    <row r="20" spans="1:15" s="287" customFormat="1" ht="24.95" customHeight="1" x14ac:dyDescent="0.2">
      <c r="A20" s="193" t="s">
        <v>148</v>
      </c>
      <c r="B20" s="199" t="s">
        <v>149</v>
      </c>
      <c r="C20" s="113">
        <v>5.8269441401971527</v>
      </c>
      <c r="D20" s="115">
        <v>532</v>
      </c>
      <c r="E20" s="114">
        <v>472</v>
      </c>
      <c r="F20" s="114">
        <v>694</v>
      </c>
      <c r="G20" s="114">
        <v>544</v>
      </c>
      <c r="H20" s="140">
        <v>667</v>
      </c>
      <c r="I20" s="115">
        <v>-135</v>
      </c>
      <c r="J20" s="116">
        <v>-20.239880059970016</v>
      </c>
      <c r="K20" s="110"/>
      <c r="L20" s="110"/>
      <c r="M20" s="110"/>
      <c r="N20" s="110"/>
      <c r="O20" s="110"/>
    </row>
    <row r="21" spans="1:15" s="110" customFormat="1" ht="24.95" customHeight="1" x14ac:dyDescent="0.2">
      <c r="A21" s="201" t="s">
        <v>150</v>
      </c>
      <c r="B21" s="202" t="s">
        <v>151</v>
      </c>
      <c r="C21" s="113">
        <v>7.7984665936473165</v>
      </c>
      <c r="D21" s="115">
        <v>712</v>
      </c>
      <c r="E21" s="114">
        <v>742</v>
      </c>
      <c r="F21" s="114">
        <v>829</v>
      </c>
      <c r="G21" s="114">
        <v>620</v>
      </c>
      <c r="H21" s="140">
        <v>713</v>
      </c>
      <c r="I21" s="115">
        <v>-1</v>
      </c>
      <c r="J21" s="116">
        <v>-0.14025245441795231</v>
      </c>
    </row>
    <row r="22" spans="1:15" s="110" customFormat="1" ht="24.95" customHeight="1" x14ac:dyDescent="0.2">
      <c r="A22" s="201" t="s">
        <v>152</v>
      </c>
      <c r="B22" s="199" t="s">
        <v>153</v>
      </c>
      <c r="C22" s="113">
        <v>3.3296823658269443</v>
      </c>
      <c r="D22" s="115">
        <v>304</v>
      </c>
      <c r="E22" s="114">
        <v>216</v>
      </c>
      <c r="F22" s="114">
        <v>271</v>
      </c>
      <c r="G22" s="114">
        <v>313</v>
      </c>
      <c r="H22" s="140">
        <v>219</v>
      </c>
      <c r="I22" s="115">
        <v>85</v>
      </c>
      <c r="J22" s="116">
        <v>38.812785388127857</v>
      </c>
    </row>
    <row r="23" spans="1:15" s="110" customFormat="1" ht="24.95" customHeight="1" x14ac:dyDescent="0.2">
      <c r="A23" s="193" t="s">
        <v>154</v>
      </c>
      <c r="B23" s="199" t="s">
        <v>155</v>
      </c>
      <c r="C23" s="113">
        <v>1.6648411829134722</v>
      </c>
      <c r="D23" s="115">
        <v>152</v>
      </c>
      <c r="E23" s="114">
        <v>106</v>
      </c>
      <c r="F23" s="114">
        <v>136</v>
      </c>
      <c r="G23" s="114">
        <v>101</v>
      </c>
      <c r="H23" s="140">
        <v>143</v>
      </c>
      <c r="I23" s="115">
        <v>9</v>
      </c>
      <c r="J23" s="116">
        <v>6.2937062937062933</v>
      </c>
    </row>
    <row r="24" spans="1:15" s="110" customFormat="1" ht="24.95" customHeight="1" x14ac:dyDescent="0.2">
      <c r="A24" s="193" t="s">
        <v>156</v>
      </c>
      <c r="B24" s="199" t="s">
        <v>221</v>
      </c>
      <c r="C24" s="113">
        <v>6.2541073384446877</v>
      </c>
      <c r="D24" s="115">
        <v>571</v>
      </c>
      <c r="E24" s="114">
        <v>383</v>
      </c>
      <c r="F24" s="114">
        <v>602</v>
      </c>
      <c r="G24" s="114">
        <v>454</v>
      </c>
      <c r="H24" s="140">
        <v>547</v>
      </c>
      <c r="I24" s="115">
        <v>24</v>
      </c>
      <c r="J24" s="116">
        <v>4.3875685557586834</v>
      </c>
    </row>
    <row r="25" spans="1:15" s="110" customFormat="1" ht="24.95" customHeight="1" x14ac:dyDescent="0.2">
      <c r="A25" s="193" t="s">
        <v>222</v>
      </c>
      <c r="B25" s="204" t="s">
        <v>159</v>
      </c>
      <c r="C25" s="113">
        <v>5.7064622124863087</v>
      </c>
      <c r="D25" s="115">
        <v>521</v>
      </c>
      <c r="E25" s="114">
        <v>504</v>
      </c>
      <c r="F25" s="114">
        <v>620</v>
      </c>
      <c r="G25" s="114">
        <v>504</v>
      </c>
      <c r="H25" s="140">
        <v>485</v>
      </c>
      <c r="I25" s="115">
        <v>36</v>
      </c>
      <c r="J25" s="116">
        <v>7.4226804123711343</v>
      </c>
    </row>
    <row r="26" spans="1:15" s="110" customFormat="1" ht="24.95" customHeight="1" x14ac:dyDescent="0.2">
      <c r="A26" s="201">
        <v>782.78300000000002</v>
      </c>
      <c r="B26" s="203" t="s">
        <v>160</v>
      </c>
      <c r="C26" s="113">
        <v>17.688937568455639</v>
      </c>
      <c r="D26" s="115">
        <v>1615</v>
      </c>
      <c r="E26" s="114">
        <v>1595</v>
      </c>
      <c r="F26" s="114">
        <v>1621</v>
      </c>
      <c r="G26" s="114">
        <v>1647</v>
      </c>
      <c r="H26" s="140">
        <v>2306</v>
      </c>
      <c r="I26" s="115">
        <v>-691</v>
      </c>
      <c r="J26" s="116">
        <v>-29.965307892454465</v>
      </c>
    </row>
    <row r="27" spans="1:15" s="110" customFormat="1" ht="24.95" customHeight="1" x14ac:dyDescent="0.2">
      <c r="A27" s="193" t="s">
        <v>161</v>
      </c>
      <c r="B27" s="199" t="s">
        <v>162</v>
      </c>
      <c r="C27" s="113">
        <v>2.059145673603505</v>
      </c>
      <c r="D27" s="115">
        <v>188</v>
      </c>
      <c r="E27" s="114">
        <v>143</v>
      </c>
      <c r="F27" s="114">
        <v>287</v>
      </c>
      <c r="G27" s="114">
        <v>155</v>
      </c>
      <c r="H27" s="140">
        <v>195</v>
      </c>
      <c r="I27" s="115">
        <v>-7</v>
      </c>
      <c r="J27" s="116">
        <v>-3.5897435897435899</v>
      </c>
    </row>
    <row r="28" spans="1:15" s="110" customFormat="1" ht="24.95" customHeight="1" x14ac:dyDescent="0.2">
      <c r="A28" s="193" t="s">
        <v>163</v>
      </c>
      <c r="B28" s="199" t="s">
        <v>164</v>
      </c>
      <c r="C28" s="113">
        <v>5.5202628696604599</v>
      </c>
      <c r="D28" s="115">
        <v>504</v>
      </c>
      <c r="E28" s="114">
        <v>525</v>
      </c>
      <c r="F28" s="114">
        <v>744</v>
      </c>
      <c r="G28" s="114">
        <v>364</v>
      </c>
      <c r="H28" s="140">
        <v>547</v>
      </c>
      <c r="I28" s="115">
        <v>-43</v>
      </c>
      <c r="J28" s="116">
        <v>-7.8610603290676417</v>
      </c>
    </row>
    <row r="29" spans="1:15" s="110" customFormat="1" ht="24.95" customHeight="1" x14ac:dyDescent="0.2">
      <c r="A29" s="193">
        <v>86</v>
      </c>
      <c r="B29" s="199" t="s">
        <v>165</v>
      </c>
      <c r="C29" s="113">
        <v>8.9485213581599119</v>
      </c>
      <c r="D29" s="115">
        <v>817</v>
      </c>
      <c r="E29" s="114">
        <v>673</v>
      </c>
      <c r="F29" s="114">
        <v>962</v>
      </c>
      <c r="G29" s="114">
        <v>686</v>
      </c>
      <c r="H29" s="140">
        <v>776</v>
      </c>
      <c r="I29" s="115">
        <v>41</v>
      </c>
      <c r="J29" s="116">
        <v>5.2835051546391751</v>
      </c>
    </row>
    <row r="30" spans="1:15" s="110" customFormat="1" ht="24.95" customHeight="1" x14ac:dyDescent="0.2">
      <c r="A30" s="193">
        <v>87.88</v>
      </c>
      <c r="B30" s="204" t="s">
        <v>166</v>
      </c>
      <c r="C30" s="113">
        <v>3.6144578313253013</v>
      </c>
      <c r="D30" s="115">
        <v>330</v>
      </c>
      <c r="E30" s="114">
        <v>324</v>
      </c>
      <c r="F30" s="114">
        <v>653</v>
      </c>
      <c r="G30" s="114">
        <v>285</v>
      </c>
      <c r="H30" s="140">
        <v>376</v>
      </c>
      <c r="I30" s="115">
        <v>-46</v>
      </c>
      <c r="J30" s="116">
        <v>-12.23404255319149</v>
      </c>
    </row>
    <row r="31" spans="1:15" s="110" customFormat="1" ht="24.95" customHeight="1" x14ac:dyDescent="0.2">
      <c r="A31" s="193" t="s">
        <v>167</v>
      </c>
      <c r="B31" s="199" t="s">
        <v>168</v>
      </c>
      <c r="C31" s="113">
        <v>3.1434830230010955</v>
      </c>
      <c r="D31" s="115">
        <v>287</v>
      </c>
      <c r="E31" s="114">
        <v>206</v>
      </c>
      <c r="F31" s="114">
        <v>356</v>
      </c>
      <c r="G31" s="114">
        <v>212</v>
      </c>
      <c r="H31" s="140">
        <v>263</v>
      </c>
      <c r="I31" s="115">
        <v>24</v>
      </c>
      <c r="J31" s="116">
        <v>9.1254752851711025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0.44906900328587074</v>
      </c>
      <c r="D34" s="115">
        <v>41</v>
      </c>
      <c r="E34" s="114">
        <v>40</v>
      </c>
      <c r="F34" s="114">
        <v>28</v>
      </c>
      <c r="G34" s="114">
        <v>18</v>
      </c>
      <c r="H34" s="140">
        <v>20</v>
      </c>
      <c r="I34" s="115">
        <v>21</v>
      </c>
      <c r="J34" s="116">
        <v>105</v>
      </c>
    </row>
    <row r="35" spans="1:10" s="110" customFormat="1" ht="24.95" customHeight="1" x14ac:dyDescent="0.2">
      <c r="A35" s="292" t="s">
        <v>171</v>
      </c>
      <c r="B35" s="293" t="s">
        <v>172</v>
      </c>
      <c r="C35" s="113">
        <v>16.297918948521357</v>
      </c>
      <c r="D35" s="115">
        <v>1488</v>
      </c>
      <c r="E35" s="114">
        <v>1096</v>
      </c>
      <c r="F35" s="114">
        <v>1437</v>
      </c>
      <c r="G35" s="114">
        <v>1111</v>
      </c>
      <c r="H35" s="140">
        <v>4345</v>
      </c>
      <c r="I35" s="115">
        <v>-2857</v>
      </c>
      <c r="J35" s="116">
        <v>-65.75373993095512</v>
      </c>
    </row>
    <row r="36" spans="1:10" s="110" customFormat="1" ht="24.95" customHeight="1" x14ac:dyDescent="0.2">
      <c r="A36" s="294" t="s">
        <v>173</v>
      </c>
      <c r="B36" s="295" t="s">
        <v>174</v>
      </c>
      <c r="C36" s="125">
        <v>83.253012048192772</v>
      </c>
      <c r="D36" s="143">
        <v>7601</v>
      </c>
      <c r="E36" s="144">
        <v>6797</v>
      </c>
      <c r="F36" s="144">
        <v>9037</v>
      </c>
      <c r="G36" s="144">
        <v>6693</v>
      </c>
      <c r="H36" s="145">
        <v>8428</v>
      </c>
      <c r="I36" s="143">
        <v>-827</v>
      </c>
      <c r="J36" s="146">
        <v>-9.8125296630280019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9130</v>
      </c>
      <c r="F11" s="264">
        <v>7933</v>
      </c>
      <c r="G11" s="264">
        <v>10502</v>
      </c>
      <c r="H11" s="264">
        <v>7822</v>
      </c>
      <c r="I11" s="265">
        <v>12793</v>
      </c>
      <c r="J11" s="263">
        <v>-3663</v>
      </c>
      <c r="K11" s="266">
        <v>-28.632846087704213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26.933187294633079</v>
      </c>
      <c r="E13" s="115">
        <v>2459</v>
      </c>
      <c r="F13" s="114">
        <v>2538</v>
      </c>
      <c r="G13" s="114">
        <v>3136</v>
      </c>
      <c r="H13" s="114">
        <v>2514</v>
      </c>
      <c r="I13" s="140">
        <v>3249</v>
      </c>
      <c r="J13" s="115">
        <v>-790</v>
      </c>
      <c r="K13" s="116">
        <v>-24.315173899661435</v>
      </c>
    </row>
    <row r="14" spans="1:17" ht="15.95" customHeight="1" x14ac:dyDescent="0.2">
      <c r="A14" s="306" t="s">
        <v>230</v>
      </c>
      <c r="B14" s="307"/>
      <c r="C14" s="308"/>
      <c r="D14" s="113">
        <v>51.150054764512596</v>
      </c>
      <c r="E14" s="115">
        <v>4670</v>
      </c>
      <c r="F14" s="114">
        <v>3754</v>
      </c>
      <c r="G14" s="114">
        <v>5195</v>
      </c>
      <c r="H14" s="114">
        <v>3592</v>
      </c>
      <c r="I14" s="140">
        <v>5133</v>
      </c>
      <c r="J14" s="115">
        <v>-463</v>
      </c>
      <c r="K14" s="116">
        <v>-9.0200662380674075</v>
      </c>
    </row>
    <row r="15" spans="1:17" ht="15.95" customHeight="1" x14ac:dyDescent="0.2">
      <c r="A15" s="306" t="s">
        <v>231</v>
      </c>
      <c r="B15" s="307"/>
      <c r="C15" s="308"/>
      <c r="D15" s="113">
        <v>9.1237677984665932</v>
      </c>
      <c r="E15" s="115">
        <v>833</v>
      </c>
      <c r="F15" s="114">
        <v>695</v>
      </c>
      <c r="G15" s="114">
        <v>824</v>
      </c>
      <c r="H15" s="114">
        <v>693</v>
      </c>
      <c r="I15" s="140">
        <v>1561</v>
      </c>
      <c r="J15" s="115">
        <v>-728</v>
      </c>
      <c r="K15" s="116">
        <v>-46.63677130044843</v>
      </c>
    </row>
    <row r="16" spans="1:17" ht="15.95" customHeight="1" x14ac:dyDescent="0.2">
      <c r="A16" s="306" t="s">
        <v>232</v>
      </c>
      <c r="B16" s="307"/>
      <c r="C16" s="308"/>
      <c r="D16" s="113">
        <v>12.650602409638553</v>
      </c>
      <c r="E16" s="115">
        <v>1155</v>
      </c>
      <c r="F16" s="114">
        <v>931</v>
      </c>
      <c r="G16" s="114">
        <v>1264</v>
      </c>
      <c r="H16" s="114">
        <v>1010</v>
      </c>
      <c r="I16" s="140">
        <v>2840</v>
      </c>
      <c r="J16" s="115">
        <v>-1685</v>
      </c>
      <c r="K16" s="116">
        <v>-59.33098591549296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0.21905805038335158</v>
      </c>
      <c r="E18" s="115">
        <v>20</v>
      </c>
      <c r="F18" s="114">
        <v>27</v>
      </c>
      <c r="G18" s="114">
        <v>35</v>
      </c>
      <c r="H18" s="114">
        <v>13</v>
      </c>
      <c r="I18" s="140">
        <v>15</v>
      </c>
      <c r="J18" s="115">
        <v>5</v>
      </c>
      <c r="K18" s="116">
        <v>33.333333333333336</v>
      </c>
    </row>
    <row r="19" spans="1:11" ht="14.1" customHeight="1" x14ac:dyDescent="0.2">
      <c r="A19" s="306" t="s">
        <v>235</v>
      </c>
      <c r="B19" s="307" t="s">
        <v>236</v>
      </c>
      <c r="C19" s="308"/>
      <c r="D19" s="113">
        <v>6.5717415115005479E-2</v>
      </c>
      <c r="E19" s="115">
        <v>6</v>
      </c>
      <c r="F19" s="114">
        <v>20</v>
      </c>
      <c r="G19" s="114">
        <v>26</v>
      </c>
      <c r="H19" s="114">
        <v>10</v>
      </c>
      <c r="I19" s="140">
        <v>9</v>
      </c>
      <c r="J19" s="115">
        <v>-3</v>
      </c>
      <c r="K19" s="116">
        <v>-33.333333333333336</v>
      </c>
    </row>
    <row r="20" spans="1:11" ht="14.1" customHeight="1" x14ac:dyDescent="0.2">
      <c r="A20" s="306">
        <v>12</v>
      </c>
      <c r="B20" s="307" t="s">
        <v>237</v>
      </c>
      <c r="C20" s="308"/>
      <c r="D20" s="113">
        <v>0.58050383351588175</v>
      </c>
      <c r="E20" s="115">
        <v>53</v>
      </c>
      <c r="F20" s="114">
        <v>51</v>
      </c>
      <c r="G20" s="114">
        <v>44</v>
      </c>
      <c r="H20" s="114">
        <v>34</v>
      </c>
      <c r="I20" s="140">
        <v>51</v>
      </c>
      <c r="J20" s="115">
        <v>2</v>
      </c>
      <c r="K20" s="116">
        <v>3.9215686274509802</v>
      </c>
    </row>
    <row r="21" spans="1:11" ht="14.1" customHeight="1" x14ac:dyDescent="0.2">
      <c r="A21" s="306">
        <v>21</v>
      </c>
      <c r="B21" s="307" t="s">
        <v>238</v>
      </c>
      <c r="C21" s="308"/>
      <c r="D21" s="113">
        <v>0.16429353778751368</v>
      </c>
      <c r="E21" s="115">
        <v>15</v>
      </c>
      <c r="F21" s="114">
        <v>27</v>
      </c>
      <c r="G21" s="114">
        <v>39</v>
      </c>
      <c r="H21" s="114">
        <v>23</v>
      </c>
      <c r="I21" s="140">
        <v>26</v>
      </c>
      <c r="J21" s="115">
        <v>-11</v>
      </c>
      <c r="K21" s="116">
        <v>-42.307692307692307</v>
      </c>
    </row>
    <row r="22" spans="1:11" ht="14.1" customHeight="1" x14ac:dyDescent="0.2">
      <c r="A22" s="306">
        <v>22</v>
      </c>
      <c r="B22" s="307" t="s">
        <v>239</v>
      </c>
      <c r="C22" s="308"/>
      <c r="D22" s="113">
        <v>1.6538882803943045</v>
      </c>
      <c r="E22" s="115">
        <v>151</v>
      </c>
      <c r="F22" s="114">
        <v>125</v>
      </c>
      <c r="G22" s="114">
        <v>173</v>
      </c>
      <c r="H22" s="114">
        <v>147</v>
      </c>
      <c r="I22" s="140">
        <v>142</v>
      </c>
      <c r="J22" s="115">
        <v>9</v>
      </c>
      <c r="K22" s="116">
        <v>6.3380281690140849</v>
      </c>
    </row>
    <row r="23" spans="1:11" ht="14.1" customHeight="1" x14ac:dyDescent="0.2">
      <c r="A23" s="306">
        <v>23</v>
      </c>
      <c r="B23" s="307" t="s">
        <v>240</v>
      </c>
      <c r="C23" s="308"/>
      <c r="D23" s="113">
        <v>0.77765607886089816</v>
      </c>
      <c r="E23" s="115">
        <v>71</v>
      </c>
      <c r="F23" s="114">
        <v>54</v>
      </c>
      <c r="G23" s="114">
        <v>92</v>
      </c>
      <c r="H23" s="114">
        <v>55</v>
      </c>
      <c r="I23" s="140">
        <v>66</v>
      </c>
      <c r="J23" s="115">
        <v>5</v>
      </c>
      <c r="K23" s="116">
        <v>7.5757575757575761</v>
      </c>
    </row>
    <row r="24" spans="1:11" ht="14.1" customHeight="1" x14ac:dyDescent="0.2">
      <c r="A24" s="306">
        <v>24</v>
      </c>
      <c r="B24" s="307" t="s">
        <v>241</v>
      </c>
      <c r="C24" s="308"/>
      <c r="D24" s="113">
        <v>2.4863088718510404</v>
      </c>
      <c r="E24" s="115">
        <v>227</v>
      </c>
      <c r="F24" s="114">
        <v>243</v>
      </c>
      <c r="G24" s="114">
        <v>237</v>
      </c>
      <c r="H24" s="114">
        <v>240</v>
      </c>
      <c r="I24" s="140">
        <v>307</v>
      </c>
      <c r="J24" s="115">
        <v>-80</v>
      </c>
      <c r="K24" s="116">
        <v>-26.058631921824105</v>
      </c>
    </row>
    <row r="25" spans="1:11" ht="14.1" customHeight="1" x14ac:dyDescent="0.2">
      <c r="A25" s="306">
        <v>25</v>
      </c>
      <c r="B25" s="307" t="s">
        <v>242</v>
      </c>
      <c r="C25" s="308"/>
      <c r="D25" s="113">
        <v>5.6736035049288063</v>
      </c>
      <c r="E25" s="115">
        <v>518</v>
      </c>
      <c r="F25" s="114">
        <v>354</v>
      </c>
      <c r="G25" s="114">
        <v>455</v>
      </c>
      <c r="H25" s="114">
        <v>388</v>
      </c>
      <c r="I25" s="140">
        <v>673</v>
      </c>
      <c r="J25" s="115">
        <v>-155</v>
      </c>
      <c r="K25" s="116">
        <v>-23.031203566121842</v>
      </c>
    </row>
    <row r="26" spans="1:11" ht="14.1" customHeight="1" x14ac:dyDescent="0.2">
      <c r="A26" s="306">
        <v>26</v>
      </c>
      <c r="B26" s="307" t="s">
        <v>243</v>
      </c>
      <c r="C26" s="308"/>
      <c r="D26" s="113">
        <v>5.903614457831325</v>
      </c>
      <c r="E26" s="115">
        <v>539</v>
      </c>
      <c r="F26" s="114">
        <v>365</v>
      </c>
      <c r="G26" s="114">
        <v>486</v>
      </c>
      <c r="H26" s="114">
        <v>414</v>
      </c>
      <c r="I26" s="140">
        <v>1011</v>
      </c>
      <c r="J26" s="115">
        <v>-472</v>
      </c>
      <c r="K26" s="116">
        <v>-46.686449060336301</v>
      </c>
    </row>
    <row r="27" spans="1:11" ht="14.1" customHeight="1" x14ac:dyDescent="0.2">
      <c r="A27" s="306">
        <v>27</v>
      </c>
      <c r="B27" s="307" t="s">
        <v>244</v>
      </c>
      <c r="C27" s="308"/>
      <c r="D27" s="113">
        <v>2.4534501642935376</v>
      </c>
      <c r="E27" s="115">
        <v>224</v>
      </c>
      <c r="F27" s="114">
        <v>198</v>
      </c>
      <c r="G27" s="114">
        <v>242</v>
      </c>
      <c r="H27" s="114">
        <v>224</v>
      </c>
      <c r="I27" s="140">
        <v>1796</v>
      </c>
      <c r="J27" s="115">
        <v>-1572</v>
      </c>
      <c r="K27" s="116">
        <v>-87.527839643652555</v>
      </c>
    </row>
    <row r="28" spans="1:11" ht="14.1" customHeight="1" x14ac:dyDescent="0.2">
      <c r="A28" s="306">
        <v>28</v>
      </c>
      <c r="B28" s="307" t="s">
        <v>245</v>
      </c>
      <c r="C28" s="308"/>
      <c r="D28" s="113">
        <v>0.13143483023001096</v>
      </c>
      <c r="E28" s="115">
        <v>12</v>
      </c>
      <c r="F28" s="114">
        <v>11</v>
      </c>
      <c r="G28" s="114">
        <v>10</v>
      </c>
      <c r="H28" s="114">
        <v>10</v>
      </c>
      <c r="I28" s="140">
        <v>14</v>
      </c>
      <c r="J28" s="115">
        <v>-2</v>
      </c>
      <c r="K28" s="116">
        <v>-14.285714285714286</v>
      </c>
    </row>
    <row r="29" spans="1:11" ht="14.1" customHeight="1" x14ac:dyDescent="0.2">
      <c r="A29" s="306">
        <v>29</v>
      </c>
      <c r="B29" s="307" t="s">
        <v>246</v>
      </c>
      <c r="C29" s="308"/>
      <c r="D29" s="113">
        <v>3.5049288061336252</v>
      </c>
      <c r="E29" s="115">
        <v>320</v>
      </c>
      <c r="F29" s="114">
        <v>330</v>
      </c>
      <c r="G29" s="114">
        <v>366</v>
      </c>
      <c r="H29" s="114">
        <v>317</v>
      </c>
      <c r="I29" s="140">
        <v>336</v>
      </c>
      <c r="J29" s="115">
        <v>-16</v>
      </c>
      <c r="K29" s="116">
        <v>-4.7619047619047619</v>
      </c>
    </row>
    <row r="30" spans="1:11" ht="14.1" customHeight="1" x14ac:dyDescent="0.2">
      <c r="A30" s="306" t="s">
        <v>247</v>
      </c>
      <c r="B30" s="307" t="s">
        <v>248</v>
      </c>
      <c r="C30" s="308"/>
      <c r="D30" s="113">
        <v>0.76670317634173057</v>
      </c>
      <c r="E30" s="115">
        <v>70</v>
      </c>
      <c r="F30" s="114" t="s">
        <v>513</v>
      </c>
      <c r="G30" s="114">
        <v>87</v>
      </c>
      <c r="H30" s="114">
        <v>101</v>
      </c>
      <c r="I30" s="140" t="s">
        <v>513</v>
      </c>
      <c r="J30" s="115" t="s">
        <v>513</v>
      </c>
      <c r="K30" s="116" t="s">
        <v>513</v>
      </c>
    </row>
    <row r="31" spans="1:11" ht="14.1" customHeight="1" x14ac:dyDescent="0.2">
      <c r="A31" s="306" t="s">
        <v>249</v>
      </c>
      <c r="B31" s="307" t="s">
        <v>250</v>
      </c>
      <c r="C31" s="308"/>
      <c r="D31" s="113">
        <v>2.738225629791895</v>
      </c>
      <c r="E31" s="115">
        <v>250</v>
      </c>
      <c r="F31" s="114">
        <v>234</v>
      </c>
      <c r="G31" s="114">
        <v>276</v>
      </c>
      <c r="H31" s="114">
        <v>216</v>
      </c>
      <c r="I31" s="140">
        <v>248</v>
      </c>
      <c r="J31" s="115">
        <v>2</v>
      </c>
      <c r="K31" s="116">
        <v>0.80645161290322576</v>
      </c>
    </row>
    <row r="32" spans="1:11" ht="14.1" customHeight="1" x14ac:dyDescent="0.2">
      <c r="A32" s="306">
        <v>31</v>
      </c>
      <c r="B32" s="307" t="s">
        <v>251</v>
      </c>
      <c r="C32" s="308"/>
      <c r="D32" s="113">
        <v>0.89813800657174148</v>
      </c>
      <c r="E32" s="115">
        <v>82</v>
      </c>
      <c r="F32" s="114">
        <v>54</v>
      </c>
      <c r="G32" s="114">
        <v>69</v>
      </c>
      <c r="H32" s="114">
        <v>48</v>
      </c>
      <c r="I32" s="140">
        <v>69</v>
      </c>
      <c r="J32" s="115">
        <v>13</v>
      </c>
      <c r="K32" s="116">
        <v>18.840579710144926</v>
      </c>
    </row>
    <row r="33" spans="1:11" ht="14.1" customHeight="1" x14ac:dyDescent="0.2">
      <c r="A33" s="306">
        <v>32</v>
      </c>
      <c r="B33" s="307" t="s">
        <v>252</v>
      </c>
      <c r="C33" s="308"/>
      <c r="D33" s="113">
        <v>1.5991237677984667</v>
      </c>
      <c r="E33" s="115">
        <v>146</v>
      </c>
      <c r="F33" s="114">
        <v>87</v>
      </c>
      <c r="G33" s="114">
        <v>81</v>
      </c>
      <c r="H33" s="114">
        <v>86</v>
      </c>
      <c r="I33" s="140">
        <v>161</v>
      </c>
      <c r="J33" s="115">
        <v>-15</v>
      </c>
      <c r="K33" s="116">
        <v>-9.316770186335404</v>
      </c>
    </row>
    <row r="34" spans="1:11" ht="14.1" customHeight="1" x14ac:dyDescent="0.2">
      <c r="A34" s="306">
        <v>33</v>
      </c>
      <c r="B34" s="307" t="s">
        <v>253</v>
      </c>
      <c r="C34" s="308"/>
      <c r="D34" s="113">
        <v>0.59145673603504934</v>
      </c>
      <c r="E34" s="115">
        <v>54</v>
      </c>
      <c r="F34" s="114">
        <v>78</v>
      </c>
      <c r="G34" s="114">
        <v>64</v>
      </c>
      <c r="H34" s="114">
        <v>56</v>
      </c>
      <c r="I34" s="140">
        <v>46</v>
      </c>
      <c r="J34" s="115">
        <v>8</v>
      </c>
      <c r="K34" s="116">
        <v>17.391304347826086</v>
      </c>
    </row>
    <row r="35" spans="1:11" ht="14.1" customHeight="1" x14ac:dyDescent="0.2">
      <c r="A35" s="306">
        <v>34</v>
      </c>
      <c r="B35" s="307" t="s">
        <v>254</v>
      </c>
      <c r="C35" s="308"/>
      <c r="D35" s="113">
        <v>1.1391018619934283</v>
      </c>
      <c r="E35" s="115">
        <v>104</v>
      </c>
      <c r="F35" s="114">
        <v>74</v>
      </c>
      <c r="G35" s="114">
        <v>128</v>
      </c>
      <c r="H35" s="114">
        <v>146</v>
      </c>
      <c r="I35" s="140">
        <v>183</v>
      </c>
      <c r="J35" s="115">
        <v>-79</v>
      </c>
      <c r="K35" s="116">
        <v>-43.169398907103826</v>
      </c>
    </row>
    <row r="36" spans="1:11" ht="14.1" customHeight="1" x14ac:dyDescent="0.2">
      <c r="A36" s="306">
        <v>41</v>
      </c>
      <c r="B36" s="307" t="s">
        <v>255</v>
      </c>
      <c r="C36" s="308"/>
      <c r="D36" s="113">
        <v>0.78860898138006574</v>
      </c>
      <c r="E36" s="115">
        <v>72</v>
      </c>
      <c r="F36" s="114">
        <v>64</v>
      </c>
      <c r="G36" s="114">
        <v>70</v>
      </c>
      <c r="H36" s="114">
        <v>68</v>
      </c>
      <c r="I36" s="140">
        <v>92</v>
      </c>
      <c r="J36" s="115">
        <v>-20</v>
      </c>
      <c r="K36" s="116">
        <v>-21.739130434782609</v>
      </c>
    </row>
    <row r="37" spans="1:11" ht="14.1" customHeight="1" x14ac:dyDescent="0.2">
      <c r="A37" s="306">
        <v>42</v>
      </c>
      <c r="B37" s="307" t="s">
        <v>256</v>
      </c>
      <c r="C37" s="308"/>
      <c r="D37" s="113" t="s">
        <v>513</v>
      </c>
      <c r="E37" s="115" t="s">
        <v>513</v>
      </c>
      <c r="F37" s="114">
        <v>4</v>
      </c>
      <c r="G37" s="114" t="s">
        <v>513</v>
      </c>
      <c r="H37" s="114">
        <v>3</v>
      </c>
      <c r="I37" s="140" t="s">
        <v>513</v>
      </c>
      <c r="J37" s="115" t="s">
        <v>513</v>
      </c>
      <c r="K37" s="116" t="s">
        <v>513</v>
      </c>
    </row>
    <row r="38" spans="1:11" ht="14.1" customHeight="1" x14ac:dyDescent="0.2">
      <c r="A38" s="306">
        <v>43</v>
      </c>
      <c r="B38" s="307" t="s">
        <v>257</v>
      </c>
      <c r="C38" s="308"/>
      <c r="D38" s="113">
        <v>2.1577217962760131</v>
      </c>
      <c r="E38" s="115">
        <v>197</v>
      </c>
      <c r="F38" s="114">
        <v>140</v>
      </c>
      <c r="G38" s="114">
        <v>195</v>
      </c>
      <c r="H38" s="114">
        <v>236</v>
      </c>
      <c r="I38" s="140">
        <v>221</v>
      </c>
      <c r="J38" s="115">
        <v>-24</v>
      </c>
      <c r="K38" s="116">
        <v>-10.859728506787331</v>
      </c>
    </row>
    <row r="39" spans="1:11" ht="14.1" customHeight="1" x14ac:dyDescent="0.2">
      <c r="A39" s="306">
        <v>51</v>
      </c>
      <c r="B39" s="307" t="s">
        <v>258</v>
      </c>
      <c r="C39" s="308"/>
      <c r="D39" s="113">
        <v>10.021905805038335</v>
      </c>
      <c r="E39" s="115">
        <v>915</v>
      </c>
      <c r="F39" s="114">
        <v>982</v>
      </c>
      <c r="G39" s="114">
        <v>1101</v>
      </c>
      <c r="H39" s="114">
        <v>979</v>
      </c>
      <c r="I39" s="140">
        <v>1170</v>
      </c>
      <c r="J39" s="115">
        <v>-255</v>
      </c>
      <c r="K39" s="116">
        <v>-21.794871794871796</v>
      </c>
    </row>
    <row r="40" spans="1:11" ht="14.1" customHeight="1" x14ac:dyDescent="0.2">
      <c r="A40" s="306" t="s">
        <v>259</v>
      </c>
      <c r="B40" s="307" t="s">
        <v>260</v>
      </c>
      <c r="C40" s="308"/>
      <c r="D40" s="113">
        <v>9.452354874041621</v>
      </c>
      <c r="E40" s="115">
        <v>863</v>
      </c>
      <c r="F40" s="114">
        <v>916</v>
      </c>
      <c r="G40" s="114">
        <v>1037</v>
      </c>
      <c r="H40" s="114">
        <v>928</v>
      </c>
      <c r="I40" s="140">
        <v>1094</v>
      </c>
      <c r="J40" s="115">
        <v>-231</v>
      </c>
      <c r="K40" s="116">
        <v>-21.115173674588664</v>
      </c>
    </row>
    <row r="41" spans="1:11" ht="14.1" customHeight="1" x14ac:dyDescent="0.2">
      <c r="A41" s="306"/>
      <c r="B41" s="307" t="s">
        <v>261</v>
      </c>
      <c r="C41" s="308"/>
      <c r="D41" s="113">
        <v>8.378970427163198</v>
      </c>
      <c r="E41" s="115">
        <v>765</v>
      </c>
      <c r="F41" s="114">
        <v>799</v>
      </c>
      <c r="G41" s="114">
        <v>882</v>
      </c>
      <c r="H41" s="114">
        <v>802</v>
      </c>
      <c r="I41" s="140">
        <v>941</v>
      </c>
      <c r="J41" s="115">
        <v>-176</v>
      </c>
      <c r="K41" s="116">
        <v>-18.703506907545165</v>
      </c>
    </row>
    <row r="42" spans="1:11" ht="14.1" customHeight="1" x14ac:dyDescent="0.2">
      <c r="A42" s="306">
        <v>52</v>
      </c>
      <c r="B42" s="307" t="s">
        <v>262</v>
      </c>
      <c r="C42" s="308"/>
      <c r="D42" s="113">
        <v>4.9945235487404158</v>
      </c>
      <c r="E42" s="115">
        <v>456</v>
      </c>
      <c r="F42" s="114">
        <v>394</v>
      </c>
      <c r="G42" s="114">
        <v>442</v>
      </c>
      <c r="H42" s="114">
        <v>295</v>
      </c>
      <c r="I42" s="140">
        <v>430</v>
      </c>
      <c r="J42" s="115">
        <v>26</v>
      </c>
      <c r="K42" s="116">
        <v>6.0465116279069768</v>
      </c>
    </row>
    <row r="43" spans="1:11" ht="14.1" customHeight="1" x14ac:dyDescent="0.2">
      <c r="A43" s="306" t="s">
        <v>263</v>
      </c>
      <c r="B43" s="307" t="s">
        <v>264</v>
      </c>
      <c r="C43" s="308"/>
      <c r="D43" s="113">
        <v>3.4063526834611171</v>
      </c>
      <c r="E43" s="115">
        <v>311</v>
      </c>
      <c r="F43" s="114">
        <v>255</v>
      </c>
      <c r="G43" s="114">
        <v>328</v>
      </c>
      <c r="H43" s="114">
        <v>194</v>
      </c>
      <c r="I43" s="140">
        <v>281</v>
      </c>
      <c r="J43" s="115">
        <v>30</v>
      </c>
      <c r="K43" s="116">
        <v>10.676156583629894</v>
      </c>
    </row>
    <row r="44" spans="1:11" ht="14.1" customHeight="1" x14ac:dyDescent="0.2">
      <c r="A44" s="306">
        <v>53</v>
      </c>
      <c r="B44" s="307" t="s">
        <v>265</v>
      </c>
      <c r="C44" s="308"/>
      <c r="D44" s="113">
        <v>0.85432639649507114</v>
      </c>
      <c r="E44" s="115">
        <v>78</v>
      </c>
      <c r="F44" s="114">
        <v>87</v>
      </c>
      <c r="G44" s="114">
        <v>100</v>
      </c>
      <c r="H44" s="114">
        <v>82</v>
      </c>
      <c r="I44" s="140">
        <v>92</v>
      </c>
      <c r="J44" s="115">
        <v>-14</v>
      </c>
      <c r="K44" s="116">
        <v>-15.217391304347826</v>
      </c>
    </row>
    <row r="45" spans="1:11" ht="14.1" customHeight="1" x14ac:dyDescent="0.2">
      <c r="A45" s="306" t="s">
        <v>266</v>
      </c>
      <c r="B45" s="307" t="s">
        <v>267</v>
      </c>
      <c r="C45" s="308"/>
      <c r="D45" s="113">
        <v>0.81051478641840091</v>
      </c>
      <c r="E45" s="115">
        <v>74</v>
      </c>
      <c r="F45" s="114">
        <v>85</v>
      </c>
      <c r="G45" s="114">
        <v>94</v>
      </c>
      <c r="H45" s="114">
        <v>78</v>
      </c>
      <c r="I45" s="140">
        <v>91</v>
      </c>
      <c r="J45" s="115">
        <v>-17</v>
      </c>
      <c r="K45" s="116">
        <v>-18.681318681318682</v>
      </c>
    </row>
    <row r="46" spans="1:11" ht="14.1" customHeight="1" x14ac:dyDescent="0.2">
      <c r="A46" s="306">
        <v>54</v>
      </c>
      <c r="B46" s="307" t="s">
        <v>268</v>
      </c>
      <c r="C46" s="308"/>
      <c r="D46" s="113">
        <v>4.0306681270536693</v>
      </c>
      <c r="E46" s="115">
        <v>368</v>
      </c>
      <c r="F46" s="114">
        <v>321</v>
      </c>
      <c r="G46" s="114">
        <v>418</v>
      </c>
      <c r="H46" s="114">
        <v>338</v>
      </c>
      <c r="I46" s="140">
        <v>353</v>
      </c>
      <c r="J46" s="115">
        <v>15</v>
      </c>
      <c r="K46" s="116">
        <v>4.2492917847025495</v>
      </c>
    </row>
    <row r="47" spans="1:11" ht="14.1" customHeight="1" x14ac:dyDescent="0.2">
      <c r="A47" s="306">
        <v>61</v>
      </c>
      <c r="B47" s="307" t="s">
        <v>269</v>
      </c>
      <c r="C47" s="308"/>
      <c r="D47" s="113">
        <v>1.6319824753559693</v>
      </c>
      <c r="E47" s="115">
        <v>149</v>
      </c>
      <c r="F47" s="114">
        <v>103</v>
      </c>
      <c r="G47" s="114">
        <v>140</v>
      </c>
      <c r="H47" s="114">
        <v>135</v>
      </c>
      <c r="I47" s="140">
        <v>214</v>
      </c>
      <c r="J47" s="115">
        <v>-65</v>
      </c>
      <c r="K47" s="116">
        <v>-30.373831775700936</v>
      </c>
    </row>
    <row r="48" spans="1:11" ht="14.1" customHeight="1" x14ac:dyDescent="0.2">
      <c r="A48" s="306">
        <v>62</v>
      </c>
      <c r="B48" s="307" t="s">
        <v>270</v>
      </c>
      <c r="C48" s="308"/>
      <c r="D48" s="113">
        <v>6.8127053669222342</v>
      </c>
      <c r="E48" s="115">
        <v>622</v>
      </c>
      <c r="F48" s="114">
        <v>546</v>
      </c>
      <c r="G48" s="114">
        <v>745</v>
      </c>
      <c r="H48" s="114">
        <v>509</v>
      </c>
      <c r="I48" s="140">
        <v>658</v>
      </c>
      <c r="J48" s="115">
        <v>-36</v>
      </c>
      <c r="K48" s="116">
        <v>-5.4711246200607899</v>
      </c>
    </row>
    <row r="49" spans="1:11" ht="14.1" customHeight="1" x14ac:dyDescent="0.2">
      <c r="A49" s="306">
        <v>63</v>
      </c>
      <c r="B49" s="307" t="s">
        <v>271</v>
      </c>
      <c r="C49" s="308"/>
      <c r="D49" s="113">
        <v>5.8269441401971527</v>
      </c>
      <c r="E49" s="115">
        <v>532</v>
      </c>
      <c r="F49" s="114">
        <v>524</v>
      </c>
      <c r="G49" s="114">
        <v>563</v>
      </c>
      <c r="H49" s="114">
        <v>420</v>
      </c>
      <c r="I49" s="140">
        <v>477</v>
      </c>
      <c r="J49" s="115">
        <v>55</v>
      </c>
      <c r="K49" s="116">
        <v>11.530398322851154</v>
      </c>
    </row>
    <row r="50" spans="1:11" ht="14.1" customHeight="1" x14ac:dyDescent="0.2">
      <c r="A50" s="306" t="s">
        <v>272</v>
      </c>
      <c r="B50" s="307" t="s">
        <v>273</v>
      </c>
      <c r="C50" s="308"/>
      <c r="D50" s="113">
        <v>0.96385542168674698</v>
      </c>
      <c r="E50" s="115">
        <v>88</v>
      </c>
      <c r="F50" s="114">
        <v>85</v>
      </c>
      <c r="G50" s="114">
        <v>98</v>
      </c>
      <c r="H50" s="114">
        <v>60</v>
      </c>
      <c r="I50" s="140">
        <v>136</v>
      </c>
      <c r="J50" s="115">
        <v>-48</v>
      </c>
      <c r="K50" s="116">
        <v>-35.294117647058826</v>
      </c>
    </row>
    <row r="51" spans="1:11" ht="14.1" customHeight="1" x14ac:dyDescent="0.2">
      <c r="A51" s="306" t="s">
        <v>274</v>
      </c>
      <c r="B51" s="307" t="s">
        <v>275</v>
      </c>
      <c r="C51" s="308"/>
      <c r="D51" s="113">
        <v>4.4249726177437019</v>
      </c>
      <c r="E51" s="115">
        <v>404</v>
      </c>
      <c r="F51" s="114">
        <v>400</v>
      </c>
      <c r="G51" s="114">
        <v>443</v>
      </c>
      <c r="H51" s="114">
        <v>338</v>
      </c>
      <c r="I51" s="140">
        <v>309</v>
      </c>
      <c r="J51" s="115">
        <v>95</v>
      </c>
      <c r="K51" s="116">
        <v>30.744336569579289</v>
      </c>
    </row>
    <row r="52" spans="1:11" ht="14.1" customHeight="1" x14ac:dyDescent="0.2">
      <c r="A52" s="306">
        <v>71</v>
      </c>
      <c r="B52" s="307" t="s">
        <v>276</v>
      </c>
      <c r="C52" s="308"/>
      <c r="D52" s="113">
        <v>11.029572836801753</v>
      </c>
      <c r="E52" s="115">
        <v>1007</v>
      </c>
      <c r="F52" s="114">
        <v>791</v>
      </c>
      <c r="G52" s="114">
        <v>1080</v>
      </c>
      <c r="H52" s="114">
        <v>826</v>
      </c>
      <c r="I52" s="140">
        <v>1817</v>
      </c>
      <c r="J52" s="115">
        <v>-810</v>
      </c>
      <c r="K52" s="116">
        <v>-44.578976334617501</v>
      </c>
    </row>
    <row r="53" spans="1:11" ht="14.1" customHeight="1" x14ac:dyDescent="0.2">
      <c r="A53" s="306" t="s">
        <v>277</v>
      </c>
      <c r="B53" s="307" t="s">
        <v>278</v>
      </c>
      <c r="C53" s="308"/>
      <c r="D53" s="113">
        <v>3.3296823658269443</v>
      </c>
      <c r="E53" s="115">
        <v>304</v>
      </c>
      <c r="F53" s="114">
        <v>283</v>
      </c>
      <c r="G53" s="114">
        <v>347</v>
      </c>
      <c r="H53" s="114">
        <v>257</v>
      </c>
      <c r="I53" s="140">
        <v>832</v>
      </c>
      <c r="J53" s="115">
        <v>-528</v>
      </c>
      <c r="K53" s="116">
        <v>-63.46153846153846</v>
      </c>
    </row>
    <row r="54" spans="1:11" ht="14.1" customHeight="1" x14ac:dyDescent="0.2">
      <c r="A54" s="306" t="s">
        <v>279</v>
      </c>
      <c r="B54" s="307" t="s">
        <v>280</v>
      </c>
      <c r="C54" s="308"/>
      <c r="D54" s="113">
        <v>6.736035049288061</v>
      </c>
      <c r="E54" s="115">
        <v>615</v>
      </c>
      <c r="F54" s="114">
        <v>447</v>
      </c>
      <c r="G54" s="114">
        <v>652</v>
      </c>
      <c r="H54" s="114">
        <v>493</v>
      </c>
      <c r="I54" s="140">
        <v>877</v>
      </c>
      <c r="J54" s="115">
        <v>-262</v>
      </c>
      <c r="K54" s="116">
        <v>-29.874572405929303</v>
      </c>
    </row>
    <row r="55" spans="1:11" ht="14.1" customHeight="1" x14ac:dyDescent="0.2">
      <c r="A55" s="306">
        <v>72</v>
      </c>
      <c r="B55" s="307" t="s">
        <v>281</v>
      </c>
      <c r="C55" s="308"/>
      <c r="D55" s="113">
        <v>2.5958378970427165</v>
      </c>
      <c r="E55" s="115">
        <v>237</v>
      </c>
      <c r="F55" s="114">
        <v>166</v>
      </c>
      <c r="G55" s="114">
        <v>256</v>
      </c>
      <c r="H55" s="114">
        <v>187</v>
      </c>
      <c r="I55" s="140">
        <v>291</v>
      </c>
      <c r="J55" s="115">
        <v>-54</v>
      </c>
      <c r="K55" s="116">
        <v>-18.556701030927837</v>
      </c>
    </row>
    <row r="56" spans="1:11" ht="14.1" customHeight="1" x14ac:dyDescent="0.2">
      <c r="A56" s="306" t="s">
        <v>282</v>
      </c>
      <c r="B56" s="307" t="s">
        <v>283</v>
      </c>
      <c r="C56" s="308"/>
      <c r="D56" s="113">
        <v>1.2595837897042717</v>
      </c>
      <c r="E56" s="115">
        <v>115</v>
      </c>
      <c r="F56" s="114">
        <v>90</v>
      </c>
      <c r="G56" s="114">
        <v>112</v>
      </c>
      <c r="H56" s="114">
        <v>75</v>
      </c>
      <c r="I56" s="140">
        <v>107</v>
      </c>
      <c r="J56" s="115">
        <v>8</v>
      </c>
      <c r="K56" s="116">
        <v>7.4766355140186915</v>
      </c>
    </row>
    <row r="57" spans="1:11" ht="14.1" customHeight="1" x14ac:dyDescent="0.2">
      <c r="A57" s="306" t="s">
        <v>284</v>
      </c>
      <c r="B57" s="307" t="s">
        <v>285</v>
      </c>
      <c r="C57" s="308"/>
      <c r="D57" s="113">
        <v>0.72289156626506024</v>
      </c>
      <c r="E57" s="115">
        <v>66</v>
      </c>
      <c r="F57" s="114">
        <v>48</v>
      </c>
      <c r="G57" s="114">
        <v>76</v>
      </c>
      <c r="H57" s="114">
        <v>69</v>
      </c>
      <c r="I57" s="140">
        <v>145</v>
      </c>
      <c r="J57" s="115">
        <v>-79</v>
      </c>
      <c r="K57" s="116">
        <v>-54.482758620689658</v>
      </c>
    </row>
    <row r="58" spans="1:11" ht="14.1" customHeight="1" x14ac:dyDescent="0.2">
      <c r="A58" s="306">
        <v>73</v>
      </c>
      <c r="B58" s="307" t="s">
        <v>286</v>
      </c>
      <c r="C58" s="308"/>
      <c r="D58" s="113">
        <v>2.4534501642935376</v>
      </c>
      <c r="E58" s="115">
        <v>224</v>
      </c>
      <c r="F58" s="114">
        <v>191</v>
      </c>
      <c r="G58" s="114">
        <v>274</v>
      </c>
      <c r="H58" s="114">
        <v>180</v>
      </c>
      <c r="I58" s="140">
        <v>217</v>
      </c>
      <c r="J58" s="115">
        <v>7</v>
      </c>
      <c r="K58" s="116">
        <v>3.225806451612903</v>
      </c>
    </row>
    <row r="59" spans="1:11" ht="14.1" customHeight="1" x14ac:dyDescent="0.2">
      <c r="A59" s="306" t="s">
        <v>287</v>
      </c>
      <c r="B59" s="307" t="s">
        <v>288</v>
      </c>
      <c r="C59" s="308"/>
      <c r="D59" s="113">
        <v>1.8072289156626506</v>
      </c>
      <c r="E59" s="115">
        <v>165</v>
      </c>
      <c r="F59" s="114">
        <v>149</v>
      </c>
      <c r="G59" s="114">
        <v>193</v>
      </c>
      <c r="H59" s="114">
        <v>137</v>
      </c>
      <c r="I59" s="140">
        <v>147</v>
      </c>
      <c r="J59" s="115">
        <v>18</v>
      </c>
      <c r="K59" s="116">
        <v>12.244897959183673</v>
      </c>
    </row>
    <row r="60" spans="1:11" ht="14.1" customHeight="1" x14ac:dyDescent="0.2">
      <c r="A60" s="306">
        <v>81</v>
      </c>
      <c r="B60" s="307" t="s">
        <v>289</v>
      </c>
      <c r="C60" s="308"/>
      <c r="D60" s="113">
        <v>8.5651697699890477</v>
      </c>
      <c r="E60" s="115">
        <v>782</v>
      </c>
      <c r="F60" s="114">
        <v>754</v>
      </c>
      <c r="G60" s="114">
        <v>1006</v>
      </c>
      <c r="H60" s="114">
        <v>641</v>
      </c>
      <c r="I60" s="140">
        <v>794</v>
      </c>
      <c r="J60" s="115">
        <v>-12</v>
      </c>
      <c r="K60" s="116">
        <v>-1.5113350125944585</v>
      </c>
    </row>
    <row r="61" spans="1:11" ht="14.1" customHeight="1" x14ac:dyDescent="0.2">
      <c r="A61" s="306" t="s">
        <v>290</v>
      </c>
      <c r="B61" s="307" t="s">
        <v>291</v>
      </c>
      <c r="C61" s="308"/>
      <c r="D61" s="113">
        <v>2.343921139101862</v>
      </c>
      <c r="E61" s="115">
        <v>214</v>
      </c>
      <c r="F61" s="114">
        <v>163</v>
      </c>
      <c r="G61" s="114">
        <v>303</v>
      </c>
      <c r="H61" s="114">
        <v>153</v>
      </c>
      <c r="I61" s="140">
        <v>201</v>
      </c>
      <c r="J61" s="115">
        <v>13</v>
      </c>
      <c r="K61" s="116">
        <v>6.4676616915422889</v>
      </c>
    </row>
    <row r="62" spans="1:11" ht="14.1" customHeight="1" x14ac:dyDescent="0.2">
      <c r="A62" s="306" t="s">
        <v>292</v>
      </c>
      <c r="B62" s="307" t="s">
        <v>293</v>
      </c>
      <c r="C62" s="308"/>
      <c r="D62" s="113">
        <v>3.1215772179627601</v>
      </c>
      <c r="E62" s="115">
        <v>285</v>
      </c>
      <c r="F62" s="114">
        <v>381</v>
      </c>
      <c r="G62" s="114">
        <v>476</v>
      </c>
      <c r="H62" s="114">
        <v>255</v>
      </c>
      <c r="I62" s="140">
        <v>329</v>
      </c>
      <c r="J62" s="115">
        <v>-44</v>
      </c>
      <c r="K62" s="116">
        <v>-13.373860182370821</v>
      </c>
    </row>
    <row r="63" spans="1:11" ht="14.1" customHeight="1" x14ac:dyDescent="0.2">
      <c r="A63" s="306"/>
      <c r="B63" s="307" t="s">
        <v>294</v>
      </c>
      <c r="C63" s="308"/>
      <c r="D63" s="113">
        <v>2.738225629791895</v>
      </c>
      <c r="E63" s="115">
        <v>250</v>
      </c>
      <c r="F63" s="114">
        <v>307</v>
      </c>
      <c r="G63" s="114">
        <v>380</v>
      </c>
      <c r="H63" s="114">
        <v>231</v>
      </c>
      <c r="I63" s="140">
        <v>288</v>
      </c>
      <c r="J63" s="115">
        <v>-38</v>
      </c>
      <c r="K63" s="116">
        <v>-13.194444444444445</v>
      </c>
    </row>
    <row r="64" spans="1:11" ht="14.1" customHeight="1" x14ac:dyDescent="0.2">
      <c r="A64" s="306" t="s">
        <v>295</v>
      </c>
      <c r="B64" s="307" t="s">
        <v>296</v>
      </c>
      <c r="C64" s="308"/>
      <c r="D64" s="113">
        <v>1.4567360350492882</v>
      </c>
      <c r="E64" s="115">
        <v>133</v>
      </c>
      <c r="F64" s="114">
        <v>86</v>
      </c>
      <c r="G64" s="114">
        <v>115</v>
      </c>
      <c r="H64" s="114">
        <v>136</v>
      </c>
      <c r="I64" s="140">
        <v>129</v>
      </c>
      <c r="J64" s="115">
        <v>4</v>
      </c>
      <c r="K64" s="116">
        <v>3.1007751937984498</v>
      </c>
    </row>
    <row r="65" spans="1:11" ht="14.1" customHeight="1" x14ac:dyDescent="0.2">
      <c r="A65" s="306" t="s">
        <v>297</v>
      </c>
      <c r="B65" s="307" t="s">
        <v>298</v>
      </c>
      <c r="C65" s="308"/>
      <c r="D65" s="113">
        <v>0.6790799561883899</v>
      </c>
      <c r="E65" s="115">
        <v>62</v>
      </c>
      <c r="F65" s="114">
        <v>42</v>
      </c>
      <c r="G65" s="114">
        <v>47</v>
      </c>
      <c r="H65" s="114">
        <v>24</v>
      </c>
      <c r="I65" s="140">
        <v>52</v>
      </c>
      <c r="J65" s="115">
        <v>10</v>
      </c>
      <c r="K65" s="116">
        <v>19.23076923076923</v>
      </c>
    </row>
    <row r="66" spans="1:11" ht="14.1" customHeight="1" x14ac:dyDescent="0.2">
      <c r="A66" s="306">
        <v>82</v>
      </c>
      <c r="B66" s="307" t="s">
        <v>299</v>
      </c>
      <c r="C66" s="308"/>
      <c r="D66" s="113">
        <v>2.1248630887185103</v>
      </c>
      <c r="E66" s="115">
        <v>194</v>
      </c>
      <c r="F66" s="114">
        <v>175</v>
      </c>
      <c r="G66" s="114">
        <v>272</v>
      </c>
      <c r="H66" s="114">
        <v>163</v>
      </c>
      <c r="I66" s="140">
        <v>198</v>
      </c>
      <c r="J66" s="115">
        <v>-4</v>
      </c>
      <c r="K66" s="116">
        <v>-2.0202020202020203</v>
      </c>
    </row>
    <row r="67" spans="1:11" ht="14.1" customHeight="1" x14ac:dyDescent="0.2">
      <c r="A67" s="306" t="s">
        <v>300</v>
      </c>
      <c r="B67" s="307" t="s">
        <v>301</v>
      </c>
      <c r="C67" s="308"/>
      <c r="D67" s="113">
        <v>0.97480832420591457</v>
      </c>
      <c r="E67" s="115">
        <v>89</v>
      </c>
      <c r="F67" s="114">
        <v>90</v>
      </c>
      <c r="G67" s="114">
        <v>137</v>
      </c>
      <c r="H67" s="114">
        <v>75</v>
      </c>
      <c r="I67" s="140">
        <v>87</v>
      </c>
      <c r="J67" s="115">
        <v>2</v>
      </c>
      <c r="K67" s="116">
        <v>2.2988505747126435</v>
      </c>
    </row>
    <row r="68" spans="1:11" ht="14.1" customHeight="1" x14ac:dyDescent="0.2">
      <c r="A68" s="306" t="s">
        <v>302</v>
      </c>
      <c r="B68" s="307" t="s">
        <v>303</v>
      </c>
      <c r="C68" s="308"/>
      <c r="D68" s="113">
        <v>0.77765607886089816</v>
      </c>
      <c r="E68" s="115">
        <v>71</v>
      </c>
      <c r="F68" s="114">
        <v>46</v>
      </c>
      <c r="G68" s="114">
        <v>90</v>
      </c>
      <c r="H68" s="114">
        <v>54</v>
      </c>
      <c r="I68" s="140">
        <v>66</v>
      </c>
      <c r="J68" s="115">
        <v>5</v>
      </c>
      <c r="K68" s="116">
        <v>7.5757575757575761</v>
      </c>
    </row>
    <row r="69" spans="1:11" ht="14.1" customHeight="1" x14ac:dyDescent="0.2">
      <c r="A69" s="306">
        <v>83</v>
      </c>
      <c r="B69" s="307" t="s">
        <v>304</v>
      </c>
      <c r="C69" s="308"/>
      <c r="D69" s="113">
        <v>2.9572836801752462</v>
      </c>
      <c r="E69" s="115">
        <v>270</v>
      </c>
      <c r="F69" s="114">
        <v>238</v>
      </c>
      <c r="G69" s="114">
        <v>632</v>
      </c>
      <c r="H69" s="114">
        <v>214</v>
      </c>
      <c r="I69" s="140">
        <v>311</v>
      </c>
      <c r="J69" s="115">
        <v>-41</v>
      </c>
      <c r="K69" s="116">
        <v>-13.183279742765274</v>
      </c>
    </row>
    <row r="70" spans="1:11" ht="14.1" customHeight="1" x14ac:dyDescent="0.2">
      <c r="A70" s="306" t="s">
        <v>305</v>
      </c>
      <c r="B70" s="307" t="s">
        <v>306</v>
      </c>
      <c r="C70" s="308"/>
      <c r="D70" s="113">
        <v>2.4424972617743701</v>
      </c>
      <c r="E70" s="115">
        <v>223</v>
      </c>
      <c r="F70" s="114">
        <v>212</v>
      </c>
      <c r="G70" s="114">
        <v>572</v>
      </c>
      <c r="H70" s="114">
        <v>174</v>
      </c>
      <c r="I70" s="140">
        <v>275</v>
      </c>
      <c r="J70" s="115">
        <v>-52</v>
      </c>
      <c r="K70" s="116">
        <v>-18.90909090909091</v>
      </c>
    </row>
    <row r="71" spans="1:11" ht="14.1" customHeight="1" x14ac:dyDescent="0.2">
      <c r="A71" s="306"/>
      <c r="B71" s="307" t="s">
        <v>307</v>
      </c>
      <c r="C71" s="308"/>
      <c r="D71" s="113">
        <v>1.2595837897042717</v>
      </c>
      <c r="E71" s="115">
        <v>115</v>
      </c>
      <c r="F71" s="114">
        <v>103</v>
      </c>
      <c r="G71" s="114">
        <v>366</v>
      </c>
      <c r="H71" s="114">
        <v>81</v>
      </c>
      <c r="I71" s="140">
        <v>138</v>
      </c>
      <c r="J71" s="115">
        <v>-23</v>
      </c>
      <c r="K71" s="116">
        <v>-16.666666666666668</v>
      </c>
    </row>
    <row r="72" spans="1:11" ht="14.1" customHeight="1" x14ac:dyDescent="0.2">
      <c r="A72" s="306">
        <v>84</v>
      </c>
      <c r="B72" s="307" t="s">
        <v>308</v>
      </c>
      <c r="C72" s="308"/>
      <c r="D72" s="113">
        <v>3.3077765607886089</v>
      </c>
      <c r="E72" s="115">
        <v>302</v>
      </c>
      <c r="F72" s="114">
        <v>230</v>
      </c>
      <c r="G72" s="114">
        <v>412</v>
      </c>
      <c r="H72" s="114">
        <v>196</v>
      </c>
      <c r="I72" s="140">
        <v>335</v>
      </c>
      <c r="J72" s="115">
        <v>-33</v>
      </c>
      <c r="K72" s="116">
        <v>-9.8507462686567155</v>
      </c>
    </row>
    <row r="73" spans="1:11" ht="14.1" customHeight="1" x14ac:dyDescent="0.2">
      <c r="A73" s="306" t="s">
        <v>309</v>
      </c>
      <c r="B73" s="307" t="s">
        <v>310</v>
      </c>
      <c r="C73" s="308"/>
      <c r="D73" s="113">
        <v>0.31763417305585978</v>
      </c>
      <c r="E73" s="115">
        <v>29</v>
      </c>
      <c r="F73" s="114">
        <v>23</v>
      </c>
      <c r="G73" s="114">
        <v>118</v>
      </c>
      <c r="H73" s="114">
        <v>17</v>
      </c>
      <c r="I73" s="140">
        <v>27</v>
      </c>
      <c r="J73" s="115">
        <v>2</v>
      </c>
      <c r="K73" s="116">
        <v>7.4074074074074074</v>
      </c>
    </row>
    <row r="74" spans="1:11" ht="14.1" customHeight="1" x14ac:dyDescent="0.2">
      <c r="A74" s="306" t="s">
        <v>311</v>
      </c>
      <c r="B74" s="307" t="s">
        <v>312</v>
      </c>
      <c r="C74" s="308"/>
      <c r="D74" s="113">
        <v>0.2738225629791895</v>
      </c>
      <c r="E74" s="115">
        <v>25</v>
      </c>
      <c r="F74" s="114">
        <v>10</v>
      </c>
      <c r="G74" s="114">
        <v>49</v>
      </c>
      <c r="H74" s="114">
        <v>4</v>
      </c>
      <c r="I74" s="140">
        <v>28</v>
      </c>
      <c r="J74" s="115">
        <v>-3</v>
      </c>
      <c r="K74" s="116">
        <v>-10.714285714285714</v>
      </c>
    </row>
    <row r="75" spans="1:11" ht="14.1" customHeight="1" x14ac:dyDescent="0.2">
      <c r="A75" s="306" t="s">
        <v>313</v>
      </c>
      <c r="B75" s="307" t="s">
        <v>314</v>
      </c>
      <c r="C75" s="308"/>
      <c r="D75" s="113">
        <v>2.190580503833516</v>
      </c>
      <c r="E75" s="115">
        <v>200</v>
      </c>
      <c r="F75" s="114">
        <v>158</v>
      </c>
      <c r="G75" s="114">
        <v>180</v>
      </c>
      <c r="H75" s="114">
        <v>147</v>
      </c>
      <c r="I75" s="140">
        <v>213</v>
      </c>
      <c r="J75" s="115">
        <v>-13</v>
      </c>
      <c r="K75" s="116">
        <v>-6.103286384976526</v>
      </c>
    </row>
    <row r="76" spans="1:11" ht="14.1" customHeight="1" x14ac:dyDescent="0.2">
      <c r="A76" s="306">
        <v>91</v>
      </c>
      <c r="B76" s="307" t="s">
        <v>315</v>
      </c>
      <c r="C76" s="308"/>
      <c r="D76" s="113">
        <v>0.17524644030668127</v>
      </c>
      <c r="E76" s="115">
        <v>16</v>
      </c>
      <c r="F76" s="114">
        <v>21</v>
      </c>
      <c r="G76" s="114">
        <v>24</v>
      </c>
      <c r="H76" s="114">
        <v>18</v>
      </c>
      <c r="I76" s="140">
        <v>23</v>
      </c>
      <c r="J76" s="115">
        <v>-7</v>
      </c>
      <c r="K76" s="116">
        <v>-30.434782608695652</v>
      </c>
    </row>
    <row r="77" spans="1:11" ht="14.1" customHeight="1" x14ac:dyDescent="0.2">
      <c r="A77" s="306">
        <v>92</v>
      </c>
      <c r="B77" s="307" t="s">
        <v>316</v>
      </c>
      <c r="C77" s="308"/>
      <c r="D77" s="113">
        <v>1.1610076670317635</v>
      </c>
      <c r="E77" s="115">
        <v>106</v>
      </c>
      <c r="F77" s="114">
        <v>82</v>
      </c>
      <c r="G77" s="114">
        <v>98</v>
      </c>
      <c r="H77" s="114">
        <v>76</v>
      </c>
      <c r="I77" s="140">
        <v>138</v>
      </c>
      <c r="J77" s="115">
        <v>-32</v>
      </c>
      <c r="K77" s="116">
        <v>-23.188405797101449</v>
      </c>
    </row>
    <row r="78" spans="1:11" ht="14.1" customHeight="1" x14ac:dyDescent="0.2">
      <c r="A78" s="306">
        <v>93</v>
      </c>
      <c r="B78" s="307" t="s">
        <v>317</v>
      </c>
      <c r="C78" s="308"/>
      <c r="D78" s="113">
        <v>8.7623220153340634E-2</v>
      </c>
      <c r="E78" s="115">
        <v>8</v>
      </c>
      <c r="F78" s="114">
        <v>7</v>
      </c>
      <c r="G78" s="114">
        <v>8</v>
      </c>
      <c r="H78" s="114">
        <v>8</v>
      </c>
      <c r="I78" s="140">
        <v>9</v>
      </c>
      <c r="J78" s="115">
        <v>-1</v>
      </c>
      <c r="K78" s="116">
        <v>-11.111111111111111</v>
      </c>
    </row>
    <row r="79" spans="1:11" ht="14.1" customHeight="1" x14ac:dyDescent="0.2">
      <c r="A79" s="306">
        <v>94</v>
      </c>
      <c r="B79" s="307" t="s">
        <v>318</v>
      </c>
      <c r="C79" s="308"/>
      <c r="D79" s="113">
        <v>0.43811610076670315</v>
      </c>
      <c r="E79" s="115">
        <v>40</v>
      </c>
      <c r="F79" s="114">
        <v>20</v>
      </c>
      <c r="G79" s="114">
        <v>54</v>
      </c>
      <c r="H79" s="114">
        <v>34</v>
      </c>
      <c r="I79" s="140">
        <v>40</v>
      </c>
      <c r="J79" s="115">
        <v>0</v>
      </c>
      <c r="K79" s="116">
        <v>0</v>
      </c>
    </row>
    <row r="80" spans="1:11" ht="14.1" customHeight="1" x14ac:dyDescent="0.2">
      <c r="A80" s="306" t="s">
        <v>319</v>
      </c>
      <c r="B80" s="307" t="s">
        <v>320</v>
      </c>
      <c r="C80" s="308"/>
      <c r="D80" s="113" t="s">
        <v>513</v>
      </c>
      <c r="E80" s="115" t="s">
        <v>513</v>
      </c>
      <c r="F80" s="114">
        <v>0</v>
      </c>
      <c r="G80" s="114" t="s">
        <v>513</v>
      </c>
      <c r="H80" s="114">
        <v>0</v>
      </c>
      <c r="I80" s="140" t="s">
        <v>513</v>
      </c>
      <c r="J80" s="115" t="s">
        <v>513</v>
      </c>
      <c r="K80" s="116" t="s">
        <v>513</v>
      </c>
    </row>
    <row r="81" spans="1:11" ht="14.1" customHeight="1" x14ac:dyDescent="0.2">
      <c r="A81" s="310" t="s">
        <v>321</v>
      </c>
      <c r="B81" s="311" t="s">
        <v>333</v>
      </c>
      <c r="C81" s="312"/>
      <c r="D81" s="125">
        <v>0.14238773274917854</v>
      </c>
      <c r="E81" s="143">
        <v>13</v>
      </c>
      <c r="F81" s="144">
        <v>15</v>
      </c>
      <c r="G81" s="144">
        <v>83</v>
      </c>
      <c r="H81" s="144">
        <v>13</v>
      </c>
      <c r="I81" s="145">
        <v>10</v>
      </c>
      <c r="J81" s="143">
        <v>3</v>
      </c>
      <c r="K81" s="146">
        <v>30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97133</v>
      </c>
      <c r="C10" s="114">
        <v>52951</v>
      </c>
      <c r="D10" s="114">
        <v>44182</v>
      </c>
      <c r="E10" s="114">
        <v>73662</v>
      </c>
      <c r="F10" s="114">
        <v>23019</v>
      </c>
      <c r="G10" s="114">
        <v>12743</v>
      </c>
      <c r="H10" s="114">
        <v>21941</v>
      </c>
      <c r="I10" s="115">
        <v>21647</v>
      </c>
      <c r="J10" s="114">
        <v>15415</v>
      </c>
      <c r="K10" s="114">
        <v>6232</v>
      </c>
      <c r="L10" s="423">
        <v>7706</v>
      </c>
      <c r="M10" s="424">
        <v>7660</v>
      </c>
    </row>
    <row r="11" spans="1:13" ht="11.1" customHeight="1" x14ac:dyDescent="0.2">
      <c r="A11" s="422" t="s">
        <v>387</v>
      </c>
      <c r="B11" s="115">
        <v>99252</v>
      </c>
      <c r="C11" s="114">
        <v>54598</v>
      </c>
      <c r="D11" s="114">
        <v>44654</v>
      </c>
      <c r="E11" s="114">
        <v>75559</v>
      </c>
      <c r="F11" s="114">
        <v>23240</v>
      </c>
      <c r="G11" s="114">
        <v>12836</v>
      </c>
      <c r="H11" s="114">
        <v>22711</v>
      </c>
      <c r="I11" s="115">
        <v>21908</v>
      </c>
      <c r="J11" s="114">
        <v>15588</v>
      </c>
      <c r="K11" s="114">
        <v>6320</v>
      </c>
      <c r="L11" s="423">
        <v>8141</v>
      </c>
      <c r="M11" s="424">
        <v>6351</v>
      </c>
    </row>
    <row r="12" spans="1:13" ht="11.1" customHeight="1" x14ac:dyDescent="0.2">
      <c r="A12" s="422" t="s">
        <v>388</v>
      </c>
      <c r="B12" s="115">
        <v>100649</v>
      </c>
      <c r="C12" s="114">
        <v>55306</v>
      </c>
      <c r="D12" s="114">
        <v>45343</v>
      </c>
      <c r="E12" s="114">
        <v>76746</v>
      </c>
      <c r="F12" s="114">
        <v>23445</v>
      </c>
      <c r="G12" s="114">
        <v>13789</v>
      </c>
      <c r="H12" s="114">
        <v>23115</v>
      </c>
      <c r="I12" s="115">
        <v>21501</v>
      </c>
      <c r="J12" s="114">
        <v>15030</v>
      </c>
      <c r="K12" s="114">
        <v>6471</v>
      </c>
      <c r="L12" s="423">
        <v>10251</v>
      </c>
      <c r="M12" s="424">
        <v>8941</v>
      </c>
    </row>
    <row r="13" spans="1:13" s="110" customFormat="1" ht="11.1" customHeight="1" x14ac:dyDescent="0.2">
      <c r="A13" s="422" t="s">
        <v>389</v>
      </c>
      <c r="B13" s="115">
        <v>100624</v>
      </c>
      <c r="C13" s="114">
        <v>54989</v>
      </c>
      <c r="D13" s="114">
        <v>45635</v>
      </c>
      <c r="E13" s="114">
        <v>75967</v>
      </c>
      <c r="F13" s="114">
        <v>24192</v>
      </c>
      <c r="G13" s="114">
        <v>13607</v>
      </c>
      <c r="H13" s="114">
        <v>23273</v>
      </c>
      <c r="I13" s="115">
        <v>22535</v>
      </c>
      <c r="J13" s="114">
        <v>15819</v>
      </c>
      <c r="K13" s="114">
        <v>6716</v>
      </c>
      <c r="L13" s="423">
        <v>7224</v>
      </c>
      <c r="M13" s="424">
        <v>7148</v>
      </c>
    </row>
    <row r="14" spans="1:13" ht="15" customHeight="1" x14ac:dyDescent="0.2">
      <c r="A14" s="422" t="s">
        <v>390</v>
      </c>
      <c r="B14" s="115">
        <v>101129</v>
      </c>
      <c r="C14" s="114">
        <v>55330</v>
      </c>
      <c r="D14" s="114">
        <v>45799</v>
      </c>
      <c r="E14" s="114">
        <v>75602</v>
      </c>
      <c r="F14" s="114">
        <v>25213</v>
      </c>
      <c r="G14" s="114">
        <v>13318</v>
      </c>
      <c r="H14" s="114">
        <v>23645</v>
      </c>
      <c r="I14" s="115">
        <v>21956</v>
      </c>
      <c r="J14" s="114">
        <v>15270</v>
      </c>
      <c r="K14" s="114">
        <v>6686</v>
      </c>
      <c r="L14" s="423">
        <v>8194</v>
      </c>
      <c r="M14" s="424">
        <v>8122</v>
      </c>
    </row>
    <row r="15" spans="1:13" ht="11.1" customHeight="1" x14ac:dyDescent="0.2">
      <c r="A15" s="422" t="s">
        <v>387</v>
      </c>
      <c r="B15" s="115">
        <v>102474</v>
      </c>
      <c r="C15" s="114">
        <v>56456</v>
      </c>
      <c r="D15" s="114">
        <v>46018</v>
      </c>
      <c r="E15" s="114">
        <v>76635</v>
      </c>
      <c r="F15" s="114">
        <v>25588</v>
      </c>
      <c r="G15" s="114">
        <v>13192</v>
      </c>
      <c r="H15" s="114">
        <v>24233</v>
      </c>
      <c r="I15" s="115">
        <v>22401</v>
      </c>
      <c r="J15" s="114">
        <v>15716</v>
      </c>
      <c r="K15" s="114">
        <v>6685</v>
      </c>
      <c r="L15" s="423">
        <v>8188</v>
      </c>
      <c r="M15" s="424">
        <v>6874</v>
      </c>
    </row>
    <row r="16" spans="1:13" ht="11.1" customHeight="1" x14ac:dyDescent="0.2">
      <c r="A16" s="422" t="s">
        <v>388</v>
      </c>
      <c r="B16" s="115">
        <v>104633</v>
      </c>
      <c r="C16" s="114">
        <v>57405</v>
      </c>
      <c r="D16" s="114">
        <v>47228</v>
      </c>
      <c r="E16" s="114">
        <v>78558</v>
      </c>
      <c r="F16" s="114">
        <v>25820</v>
      </c>
      <c r="G16" s="114">
        <v>14272</v>
      </c>
      <c r="H16" s="114">
        <v>24670</v>
      </c>
      <c r="I16" s="115">
        <v>22279</v>
      </c>
      <c r="J16" s="114">
        <v>15330</v>
      </c>
      <c r="K16" s="114">
        <v>6949</v>
      </c>
      <c r="L16" s="423">
        <v>11436</v>
      </c>
      <c r="M16" s="424">
        <v>9517</v>
      </c>
    </row>
    <row r="17" spans="1:13" s="110" customFormat="1" ht="11.1" customHeight="1" x14ac:dyDescent="0.2">
      <c r="A17" s="422" t="s">
        <v>389</v>
      </c>
      <c r="B17" s="115">
        <v>104448</v>
      </c>
      <c r="C17" s="114">
        <v>56780</v>
      </c>
      <c r="D17" s="114">
        <v>47668</v>
      </c>
      <c r="E17" s="114">
        <v>78337</v>
      </c>
      <c r="F17" s="114">
        <v>26059</v>
      </c>
      <c r="G17" s="114">
        <v>13934</v>
      </c>
      <c r="H17" s="114">
        <v>24921</v>
      </c>
      <c r="I17" s="115">
        <v>23100</v>
      </c>
      <c r="J17" s="114">
        <v>16085</v>
      </c>
      <c r="K17" s="114">
        <v>7015</v>
      </c>
      <c r="L17" s="423">
        <v>7301</v>
      </c>
      <c r="M17" s="424">
        <v>7529</v>
      </c>
    </row>
    <row r="18" spans="1:13" ht="15" customHeight="1" x14ac:dyDescent="0.2">
      <c r="A18" s="422" t="s">
        <v>391</v>
      </c>
      <c r="B18" s="115">
        <v>103726</v>
      </c>
      <c r="C18" s="114">
        <v>55960</v>
      </c>
      <c r="D18" s="114">
        <v>47766</v>
      </c>
      <c r="E18" s="114">
        <v>77067</v>
      </c>
      <c r="F18" s="114">
        <v>26603</v>
      </c>
      <c r="G18" s="114">
        <v>13349</v>
      </c>
      <c r="H18" s="114">
        <v>25138</v>
      </c>
      <c r="I18" s="115">
        <v>22652</v>
      </c>
      <c r="J18" s="114">
        <v>15565</v>
      </c>
      <c r="K18" s="114">
        <v>7087</v>
      </c>
      <c r="L18" s="423">
        <v>8192</v>
      </c>
      <c r="M18" s="424">
        <v>8364</v>
      </c>
    </row>
    <row r="19" spans="1:13" ht="11.1" customHeight="1" x14ac:dyDescent="0.2">
      <c r="A19" s="422" t="s">
        <v>387</v>
      </c>
      <c r="B19" s="115">
        <v>105200</v>
      </c>
      <c r="C19" s="114">
        <v>56941</v>
      </c>
      <c r="D19" s="114">
        <v>48259</v>
      </c>
      <c r="E19" s="114">
        <v>77987</v>
      </c>
      <c r="F19" s="114">
        <v>27166</v>
      </c>
      <c r="G19" s="114">
        <v>13199</v>
      </c>
      <c r="H19" s="114">
        <v>25760</v>
      </c>
      <c r="I19" s="115">
        <v>23254</v>
      </c>
      <c r="J19" s="114">
        <v>15956</v>
      </c>
      <c r="K19" s="114">
        <v>7298</v>
      </c>
      <c r="L19" s="423">
        <v>8030</v>
      </c>
      <c r="M19" s="424">
        <v>6711</v>
      </c>
    </row>
    <row r="20" spans="1:13" ht="11.1" customHeight="1" x14ac:dyDescent="0.2">
      <c r="A20" s="422" t="s">
        <v>388</v>
      </c>
      <c r="B20" s="115">
        <v>106548</v>
      </c>
      <c r="C20" s="114">
        <v>57503</v>
      </c>
      <c r="D20" s="114">
        <v>49045</v>
      </c>
      <c r="E20" s="114">
        <v>79113</v>
      </c>
      <c r="F20" s="114">
        <v>27322</v>
      </c>
      <c r="G20" s="114">
        <v>14033</v>
      </c>
      <c r="H20" s="114">
        <v>26285</v>
      </c>
      <c r="I20" s="115">
        <v>22984</v>
      </c>
      <c r="J20" s="114">
        <v>15407</v>
      </c>
      <c r="K20" s="114">
        <v>7577</v>
      </c>
      <c r="L20" s="423">
        <v>10852</v>
      </c>
      <c r="M20" s="424">
        <v>9676</v>
      </c>
    </row>
    <row r="21" spans="1:13" s="110" customFormat="1" ht="11.1" customHeight="1" x14ac:dyDescent="0.2">
      <c r="A21" s="422" t="s">
        <v>389</v>
      </c>
      <c r="B21" s="115">
        <v>106200</v>
      </c>
      <c r="C21" s="114">
        <v>56908</v>
      </c>
      <c r="D21" s="114">
        <v>49292</v>
      </c>
      <c r="E21" s="114">
        <v>78503</v>
      </c>
      <c r="F21" s="114">
        <v>27680</v>
      </c>
      <c r="G21" s="114">
        <v>13623</v>
      </c>
      <c r="H21" s="114">
        <v>26699</v>
      </c>
      <c r="I21" s="115">
        <v>24012</v>
      </c>
      <c r="J21" s="114">
        <v>16362</v>
      </c>
      <c r="K21" s="114">
        <v>7650</v>
      </c>
      <c r="L21" s="423">
        <v>6469</v>
      </c>
      <c r="M21" s="424">
        <v>7035</v>
      </c>
    </row>
    <row r="22" spans="1:13" ht="15" customHeight="1" x14ac:dyDescent="0.2">
      <c r="A22" s="422" t="s">
        <v>392</v>
      </c>
      <c r="B22" s="115">
        <v>105811</v>
      </c>
      <c r="C22" s="114">
        <v>56566</v>
      </c>
      <c r="D22" s="114">
        <v>49245</v>
      </c>
      <c r="E22" s="114">
        <v>77932</v>
      </c>
      <c r="F22" s="114">
        <v>27717</v>
      </c>
      <c r="G22" s="114">
        <v>13070</v>
      </c>
      <c r="H22" s="114">
        <v>27063</v>
      </c>
      <c r="I22" s="115">
        <v>23614</v>
      </c>
      <c r="J22" s="114">
        <v>16113</v>
      </c>
      <c r="K22" s="114">
        <v>7501</v>
      </c>
      <c r="L22" s="423">
        <v>7295</v>
      </c>
      <c r="M22" s="424">
        <v>7827</v>
      </c>
    </row>
    <row r="23" spans="1:13" ht="11.1" customHeight="1" x14ac:dyDescent="0.2">
      <c r="A23" s="422" t="s">
        <v>387</v>
      </c>
      <c r="B23" s="115">
        <v>106499</v>
      </c>
      <c r="C23" s="114">
        <v>57096</v>
      </c>
      <c r="D23" s="114">
        <v>49403</v>
      </c>
      <c r="E23" s="114">
        <v>78453</v>
      </c>
      <c r="F23" s="114">
        <v>27866</v>
      </c>
      <c r="G23" s="114">
        <v>12913</v>
      </c>
      <c r="H23" s="114">
        <v>27541</v>
      </c>
      <c r="I23" s="115">
        <v>24069</v>
      </c>
      <c r="J23" s="114">
        <v>16460</v>
      </c>
      <c r="K23" s="114">
        <v>7609</v>
      </c>
      <c r="L23" s="423">
        <v>6764</v>
      </c>
      <c r="M23" s="424">
        <v>6361</v>
      </c>
    </row>
    <row r="24" spans="1:13" ht="11.1" customHeight="1" x14ac:dyDescent="0.2">
      <c r="A24" s="422" t="s">
        <v>388</v>
      </c>
      <c r="B24" s="115">
        <v>108271</v>
      </c>
      <c r="C24" s="114">
        <v>58094</v>
      </c>
      <c r="D24" s="114">
        <v>50177</v>
      </c>
      <c r="E24" s="114">
        <v>79617</v>
      </c>
      <c r="F24" s="114">
        <v>28272</v>
      </c>
      <c r="G24" s="114">
        <v>13877</v>
      </c>
      <c r="H24" s="114">
        <v>27900</v>
      </c>
      <c r="I24" s="115">
        <v>23741</v>
      </c>
      <c r="J24" s="114">
        <v>15942</v>
      </c>
      <c r="K24" s="114">
        <v>7799</v>
      </c>
      <c r="L24" s="423">
        <v>10337</v>
      </c>
      <c r="M24" s="424">
        <v>8934</v>
      </c>
    </row>
    <row r="25" spans="1:13" s="110" customFormat="1" ht="11.1" customHeight="1" x14ac:dyDescent="0.2">
      <c r="A25" s="422" t="s">
        <v>389</v>
      </c>
      <c r="B25" s="115">
        <v>108162</v>
      </c>
      <c r="C25" s="114">
        <v>57832</v>
      </c>
      <c r="D25" s="114">
        <v>50330</v>
      </c>
      <c r="E25" s="114">
        <v>79160</v>
      </c>
      <c r="F25" s="114">
        <v>28604</v>
      </c>
      <c r="G25" s="114">
        <v>13613</v>
      </c>
      <c r="H25" s="114">
        <v>28262</v>
      </c>
      <c r="I25" s="115">
        <v>24411</v>
      </c>
      <c r="J25" s="114">
        <v>16648</v>
      </c>
      <c r="K25" s="114">
        <v>7763</v>
      </c>
      <c r="L25" s="423">
        <v>7208</v>
      </c>
      <c r="M25" s="424">
        <v>7325</v>
      </c>
    </row>
    <row r="26" spans="1:13" ht="15" customHeight="1" x14ac:dyDescent="0.2">
      <c r="A26" s="422" t="s">
        <v>393</v>
      </c>
      <c r="B26" s="115">
        <v>108419</v>
      </c>
      <c r="C26" s="114">
        <v>58015</v>
      </c>
      <c r="D26" s="114">
        <v>50404</v>
      </c>
      <c r="E26" s="114">
        <v>79338</v>
      </c>
      <c r="F26" s="114">
        <v>28668</v>
      </c>
      <c r="G26" s="114">
        <v>13192</v>
      </c>
      <c r="H26" s="114">
        <v>28698</v>
      </c>
      <c r="I26" s="115">
        <v>23644</v>
      </c>
      <c r="J26" s="114">
        <v>15955</v>
      </c>
      <c r="K26" s="114">
        <v>7689</v>
      </c>
      <c r="L26" s="423">
        <v>7834</v>
      </c>
      <c r="M26" s="424">
        <v>7799</v>
      </c>
    </row>
    <row r="27" spans="1:13" ht="11.1" customHeight="1" x14ac:dyDescent="0.2">
      <c r="A27" s="422" t="s">
        <v>387</v>
      </c>
      <c r="B27" s="115">
        <v>109425</v>
      </c>
      <c r="C27" s="114">
        <v>58832</v>
      </c>
      <c r="D27" s="114">
        <v>50593</v>
      </c>
      <c r="E27" s="114">
        <v>80105</v>
      </c>
      <c r="F27" s="114">
        <v>28910</v>
      </c>
      <c r="G27" s="114">
        <v>13026</v>
      </c>
      <c r="H27" s="114">
        <v>29385</v>
      </c>
      <c r="I27" s="115">
        <v>24226</v>
      </c>
      <c r="J27" s="114">
        <v>16385</v>
      </c>
      <c r="K27" s="114">
        <v>7841</v>
      </c>
      <c r="L27" s="423">
        <v>7299</v>
      </c>
      <c r="M27" s="424">
        <v>6392</v>
      </c>
    </row>
    <row r="28" spans="1:13" ht="11.1" customHeight="1" x14ac:dyDescent="0.2">
      <c r="A28" s="422" t="s">
        <v>388</v>
      </c>
      <c r="B28" s="115">
        <v>111296</v>
      </c>
      <c r="C28" s="114">
        <v>59831</v>
      </c>
      <c r="D28" s="114">
        <v>51465</v>
      </c>
      <c r="E28" s="114">
        <v>82015</v>
      </c>
      <c r="F28" s="114">
        <v>29198</v>
      </c>
      <c r="G28" s="114">
        <v>14025</v>
      </c>
      <c r="H28" s="114">
        <v>29749</v>
      </c>
      <c r="I28" s="115">
        <v>24024</v>
      </c>
      <c r="J28" s="114">
        <v>15843</v>
      </c>
      <c r="K28" s="114">
        <v>8181</v>
      </c>
      <c r="L28" s="423">
        <v>10683</v>
      </c>
      <c r="M28" s="424">
        <v>9152</v>
      </c>
    </row>
    <row r="29" spans="1:13" s="110" customFormat="1" ht="11.1" customHeight="1" x14ac:dyDescent="0.2">
      <c r="A29" s="422" t="s">
        <v>389</v>
      </c>
      <c r="B29" s="115">
        <v>111074</v>
      </c>
      <c r="C29" s="114">
        <v>59352</v>
      </c>
      <c r="D29" s="114">
        <v>51722</v>
      </c>
      <c r="E29" s="114">
        <v>81359</v>
      </c>
      <c r="F29" s="114">
        <v>29684</v>
      </c>
      <c r="G29" s="114">
        <v>13809</v>
      </c>
      <c r="H29" s="114">
        <v>29978</v>
      </c>
      <c r="I29" s="115">
        <v>24714</v>
      </c>
      <c r="J29" s="114">
        <v>16535</v>
      </c>
      <c r="K29" s="114">
        <v>8179</v>
      </c>
      <c r="L29" s="423">
        <v>7511</v>
      </c>
      <c r="M29" s="424">
        <v>7781</v>
      </c>
    </row>
    <row r="30" spans="1:13" ht="15" customHeight="1" x14ac:dyDescent="0.2">
      <c r="A30" s="422" t="s">
        <v>394</v>
      </c>
      <c r="B30" s="115">
        <v>111906</v>
      </c>
      <c r="C30" s="114">
        <v>59883</v>
      </c>
      <c r="D30" s="114">
        <v>52023</v>
      </c>
      <c r="E30" s="114">
        <v>81768</v>
      </c>
      <c r="F30" s="114">
        <v>30120</v>
      </c>
      <c r="G30" s="114">
        <v>13446</v>
      </c>
      <c r="H30" s="114">
        <v>30421</v>
      </c>
      <c r="I30" s="115">
        <v>24032</v>
      </c>
      <c r="J30" s="114">
        <v>15831</v>
      </c>
      <c r="K30" s="114">
        <v>8201</v>
      </c>
      <c r="L30" s="423">
        <v>9294</v>
      </c>
      <c r="M30" s="424">
        <v>8652</v>
      </c>
    </row>
    <row r="31" spans="1:13" ht="11.1" customHeight="1" x14ac:dyDescent="0.2">
      <c r="A31" s="422" t="s">
        <v>387</v>
      </c>
      <c r="B31" s="115">
        <v>113260</v>
      </c>
      <c r="C31" s="114">
        <v>60744</v>
      </c>
      <c r="D31" s="114">
        <v>52516</v>
      </c>
      <c r="E31" s="114">
        <v>82637</v>
      </c>
      <c r="F31" s="114">
        <v>30611</v>
      </c>
      <c r="G31" s="114">
        <v>13357</v>
      </c>
      <c r="H31" s="114">
        <v>31012</v>
      </c>
      <c r="I31" s="115">
        <v>24631</v>
      </c>
      <c r="J31" s="114">
        <v>16165</v>
      </c>
      <c r="K31" s="114">
        <v>8466</v>
      </c>
      <c r="L31" s="423">
        <v>8478</v>
      </c>
      <c r="M31" s="424">
        <v>7200</v>
      </c>
    </row>
    <row r="32" spans="1:13" ht="11.1" customHeight="1" x14ac:dyDescent="0.2">
      <c r="A32" s="422" t="s">
        <v>388</v>
      </c>
      <c r="B32" s="115">
        <v>116021</v>
      </c>
      <c r="C32" s="114">
        <v>62233</v>
      </c>
      <c r="D32" s="114">
        <v>53788</v>
      </c>
      <c r="E32" s="114">
        <v>84869</v>
      </c>
      <c r="F32" s="114">
        <v>31140</v>
      </c>
      <c r="G32" s="114">
        <v>14547</v>
      </c>
      <c r="H32" s="114">
        <v>31608</v>
      </c>
      <c r="I32" s="115">
        <v>24040</v>
      </c>
      <c r="J32" s="114">
        <v>15335</v>
      </c>
      <c r="K32" s="114">
        <v>8705</v>
      </c>
      <c r="L32" s="423">
        <v>11748</v>
      </c>
      <c r="M32" s="424">
        <v>9768</v>
      </c>
    </row>
    <row r="33" spans="1:13" s="110" customFormat="1" ht="11.1" customHeight="1" x14ac:dyDescent="0.2">
      <c r="A33" s="422" t="s">
        <v>389</v>
      </c>
      <c r="B33" s="115">
        <v>115996</v>
      </c>
      <c r="C33" s="114">
        <v>61939</v>
      </c>
      <c r="D33" s="114">
        <v>54057</v>
      </c>
      <c r="E33" s="114">
        <v>84339</v>
      </c>
      <c r="F33" s="114">
        <v>31647</v>
      </c>
      <c r="G33" s="114">
        <v>14217</v>
      </c>
      <c r="H33" s="114">
        <v>31923</v>
      </c>
      <c r="I33" s="115">
        <v>24958</v>
      </c>
      <c r="J33" s="114">
        <v>16108</v>
      </c>
      <c r="K33" s="114">
        <v>8850</v>
      </c>
      <c r="L33" s="423">
        <v>7852</v>
      </c>
      <c r="M33" s="424">
        <v>7693</v>
      </c>
    </row>
    <row r="34" spans="1:13" ht="15" customHeight="1" x14ac:dyDescent="0.2">
      <c r="A34" s="422" t="s">
        <v>395</v>
      </c>
      <c r="B34" s="115">
        <v>116470</v>
      </c>
      <c r="C34" s="114">
        <v>62134</v>
      </c>
      <c r="D34" s="114">
        <v>54336</v>
      </c>
      <c r="E34" s="114">
        <v>84563</v>
      </c>
      <c r="F34" s="114">
        <v>31902</v>
      </c>
      <c r="G34" s="114">
        <v>13865</v>
      </c>
      <c r="H34" s="114">
        <v>32324</v>
      </c>
      <c r="I34" s="115">
        <v>24635</v>
      </c>
      <c r="J34" s="114">
        <v>15717</v>
      </c>
      <c r="K34" s="114">
        <v>8918</v>
      </c>
      <c r="L34" s="423">
        <v>8981</v>
      </c>
      <c r="M34" s="424">
        <v>8401</v>
      </c>
    </row>
    <row r="35" spans="1:13" ht="11.1" customHeight="1" x14ac:dyDescent="0.2">
      <c r="A35" s="422" t="s">
        <v>387</v>
      </c>
      <c r="B35" s="115">
        <v>118197</v>
      </c>
      <c r="C35" s="114">
        <v>63287</v>
      </c>
      <c r="D35" s="114">
        <v>54910</v>
      </c>
      <c r="E35" s="114">
        <v>85241</v>
      </c>
      <c r="F35" s="114">
        <v>32955</v>
      </c>
      <c r="G35" s="114">
        <v>13749</v>
      </c>
      <c r="H35" s="114">
        <v>33024</v>
      </c>
      <c r="I35" s="115">
        <v>25394</v>
      </c>
      <c r="J35" s="114">
        <v>16254</v>
      </c>
      <c r="K35" s="114">
        <v>9140</v>
      </c>
      <c r="L35" s="423">
        <v>8836</v>
      </c>
      <c r="M35" s="424">
        <v>7273</v>
      </c>
    </row>
    <row r="36" spans="1:13" ht="11.1" customHeight="1" x14ac:dyDescent="0.2">
      <c r="A36" s="422" t="s">
        <v>388</v>
      </c>
      <c r="B36" s="115">
        <v>120131</v>
      </c>
      <c r="C36" s="114">
        <v>64315</v>
      </c>
      <c r="D36" s="114">
        <v>55816</v>
      </c>
      <c r="E36" s="114">
        <v>86536</v>
      </c>
      <c r="F36" s="114">
        <v>33594</v>
      </c>
      <c r="G36" s="114">
        <v>14899</v>
      </c>
      <c r="H36" s="114">
        <v>33510</v>
      </c>
      <c r="I36" s="115">
        <v>24852</v>
      </c>
      <c r="J36" s="114">
        <v>15548</v>
      </c>
      <c r="K36" s="114">
        <v>9304</v>
      </c>
      <c r="L36" s="423">
        <v>12554</v>
      </c>
      <c r="M36" s="424">
        <v>11011</v>
      </c>
    </row>
    <row r="37" spans="1:13" s="110" customFormat="1" ht="11.1" customHeight="1" x14ac:dyDescent="0.2">
      <c r="A37" s="422" t="s">
        <v>389</v>
      </c>
      <c r="B37" s="115">
        <v>120355</v>
      </c>
      <c r="C37" s="114">
        <v>64269</v>
      </c>
      <c r="D37" s="114">
        <v>56086</v>
      </c>
      <c r="E37" s="114">
        <v>86289</v>
      </c>
      <c r="F37" s="114">
        <v>34066</v>
      </c>
      <c r="G37" s="114">
        <v>14787</v>
      </c>
      <c r="H37" s="114">
        <v>33810</v>
      </c>
      <c r="I37" s="115">
        <v>25563</v>
      </c>
      <c r="J37" s="114">
        <v>16136</v>
      </c>
      <c r="K37" s="114">
        <v>9427</v>
      </c>
      <c r="L37" s="423">
        <v>7702</v>
      </c>
      <c r="M37" s="424">
        <v>7628</v>
      </c>
    </row>
    <row r="38" spans="1:13" ht="15" customHeight="1" x14ac:dyDescent="0.2">
      <c r="A38" s="425" t="s">
        <v>396</v>
      </c>
      <c r="B38" s="115">
        <v>120739</v>
      </c>
      <c r="C38" s="114">
        <v>64544</v>
      </c>
      <c r="D38" s="114">
        <v>56195</v>
      </c>
      <c r="E38" s="114">
        <v>86563</v>
      </c>
      <c r="F38" s="114">
        <v>34176</v>
      </c>
      <c r="G38" s="114">
        <v>14463</v>
      </c>
      <c r="H38" s="114">
        <v>34209</v>
      </c>
      <c r="I38" s="115">
        <v>24958</v>
      </c>
      <c r="J38" s="114">
        <v>15563</v>
      </c>
      <c r="K38" s="114">
        <v>9395</v>
      </c>
      <c r="L38" s="423">
        <v>9218</v>
      </c>
      <c r="M38" s="424">
        <v>8929</v>
      </c>
    </row>
    <row r="39" spans="1:13" ht="11.1" customHeight="1" x14ac:dyDescent="0.2">
      <c r="A39" s="422" t="s">
        <v>387</v>
      </c>
      <c r="B39" s="115">
        <v>121773</v>
      </c>
      <c r="C39" s="114">
        <v>65173</v>
      </c>
      <c r="D39" s="114">
        <v>56600</v>
      </c>
      <c r="E39" s="114">
        <v>87056</v>
      </c>
      <c r="F39" s="114">
        <v>34717</v>
      </c>
      <c r="G39" s="114">
        <v>14234</v>
      </c>
      <c r="H39" s="114">
        <v>34888</v>
      </c>
      <c r="I39" s="115">
        <v>25594</v>
      </c>
      <c r="J39" s="114">
        <v>15907</v>
      </c>
      <c r="K39" s="114">
        <v>9687</v>
      </c>
      <c r="L39" s="423">
        <v>8367</v>
      </c>
      <c r="M39" s="424">
        <v>7399</v>
      </c>
    </row>
    <row r="40" spans="1:13" ht="11.1" customHeight="1" x14ac:dyDescent="0.2">
      <c r="A40" s="425" t="s">
        <v>388</v>
      </c>
      <c r="B40" s="115">
        <v>123977</v>
      </c>
      <c r="C40" s="114">
        <v>66421</v>
      </c>
      <c r="D40" s="114">
        <v>57556</v>
      </c>
      <c r="E40" s="114">
        <v>88922</v>
      </c>
      <c r="F40" s="114">
        <v>35055</v>
      </c>
      <c r="G40" s="114">
        <v>15200</v>
      </c>
      <c r="H40" s="114">
        <v>35348</v>
      </c>
      <c r="I40" s="115">
        <v>25324</v>
      </c>
      <c r="J40" s="114">
        <v>15356</v>
      </c>
      <c r="K40" s="114">
        <v>9968</v>
      </c>
      <c r="L40" s="423">
        <v>13386</v>
      </c>
      <c r="M40" s="424">
        <v>11596</v>
      </c>
    </row>
    <row r="41" spans="1:13" s="110" customFormat="1" ht="11.1" customHeight="1" x14ac:dyDescent="0.2">
      <c r="A41" s="422" t="s">
        <v>389</v>
      </c>
      <c r="B41" s="115">
        <v>124596</v>
      </c>
      <c r="C41" s="114">
        <v>66696</v>
      </c>
      <c r="D41" s="114">
        <v>57900</v>
      </c>
      <c r="E41" s="114">
        <v>88999</v>
      </c>
      <c r="F41" s="114">
        <v>35597</v>
      </c>
      <c r="G41" s="114">
        <v>15094</v>
      </c>
      <c r="H41" s="114">
        <v>35749</v>
      </c>
      <c r="I41" s="115">
        <v>26011</v>
      </c>
      <c r="J41" s="114">
        <v>15907</v>
      </c>
      <c r="K41" s="114">
        <v>10104</v>
      </c>
      <c r="L41" s="423">
        <v>8401</v>
      </c>
      <c r="M41" s="424">
        <v>7974</v>
      </c>
    </row>
    <row r="42" spans="1:13" ht="15" customHeight="1" x14ac:dyDescent="0.2">
      <c r="A42" s="422" t="s">
        <v>397</v>
      </c>
      <c r="B42" s="115">
        <v>124261</v>
      </c>
      <c r="C42" s="114">
        <v>66463</v>
      </c>
      <c r="D42" s="114">
        <v>57798</v>
      </c>
      <c r="E42" s="114">
        <v>88653</v>
      </c>
      <c r="F42" s="114">
        <v>35608</v>
      </c>
      <c r="G42" s="114">
        <v>14648</v>
      </c>
      <c r="H42" s="114">
        <v>36065</v>
      </c>
      <c r="I42" s="115">
        <v>25394</v>
      </c>
      <c r="J42" s="114">
        <v>15360</v>
      </c>
      <c r="K42" s="114">
        <v>10034</v>
      </c>
      <c r="L42" s="423">
        <v>9272</v>
      </c>
      <c r="M42" s="424">
        <v>9556</v>
      </c>
    </row>
    <row r="43" spans="1:13" ht="11.1" customHeight="1" x14ac:dyDescent="0.2">
      <c r="A43" s="422" t="s">
        <v>387</v>
      </c>
      <c r="B43" s="115">
        <v>125114</v>
      </c>
      <c r="C43" s="114">
        <v>67110</v>
      </c>
      <c r="D43" s="114">
        <v>58004</v>
      </c>
      <c r="E43" s="114">
        <v>89157</v>
      </c>
      <c r="F43" s="114">
        <v>35957</v>
      </c>
      <c r="G43" s="114">
        <v>14520</v>
      </c>
      <c r="H43" s="114">
        <v>36586</v>
      </c>
      <c r="I43" s="115">
        <v>25998</v>
      </c>
      <c r="J43" s="114">
        <v>15828</v>
      </c>
      <c r="K43" s="114">
        <v>10170</v>
      </c>
      <c r="L43" s="423">
        <v>10206</v>
      </c>
      <c r="M43" s="424">
        <v>9360</v>
      </c>
    </row>
    <row r="44" spans="1:13" ht="11.1" customHeight="1" x14ac:dyDescent="0.2">
      <c r="A44" s="422" t="s">
        <v>388</v>
      </c>
      <c r="B44" s="115">
        <v>126792</v>
      </c>
      <c r="C44" s="114">
        <v>67935</v>
      </c>
      <c r="D44" s="114">
        <v>58857</v>
      </c>
      <c r="E44" s="114">
        <v>90463</v>
      </c>
      <c r="F44" s="114">
        <v>36329</v>
      </c>
      <c r="G44" s="114">
        <v>15327</v>
      </c>
      <c r="H44" s="114">
        <v>37115</v>
      </c>
      <c r="I44" s="115">
        <v>25445</v>
      </c>
      <c r="J44" s="114">
        <v>14988</v>
      </c>
      <c r="K44" s="114">
        <v>10457</v>
      </c>
      <c r="L44" s="423">
        <v>12020</v>
      </c>
      <c r="M44" s="424">
        <v>10687</v>
      </c>
    </row>
    <row r="45" spans="1:13" s="110" customFormat="1" ht="11.1" customHeight="1" x14ac:dyDescent="0.2">
      <c r="A45" s="422" t="s">
        <v>389</v>
      </c>
      <c r="B45" s="115">
        <v>126135</v>
      </c>
      <c r="C45" s="114">
        <v>67143</v>
      </c>
      <c r="D45" s="114">
        <v>58992</v>
      </c>
      <c r="E45" s="114">
        <v>89861</v>
      </c>
      <c r="F45" s="114">
        <v>36274</v>
      </c>
      <c r="G45" s="114">
        <v>14996</v>
      </c>
      <c r="H45" s="114">
        <v>37286</v>
      </c>
      <c r="I45" s="115">
        <v>26067</v>
      </c>
      <c r="J45" s="114">
        <v>15657</v>
      </c>
      <c r="K45" s="114">
        <v>10410</v>
      </c>
      <c r="L45" s="423">
        <v>8375</v>
      </c>
      <c r="M45" s="424">
        <v>9022</v>
      </c>
    </row>
    <row r="46" spans="1:13" ht="15" customHeight="1" x14ac:dyDescent="0.2">
      <c r="A46" s="422" t="s">
        <v>398</v>
      </c>
      <c r="B46" s="115">
        <v>125533</v>
      </c>
      <c r="C46" s="114">
        <v>66630</v>
      </c>
      <c r="D46" s="114">
        <v>58903</v>
      </c>
      <c r="E46" s="114">
        <v>89276</v>
      </c>
      <c r="F46" s="114">
        <v>36257</v>
      </c>
      <c r="G46" s="114">
        <v>14423</v>
      </c>
      <c r="H46" s="114">
        <v>37539</v>
      </c>
      <c r="I46" s="115">
        <v>25518</v>
      </c>
      <c r="J46" s="114">
        <v>15188</v>
      </c>
      <c r="K46" s="114">
        <v>10330</v>
      </c>
      <c r="L46" s="423">
        <v>12132</v>
      </c>
      <c r="M46" s="424">
        <v>12793</v>
      </c>
    </row>
    <row r="47" spans="1:13" ht="11.1" customHeight="1" x14ac:dyDescent="0.2">
      <c r="A47" s="422" t="s">
        <v>387</v>
      </c>
      <c r="B47" s="115">
        <v>125582</v>
      </c>
      <c r="C47" s="114">
        <v>66672</v>
      </c>
      <c r="D47" s="114">
        <v>58910</v>
      </c>
      <c r="E47" s="114">
        <v>88950</v>
      </c>
      <c r="F47" s="114">
        <v>36632</v>
      </c>
      <c r="G47" s="114">
        <v>14096</v>
      </c>
      <c r="H47" s="114">
        <v>37993</v>
      </c>
      <c r="I47" s="115">
        <v>26265</v>
      </c>
      <c r="J47" s="114">
        <v>15758</v>
      </c>
      <c r="K47" s="114">
        <v>10507</v>
      </c>
      <c r="L47" s="423">
        <v>7820</v>
      </c>
      <c r="M47" s="424">
        <v>7822</v>
      </c>
    </row>
    <row r="48" spans="1:13" ht="11.1" customHeight="1" x14ac:dyDescent="0.2">
      <c r="A48" s="422" t="s">
        <v>388</v>
      </c>
      <c r="B48" s="115">
        <v>126967</v>
      </c>
      <c r="C48" s="114">
        <v>67398</v>
      </c>
      <c r="D48" s="114">
        <v>59569</v>
      </c>
      <c r="E48" s="114">
        <v>89914</v>
      </c>
      <c r="F48" s="114">
        <v>37053</v>
      </c>
      <c r="G48" s="114">
        <v>14882</v>
      </c>
      <c r="H48" s="114">
        <v>38385</v>
      </c>
      <c r="I48" s="115">
        <v>25560</v>
      </c>
      <c r="J48" s="114">
        <v>14886</v>
      </c>
      <c r="K48" s="114">
        <v>10674</v>
      </c>
      <c r="L48" s="423">
        <v>11731</v>
      </c>
      <c r="M48" s="424">
        <v>10502</v>
      </c>
    </row>
    <row r="49" spans="1:17" s="110" customFormat="1" ht="11.1" customHeight="1" x14ac:dyDescent="0.2">
      <c r="A49" s="422" t="s">
        <v>389</v>
      </c>
      <c r="B49" s="115">
        <v>126945</v>
      </c>
      <c r="C49" s="114">
        <v>67116</v>
      </c>
      <c r="D49" s="114">
        <v>59829</v>
      </c>
      <c r="E49" s="114">
        <v>89392</v>
      </c>
      <c r="F49" s="114">
        <v>37553</v>
      </c>
      <c r="G49" s="114">
        <v>14670</v>
      </c>
      <c r="H49" s="114">
        <v>38541</v>
      </c>
      <c r="I49" s="115">
        <v>26340</v>
      </c>
      <c r="J49" s="114">
        <v>15507</v>
      </c>
      <c r="K49" s="114">
        <v>10833</v>
      </c>
      <c r="L49" s="423">
        <v>7572</v>
      </c>
      <c r="M49" s="424">
        <v>7933</v>
      </c>
    </row>
    <row r="50" spans="1:17" ht="15" customHeight="1" x14ac:dyDescent="0.2">
      <c r="A50" s="422" t="s">
        <v>399</v>
      </c>
      <c r="B50" s="143">
        <v>126463</v>
      </c>
      <c r="C50" s="144">
        <v>66778</v>
      </c>
      <c r="D50" s="144">
        <v>59685</v>
      </c>
      <c r="E50" s="144">
        <v>88964</v>
      </c>
      <c r="F50" s="144">
        <v>37499</v>
      </c>
      <c r="G50" s="144">
        <v>14113</v>
      </c>
      <c r="H50" s="144">
        <v>38797</v>
      </c>
      <c r="I50" s="143">
        <v>25165</v>
      </c>
      <c r="J50" s="144">
        <v>14724</v>
      </c>
      <c r="K50" s="144">
        <v>10441</v>
      </c>
      <c r="L50" s="426">
        <v>8248</v>
      </c>
      <c r="M50" s="427">
        <v>9130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0.74084105374682352</v>
      </c>
      <c r="C6" s="480">
        <f>'Tabelle 3.3'!J11</f>
        <v>-1.3833372521357472</v>
      </c>
      <c r="D6" s="481">
        <f t="shared" ref="D6:E9" si="0">IF(OR(AND(B6&gt;=-50,B6&lt;=50),ISNUMBER(B6)=FALSE),B6,"")</f>
        <v>0.74084105374682352</v>
      </c>
      <c r="E6" s="481">
        <f t="shared" si="0"/>
        <v>-1.3833372521357472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0.74084105374682352</v>
      </c>
      <c r="C14" s="480">
        <f>'Tabelle 3.3'!J11</f>
        <v>-1.3833372521357472</v>
      </c>
      <c r="D14" s="481">
        <f>IF(OR(AND(B14&gt;=-50,B14&lt;=50),ISNUMBER(B14)=FALSE),B14,"")</f>
        <v>0.74084105374682352</v>
      </c>
      <c r="E14" s="481">
        <f>IF(OR(AND(C14&gt;=-50,C14&lt;=50),ISNUMBER(C14)=FALSE),C14,"")</f>
        <v>-1.3833372521357472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131.25</v>
      </c>
      <c r="C15" s="480">
        <f>'Tabelle 3.3'!J12</f>
        <v>-3.225806451612903</v>
      </c>
      <c r="D15" s="481" t="str">
        <f t="shared" ref="D15:E45" si="3">IF(OR(AND(B15&gt;=-50,B15&lt;=50),ISNUMBER(B15)=FALSE),B15,"")</f>
        <v/>
      </c>
      <c r="E15" s="481">
        <f t="shared" si="3"/>
        <v>-3.225806451612903</v>
      </c>
      <c r="F15" s="476" t="str">
        <f t="shared" ref="F15:G45" si="4">IF(ISNUMBER(B15)=FALSE,"",IF(B15&lt;-50,"&lt; -50",IF(B15&gt;50,"&gt; 50","")))</f>
        <v>&gt; 50</v>
      </c>
      <c r="G15" s="476" t="str">
        <f t="shared" si="4"/>
        <v/>
      </c>
      <c r="H15" s="482">
        <f t="shared" ref="H15:I45" si="5">IF(B15&lt;-50,0.75,IF(B15&gt;50,-0.75,""))</f>
        <v>-0.75</v>
      </c>
      <c r="I15" s="482" t="str">
        <f t="shared" si="5"/>
        <v/>
      </c>
      <c r="J15" s="476">
        <f t="shared" ref="J15:J45" si="6">IF(OR(B15&lt;-50,B15&gt;50),N15,#N/A)</f>
        <v>15</v>
      </c>
      <c r="K15" s="476">
        <f t="shared" ref="K15:K45" si="7">IF(B15&lt;-50,-45,IF(B15&gt;50,45,#N/A))</f>
        <v>45</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6.4660691421254803</v>
      </c>
      <c r="C16" s="480">
        <f>'Tabelle 3.3'!J13</f>
        <v>-8.9552238805970141</v>
      </c>
      <c r="D16" s="481">
        <f t="shared" si="3"/>
        <v>6.4660691421254803</v>
      </c>
      <c r="E16" s="481">
        <f t="shared" si="3"/>
        <v>-8.9552238805970141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-1.8039568851490164</v>
      </c>
      <c r="C17" s="480">
        <f>'Tabelle 3.3'!J14</f>
        <v>-3.3846153846153846</v>
      </c>
      <c r="D17" s="481">
        <f t="shared" si="3"/>
        <v>-1.8039568851490164</v>
      </c>
      <c r="E17" s="481">
        <f t="shared" si="3"/>
        <v>-3.3846153846153846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3.9754098360655736</v>
      </c>
      <c r="C18" s="480">
        <f>'Tabelle 3.3'!J15</f>
        <v>-3.9660056657223794</v>
      </c>
      <c r="D18" s="481">
        <f t="shared" si="3"/>
        <v>3.9754098360655736</v>
      </c>
      <c r="E18" s="481">
        <f t="shared" si="3"/>
        <v>-3.9660056657223794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-2.2109158186864013</v>
      </c>
      <c r="C19" s="480">
        <f>'Tabelle 3.3'!J16</f>
        <v>-5.1181102362204722</v>
      </c>
      <c r="D19" s="481">
        <f t="shared" si="3"/>
        <v>-2.2109158186864013</v>
      </c>
      <c r="E19" s="481">
        <f t="shared" si="3"/>
        <v>-5.1181102362204722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-3.1674208144796379</v>
      </c>
      <c r="C20" s="480">
        <f>'Tabelle 3.3'!J17</f>
        <v>11.627906976744185</v>
      </c>
      <c r="D20" s="481">
        <f t="shared" si="3"/>
        <v>-3.1674208144796379</v>
      </c>
      <c r="E20" s="481">
        <f t="shared" si="3"/>
        <v>11.627906976744185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5.6</v>
      </c>
      <c r="C21" s="480">
        <f>'Tabelle 3.3'!J18</f>
        <v>-2.6143790849673203</v>
      </c>
      <c r="D21" s="481">
        <f t="shared" si="3"/>
        <v>5.6</v>
      </c>
      <c r="E21" s="481">
        <f t="shared" si="3"/>
        <v>-2.6143790849673203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0.3836734693877551</v>
      </c>
      <c r="C22" s="480">
        <f>'Tabelle 3.3'!J19</f>
        <v>-1.5610651974288339</v>
      </c>
      <c r="D22" s="481">
        <f t="shared" si="3"/>
        <v>0.3836734693877551</v>
      </c>
      <c r="E22" s="481">
        <f t="shared" si="3"/>
        <v>-1.5610651974288339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0.37037037037037035</v>
      </c>
      <c r="C23" s="480">
        <f>'Tabelle 3.3'!J20</f>
        <v>0.56988602279544087</v>
      </c>
      <c r="D23" s="481">
        <f t="shared" si="3"/>
        <v>0.37037037037037035</v>
      </c>
      <c r="E23" s="481">
        <f t="shared" si="3"/>
        <v>0.56988602279544087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0.30691964285714285</v>
      </c>
      <c r="C24" s="480">
        <f>'Tabelle 3.3'!J21</f>
        <v>-13.698318945933666</v>
      </c>
      <c r="D24" s="481">
        <f t="shared" si="3"/>
        <v>0.30691964285714285</v>
      </c>
      <c r="E24" s="481">
        <f t="shared" si="3"/>
        <v>-13.698318945933666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9.6848578016910061</v>
      </c>
      <c r="C25" s="480">
        <f>'Tabelle 3.3'!J22</f>
        <v>1.3404825737265416</v>
      </c>
      <c r="D25" s="481">
        <f t="shared" si="3"/>
        <v>9.6848578016910061</v>
      </c>
      <c r="E25" s="481">
        <f t="shared" si="3"/>
        <v>1.3404825737265416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-1.5726889144610663</v>
      </c>
      <c r="C26" s="480">
        <f>'Tabelle 3.3'!J23</f>
        <v>3.1746031746031744</v>
      </c>
      <c r="D26" s="481">
        <f t="shared" si="3"/>
        <v>-1.5726889144610663</v>
      </c>
      <c r="E26" s="481">
        <f t="shared" si="3"/>
        <v>3.1746031746031744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4.3432062690928408</v>
      </c>
      <c r="C27" s="480">
        <f>'Tabelle 3.3'!J24</f>
        <v>-3.6264282165921511</v>
      </c>
      <c r="D27" s="481">
        <f t="shared" si="3"/>
        <v>4.3432062690928408</v>
      </c>
      <c r="E27" s="481">
        <f t="shared" si="3"/>
        <v>-3.6264282165921511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1.592554291623578</v>
      </c>
      <c r="C28" s="480">
        <f>'Tabelle 3.3'!J25</f>
        <v>2.9276693455797935</v>
      </c>
      <c r="D28" s="481">
        <f t="shared" si="3"/>
        <v>1.592554291623578</v>
      </c>
      <c r="E28" s="481">
        <f t="shared" si="3"/>
        <v>2.9276693455797935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-12.988265552162032</v>
      </c>
      <c r="C29" s="480">
        <f>'Tabelle 3.3'!J26</f>
        <v>1.6260162601626016</v>
      </c>
      <c r="D29" s="481">
        <f t="shared" si="3"/>
        <v>-12.988265552162032</v>
      </c>
      <c r="E29" s="481">
        <f t="shared" si="3"/>
        <v>1.6260162601626016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1.0918619886446352</v>
      </c>
      <c r="C30" s="480">
        <f>'Tabelle 3.3'!J27</f>
        <v>-2.1897810218978102</v>
      </c>
      <c r="D30" s="481">
        <f t="shared" si="3"/>
        <v>1.0918619886446352</v>
      </c>
      <c r="E30" s="481">
        <f t="shared" si="3"/>
        <v>-2.1897810218978102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1.1861709822074353</v>
      </c>
      <c r="C31" s="480">
        <f>'Tabelle 3.3'!J28</f>
        <v>3.7174721189591078</v>
      </c>
      <c r="D31" s="481">
        <f t="shared" si="3"/>
        <v>1.1861709822074353</v>
      </c>
      <c r="E31" s="481">
        <f t="shared" si="3"/>
        <v>3.7174721189591078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3.2131405012760945</v>
      </c>
      <c r="C32" s="480">
        <f>'Tabelle 3.3'!J29</f>
        <v>8.0629301868239924</v>
      </c>
      <c r="D32" s="481">
        <f t="shared" si="3"/>
        <v>3.2131405012760945</v>
      </c>
      <c r="E32" s="481">
        <f t="shared" si="3"/>
        <v>8.0629301868239924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7.4248120300751879</v>
      </c>
      <c r="C33" s="480">
        <f>'Tabelle 3.3'!J30</f>
        <v>6.7556296914095082</v>
      </c>
      <c r="D33" s="481">
        <f t="shared" si="3"/>
        <v>7.4248120300751879</v>
      </c>
      <c r="E33" s="481">
        <f t="shared" si="3"/>
        <v>6.7556296914095082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2.2332506203473947</v>
      </c>
      <c r="C34" s="480">
        <f>'Tabelle 3.3'!J31</f>
        <v>-1.1812812358019082</v>
      </c>
      <c r="D34" s="481">
        <f t="shared" si="3"/>
        <v>2.2332506203473947</v>
      </c>
      <c r="E34" s="481">
        <f t="shared" si="3"/>
        <v>-1.1812812358019082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131.25</v>
      </c>
      <c r="C37" s="480">
        <f>'Tabelle 3.3'!J34</f>
        <v>-3.225806451612903</v>
      </c>
      <c r="D37" s="481" t="str">
        <f t="shared" si="3"/>
        <v/>
      </c>
      <c r="E37" s="481">
        <f t="shared" si="3"/>
        <v>-3.225806451612903</v>
      </c>
      <c r="F37" s="476" t="str">
        <f t="shared" si="4"/>
        <v>&gt; 50</v>
      </c>
      <c r="G37" s="476" t="str">
        <f t="shared" si="4"/>
        <v/>
      </c>
      <c r="H37" s="482">
        <f t="shared" si="5"/>
        <v>-0.75</v>
      </c>
      <c r="I37" s="482" t="str">
        <f t="shared" si="5"/>
        <v/>
      </c>
      <c r="J37" s="476">
        <f t="shared" si="6"/>
        <v>242</v>
      </c>
      <c r="K37" s="476">
        <f t="shared" si="7"/>
        <v>45</v>
      </c>
      <c r="L37" s="476" t="e">
        <f t="shared" si="8"/>
        <v>#N/A</v>
      </c>
      <c r="M37" s="476" t="e">
        <f t="shared" si="9"/>
        <v>#N/A</v>
      </c>
      <c r="N37" s="476">
        <v>242</v>
      </c>
    </row>
    <row r="38" spans="1:14" s="475" customFormat="1" ht="15" customHeight="1" x14ac:dyDescent="0.2">
      <c r="A38" s="475">
        <v>25</v>
      </c>
      <c r="B38" s="479">
        <f>'Tabelle 2.3'!J35</f>
        <v>-0.98942598187311182</v>
      </c>
      <c r="C38" s="480">
        <f>'Tabelle 3.3'!J35</f>
        <v>-3.5190615835777126</v>
      </c>
      <c r="D38" s="481">
        <f t="shared" si="3"/>
        <v>-0.98942598187311182</v>
      </c>
      <c r="E38" s="481">
        <f t="shared" si="3"/>
        <v>-3.5190615835777126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1.3479605531890062</v>
      </c>
      <c r="C39" s="480">
        <f>'Tabelle 3.3'!J36</f>
        <v>-1.2892399623460074</v>
      </c>
      <c r="D39" s="481">
        <f t="shared" si="3"/>
        <v>1.3479605531890062</v>
      </c>
      <c r="E39" s="481">
        <f t="shared" si="3"/>
        <v>-1.2892399623460074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1.3479605531890062</v>
      </c>
      <c r="C45" s="480">
        <f>'Tabelle 3.3'!J36</f>
        <v>-1.2892399623460074</v>
      </c>
      <c r="D45" s="481">
        <f t="shared" si="3"/>
        <v>1.3479605531890062</v>
      </c>
      <c r="E45" s="481">
        <f t="shared" si="3"/>
        <v>-1.2892399623460074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108419</v>
      </c>
      <c r="C51" s="487">
        <v>15955</v>
      </c>
      <c r="D51" s="487">
        <v>7689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109425</v>
      </c>
      <c r="C52" s="487">
        <v>16385</v>
      </c>
      <c r="D52" s="487">
        <v>7841</v>
      </c>
      <c r="E52" s="488">
        <f t="shared" ref="E52:G70" si="11">IF($A$51=37802,IF(COUNTBLANK(B$51:B$70)&gt;0,#N/A,B52/B$51*100),IF(COUNTBLANK(B$51:B$75)&gt;0,#N/A,B52/B$51*100))</f>
        <v>100.92788164436124</v>
      </c>
      <c r="F52" s="488">
        <f t="shared" si="11"/>
        <v>102.69507991225322</v>
      </c>
      <c r="G52" s="488">
        <f t="shared" si="11"/>
        <v>101.97685004551957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111296</v>
      </c>
      <c r="C53" s="487">
        <v>15843</v>
      </c>
      <c r="D53" s="487">
        <v>8181</v>
      </c>
      <c r="E53" s="488">
        <f t="shared" si="11"/>
        <v>102.65359392726367</v>
      </c>
      <c r="F53" s="488">
        <f t="shared" si="11"/>
        <v>99.298025697273587</v>
      </c>
      <c r="G53" s="488">
        <f t="shared" si="11"/>
        <v>106.39875146312914</v>
      </c>
      <c r="H53" s="489">
        <f>IF(ISERROR(L53)=TRUE,IF(MONTH(A53)=MONTH(MAX(A$51:A$75)),A53,""),"")</f>
        <v>41883</v>
      </c>
      <c r="I53" s="488">
        <f t="shared" si="12"/>
        <v>102.65359392726367</v>
      </c>
      <c r="J53" s="488">
        <f t="shared" si="10"/>
        <v>99.298025697273587</v>
      </c>
      <c r="K53" s="488">
        <f t="shared" si="10"/>
        <v>106.39875146312914</v>
      </c>
      <c r="L53" s="488" t="e">
        <f t="shared" si="13"/>
        <v>#N/A</v>
      </c>
    </row>
    <row r="54" spans="1:14" ht="15" customHeight="1" x14ac:dyDescent="0.2">
      <c r="A54" s="490" t="s">
        <v>462</v>
      </c>
      <c r="B54" s="487">
        <v>111074</v>
      </c>
      <c r="C54" s="487">
        <v>16535</v>
      </c>
      <c r="D54" s="487">
        <v>8179</v>
      </c>
      <c r="E54" s="488">
        <f t="shared" si="11"/>
        <v>102.44883276916408</v>
      </c>
      <c r="F54" s="488">
        <f t="shared" si="11"/>
        <v>103.63522406769039</v>
      </c>
      <c r="G54" s="488">
        <f t="shared" si="11"/>
        <v>106.37274027831968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111906</v>
      </c>
      <c r="C55" s="487">
        <v>15831</v>
      </c>
      <c r="D55" s="487">
        <v>8201</v>
      </c>
      <c r="E55" s="488">
        <f t="shared" si="11"/>
        <v>103.21622593825805</v>
      </c>
      <c r="F55" s="488">
        <f t="shared" si="11"/>
        <v>99.22281416483861</v>
      </c>
      <c r="G55" s="488">
        <f t="shared" si="11"/>
        <v>106.65886331122383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113260</v>
      </c>
      <c r="C56" s="487">
        <v>16165</v>
      </c>
      <c r="D56" s="487">
        <v>8466</v>
      </c>
      <c r="E56" s="488">
        <f t="shared" si="11"/>
        <v>104.46508453315377</v>
      </c>
      <c r="F56" s="488">
        <f t="shared" si="11"/>
        <v>101.31620181761203</v>
      </c>
      <c r="G56" s="488">
        <f t="shared" si="11"/>
        <v>110.10534529847835</v>
      </c>
      <c r="H56" s="489" t="str">
        <f t="shared" si="14"/>
        <v/>
      </c>
      <c r="I56" s="488" t="str">
        <f t="shared" si="12"/>
        <v/>
      </c>
      <c r="J56" s="488" t="str">
        <f t="shared" si="10"/>
        <v/>
      </c>
      <c r="K56" s="488" t="str">
        <f t="shared" si="10"/>
        <v/>
      </c>
      <c r="L56" s="488" t="e">
        <f t="shared" si="13"/>
        <v>#N/A</v>
      </c>
    </row>
    <row r="57" spans="1:14" ht="15" customHeight="1" x14ac:dyDescent="0.2">
      <c r="A57" s="490">
        <v>42248</v>
      </c>
      <c r="B57" s="487">
        <v>116021</v>
      </c>
      <c r="C57" s="487">
        <v>15335</v>
      </c>
      <c r="D57" s="487">
        <v>8705</v>
      </c>
      <c r="E57" s="488">
        <f t="shared" si="11"/>
        <v>107.01168614357262</v>
      </c>
      <c r="F57" s="488">
        <f t="shared" si="11"/>
        <v>96.11407082419305</v>
      </c>
      <c r="G57" s="488">
        <f t="shared" si="11"/>
        <v>113.21368188320977</v>
      </c>
      <c r="H57" s="489">
        <f t="shared" si="14"/>
        <v>42248</v>
      </c>
      <c r="I57" s="488">
        <f t="shared" si="12"/>
        <v>107.01168614357262</v>
      </c>
      <c r="J57" s="488">
        <f t="shared" si="10"/>
        <v>96.11407082419305</v>
      </c>
      <c r="K57" s="488">
        <f t="shared" si="10"/>
        <v>113.21368188320977</v>
      </c>
      <c r="L57" s="488" t="e">
        <f t="shared" si="13"/>
        <v>#N/A</v>
      </c>
    </row>
    <row r="58" spans="1:14" ht="15" customHeight="1" x14ac:dyDescent="0.2">
      <c r="A58" s="490" t="s">
        <v>465</v>
      </c>
      <c r="B58" s="487">
        <v>115996</v>
      </c>
      <c r="C58" s="487">
        <v>16108</v>
      </c>
      <c r="D58" s="487">
        <v>8850</v>
      </c>
      <c r="E58" s="488">
        <f t="shared" si="11"/>
        <v>106.98862745459745</v>
      </c>
      <c r="F58" s="488">
        <f t="shared" si="11"/>
        <v>100.95894703854592</v>
      </c>
      <c r="G58" s="488">
        <f t="shared" si="11"/>
        <v>115.09949278189622</v>
      </c>
      <c r="H58" s="489" t="str">
        <f t="shared" si="14"/>
        <v/>
      </c>
      <c r="I58" s="488" t="str">
        <f t="shared" si="12"/>
        <v/>
      </c>
      <c r="J58" s="488" t="str">
        <f t="shared" si="10"/>
        <v/>
      </c>
      <c r="K58" s="488" t="str">
        <f t="shared" si="10"/>
        <v/>
      </c>
      <c r="L58" s="488" t="e">
        <f t="shared" si="13"/>
        <v>#N/A</v>
      </c>
    </row>
    <row r="59" spans="1:14" ht="15" customHeight="1" x14ac:dyDescent="0.2">
      <c r="A59" s="490" t="s">
        <v>466</v>
      </c>
      <c r="B59" s="487">
        <v>116470</v>
      </c>
      <c r="C59" s="487">
        <v>15717</v>
      </c>
      <c r="D59" s="487">
        <v>8918</v>
      </c>
      <c r="E59" s="488">
        <f t="shared" si="11"/>
        <v>107.42582019756685</v>
      </c>
      <c r="F59" s="488">
        <f t="shared" si="11"/>
        <v>98.508304606706361</v>
      </c>
      <c r="G59" s="488">
        <f t="shared" si="11"/>
        <v>115.98387306541812</v>
      </c>
      <c r="H59" s="489" t="str">
        <f t="shared" si="14"/>
        <v/>
      </c>
      <c r="I59" s="488" t="str">
        <f t="shared" si="12"/>
        <v/>
      </c>
      <c r="J59" s="488" t="str">
        <f t="shared" si="10"/>
        <v/>
      </c>
      <c r="K59" s="488" t="str">
        <f t="shared" si="10"/>
        <v/>
      </c>
      <c r="L59" s="488" t="e">
        <f t="shared" si="13"/>
        <v>#N/A</v>
      </c>
    </row>
    <row r="60" spans="1:14" ht="15" customHeight="1" x14ac:dyDescent="0.2">
      <c r="A60" s="490" t="s">
        <v>467</v>
      </c>
      <c r="B60" s="487">
        <v>118197</v>
      </c>
      <c r="C60" s="487">
        <v>16254</v>
      </c>
      <c r="D60" s="487">
        <v>9140</v>
      </c>
      <c r="E60" s="488">
        <f t="shared" si="11"/>
        <v>109.01871443197226</v>
      </c>
      <c r="F60" s="488">
        <f t="shared" si="11"/>
        <v>101.87402068317142</v>
      </c>
      <c r="G60" s="488">
        <f t="shared" si="11"/>
        <v>118.87111457926909</v>
      </c>
      <c r="H60" s="489" t="str">
        <f t="shared" si="14"/>
        <v/>
      </c>
      <c r="I60" s="488" t="str">
        <f t="shared" si="12"/>
        <v/>
      </c>
      <c r="J60" s="488" t="str">
        <f t="shared" si="10"/>
        <v/>
      </c>
      <c r="K60" s="488" t="str">
        <f t="shared" si="10"/>
        <v/>
      </c>
      <c r="L60" s="488" t="e">
        <f t="shared" si="13"/>
        <v>#N/A</v>
      </c>
    </row>
    <row r="61" spans="1:14" ht="15" customHeight="1" x14ac:dyDescent="0.2">
      <c r="A61" s="490">
        <v>42614</v>
      </c>
      <c r="B61" s="487">
        <v>120131</v>
      </c>
      <c r="C61" s="487">
        <v>15548</v>
      </c>
      <c r="D61" s="487">
        <v>9304</v>
      </c>
      <c r="E61" s="488">
        <f t="shared" si="11"/>
        <v>110.80253461109216</v>
      </c>
      <c r="F61" s="488">
        <f t="shared" si="11"/>
        <v>97.449075524913823</v>
      </c>
      <c r="G61" s="488">
        <f t="shared" si="11"/>
        <v>121.00403173364546</v>
      </c>
      <c r="H61" s="489">
        <f t="shared" si="14"/>
        <v>42614</v>
      </c>
      <c r="I61" s="488">
        <f t="shared" si="12"/>
        <v>110.80253461109216</v>
      </c>
      <c r="J61" s="488">
        <f t="shared" si="10"/>
        <v>97.449075524913823</v>
      </c>
      <c r="K61" s="488">
        <f t="shared" si="10"/>
        <v>121.00403173364546</v>
      </c>
      <c r="L61" s="488" t="e">
        <f t="shared" si="13"/>
        <v>#N/A</v>
      </c>
    </row>
    <row r="62" spans="1:14" ht="15" customHeight="1" x14ac:dyDescent="0.2">
      <c r="A62" s="490" t="s">
        <v>468</v>
      </c>
      <c r="B62" s="487">
        <v>120355</v>
      </c>
      <c r="C62" s="487">
        <v>16136</v>
      </c>
      <c r="D62" s="487">
        <v>9427</v>
      </c>
      <c r="E62" s="488">
        <f t="shared" si="11"/>
        <v>111.00914046430977</v>
      </c>
      <c r="F62" s="488">
        <f t="shared" si="11"/>
        <v>101.13444061422751</v>
      </c>
      <c r="G62" s="488">
        <f t="shared" si="11"/>
        <v>122.60371959942775</v>
      </c>
      <c r="H62" s="489" t="str">
        <f t="shared" si="14"/>
        <v/>
      </c>
      <c r="I62" s="488" t="str">
        <f t="shared" si="12"/>
        <v/>
      </c>
      <c r="J62" s="488" t="str">
        <f t="shared" si="10"/>
        <v/>
      </c>
      <c r="K62" s="488" t="str">
        <f t="shared" si="10"/>
        <v/>
      </c>
      <c r="L62" s="488" t="e">
        <f t="shared" si="13"/>
        <v>#N/A</v>
      </c>
    </row>
    <row r="63" spans="1:14" ht="15" customHeight="1" x14ac:dyDescent="0.2">
      <c r="A63" s="490" t="s">
        <v>469</v>
      </c>
      <c r="B63" s="487">
        <v>120739</v>
      </c>
      <c r="C63" s="487">
        <v>15563</v>
      </c>
      <c r="D63" s="487">
        <v>9395</v>
      </c>
      <c r="E63" s="488">
        <f t="shared" si="11"/>
        <v>111.36332192696852</v>
      </c>
      <c r="F63" s="488">
        <f t="shared" si="11"/>
        <v>97.543089940457534</v>
      </c>
      <c r="G63" s="488">
        <f t="shared" si="11"/>
        <v>122.18754064247625</v>
      </c>
      <c r="H63" s="489" t="str">
        <f t="shared" si="14"/>
        <v/>
      </c>
      <c r="I63" s="488" t="str">
        <f t="shared" si="12"/>
        <v/>
      </c>
      <c r="J63" s="488" t="str">
        <f t="shared" si="10"/>
        <v/>
      </c>
      <c r="K63" s="488" t="str">
        <f t="shared" si="10"/>
        <v/>
      </c>
      <c r="L63" s="488" t="e">
        <f t="shared" si="13"/>
        <v>#N/A</v>
      </c>
    </row>
    <row r="64" spans="1:14" ht="15" customHeight="1" x14ac:dyDescent="0.2">
      <c r="A64" s="490" t="s">
        <v>470</v>
      </c>
      <c r="B64" s="487">
        <v>121773</v>
      </c>
      <c r="C64" s="487">
        <v>15907</v>
      </c>
      <c r="D64" s="487">
        <v>9687</v>
      </c>
      <c r="E64" s="488">
        <f t="shared" si="11"/>
        <v>112.31702930298195</v>
      </c>
      <c r="F64" s="488">
        <f t="shared" si="11"/>
        <v>99.699153870260105</v>
      </c>
      <c r="G64" s="488">
        <f t="shared" si="11"/>
        <v>125.9851736246586</v>
      </c>
      <c r="H64" s="489" t="str">
        <f t="shared" si="14"/>
        <v/>
      </c>
      <c r="I64" s="488" t="str">
        <f t="shared" si="12"/>
        <v/>
      </c>
      <c r="J64" s="488" t="str">
        <f t="shared" si="10"/>
        <v/>
      </c>
      <c r="K64" s="488" t="str">
        <f t="shared" si="10"/>
        <v/>
      </c>
      <c r="L64" s="488" t="e">
        <f t="shared" si="13"/>
        <v>#N/A</v>
      </c>
    </row>
    <row r="65" spans="1:12" ht="15" customHeight="1" x14ac:dyDescent="0.2">
      <c r="A65" s="490">
        <v>42979</v>
      </c>
      <c r="B65" s="487">
        <v>123977</v>
      </c>
      <c r="C65" s="487">
        <v>15356</v>
      </c>
      <c r="D65" s="487">
        <v>9968</v>
      </c>
      <c r="E65" s="488">
        <f t="shared" si="11"/>
        <v>114.34988332303379</v>
      </c>
      <c r="F65" s="488">
        <f t="shared" si="11"/>
        <v>96.245691005954242</v>
      </c>
      <c r="G65" s="488">
        <f t="shared" si="11"/>
        <v>129.63974509038886</v>
      </c>
      <c r="H65" s="489">
        <f t="shared" si="14"/>
        <v>42979</v>
      </c>
      <c r="I65" s="488">
        <f t="shared" si="12"/>
        <v>114.34988332303379</v>
      </c>
      <c r="J65" s="488">
        <f t="shared" si="10"/>
        <v>96.245691005954242</v>
      </c>
      <c r="K65" s="488">
        <f t="shared" si="10"/>
        <v>129.63974509038886</v>
      </c>
      <c r="L65" s="488" t="e">
        <f t="shared" si="13"/>
        <v>#N/A</v>
      </c>
    </row>
    <row r="66" spans="1:12" ht="15" customHeight="1" x14ac:dyDescent="0.2">
      <c r="A66" s="490" t="s">
        <v>471</v>
      </c>
      <c r="B66" s="487">
        <v>124596</v>
      </c>
      <c r="C66" s="487">
        <v>15907</v>
      </c>
      <c r="D66" s="487">
        <v>10104</v>
      </c>
      <c r="E66" s="488">
        <f t="shared" si="11"/>
        <v>114.92081646205922</v>
      </c>
      <c r="F66" s="488">
        <f t="shared" si="11"/>
        <v>99.699153870260105</v>
      </c>
      <c r="G66" s="488">
        <f t="shared" si="11"/>
        <v>131.4085056574327</v>
      </c>
      <c r="H66" s="489" t="str">
        <f t="shared" si="14"/>
        <v/>
      </c>
      <c r="I66" s="488" t="str">
        <f t="shared" si="12"/>
        <v/>
      </c>
      <c r="J66" s="488" t="str">
        <f t="shared" si="10"/>
        <v/>
      </c>
      <c r="K66" s="488" t="str">
        <f t="shared" si="10"/>
        <v/>
      </c>
      <c r="L66" s="488" t="e">
        <f t="shared" si="13"/>
        <v>#N/A</v>
      </c>
    </row>
    <row r="67" spans="1:12" ht="15" customHeight="1" x14ac:dyDescent="0.2">
      <c r="A67" s="490" t="s">
        <v>472</v>
      </c>
      <c r="B67" s="487">
        <v>124261</v>
      </c>
      <c r="C67" s="487">
        <v>15360</v>
      </c>
      <c r="D67" s="487">
        <v>10034</v>
      </c>
      <c r="E67" s="488">
        <f t="shared" si="11"/>
        <v>114.61183002979183</v>
      </c>
      <c r="F67" s="488">
        <f t="shared" si="11"/>
        <v>96.270761516765901</v>
      </c>
      <c r="G67" s="488">
        <f t="shared" si="11"/>
        <v>130.4981141891013</v>
      </c>
      <c r="H67" s="489" t="str">
        <f t="shared" si="14"/>
        <v/>
      </c>
      <c r="I67" s="488" t="str">
        <f t="shared" si="12"/>
        <v/>
      </c>
      <c r="J67" s="488" t="str">
        <f t="shared" si="12"/>
        <v/>
      </c>
      <c r="K67" s="488" t="str">
        <f t="shared" si="12"/>
        <v/>
      </c>
      <c r="L67" s="488" t="e">
        <f t="shared" si="13"/>
        <v>#N/A</v>
      </c>
    </row>
    <row r="68" spans="1:12" ht="15" customHeight="1" x14ac:dyDescent="0.2">
      <c r="A68" s="490" t="s">
        <v>473</v>
      </c>
      <c r="B68" s="487">
        <v>125114</v>
      </c>
      <c r="C68" s="487">
        <v>15828</v>
      </c>
      <c r="D68" s="487">
        <v>10170</v>
      </c>
      <c r="E68" s="488">
        <f t="shared" si="11"/>
        <v>115.39859249762496</v>
      </c>
      <c r="F68" s="488">
        <f t="shared" si="11"/>
        <v>99.204011281729862</v>
      </c>
      <c r="G68" s="488">
        <f t="shared" si="11"/>
        <v>132.26687475614514</v>
      </c>
      <c r="H68" s="489" t="str">
        <f t="shared" si="14"/>
        <v/>
      </c>
      <c r="I68" s="488" t="str">
        <f t="shared" si="12"/>
        <v/>
      </c>
      <c r="J68" s="488" t="str">
        <f t="shared" si="12"/>
        <v/>
      </c>
      <c r="K68" s="488" t="str">
        <f t="shared" si="12"/>
        <v/>
      </c>
      <c r="L68" s="488" t="e">
        <f t="shared" si="13"/>
        <v>#N/A</v>
      </c>
    </row>
    <row r="69" spans="1:12" ht="15" customHeight="1" x14ac:dyDescent="0.2">
      <c r="A69" s="490">
        <v>43344</v>
      </c>
      <c r="B69" s="487">
        <v>126792</v>
      </c>
      <c r="C69" s="487">
        <v>14988</v>
      </c>
      <c r="D69" s="487">
        <v>10457</v>
      </c>
      <c r="E69" s="488">
        <f t="shared" si="11"/>
        <v>116.94629170163901</v>
      </c>
      <c r="F69" s="488">
        <f t="shared" si="11"/>
        <v>93.939204011281731</v>
      </c>
      <c r="G69" s="488">
        <f t="shared" si="11"/>
        <v>135.99947977630379</v>
      </c>
      <c r="H69" s="489">
        <f t="shared" si="14"/>
        <v>43344</v>
      </c>
      <c r="I69" s="488">
        <f t="shared" si="12"/>
        <v>116.94629170163901</v>
      </c>
      <c r="J69" s="488">
        <f t="shared" si="12"/>
        <v>93.939204011281731</v>
      </c>
      <c r="K69" s="488">
        <f t="shared" si="12"/>
        <v>135.99947977630379</v>
      </c>
      <c r="L69" s="488" t="e">
        <f t="shared" si="13"/>
        <v>#N/A</v>
      </c>
    </row>
    <row r="70" spans="1:12" ht="15" customHeight="1" x14ac:dyDescent="0.2">
      <c r="A70" s="490" t="s">
        <v>474</v>
      </c>
      <c r="B70" s="487">
        <v>126135</v>
      </c>
      <c r="C70" s="487">
        <v>15657</v>
      </c>
      <c r="D70" s="487">
        <v>10410</v>
      </c>
      <c r="E70" s="488">
        <f t="shared" si="11"/>
        <v>116.34030935537129</v>
      </c>
      <c r="F70" s="488">
        <f t="shared" si="11"/>
        <v>98.132246944531502</v>
      </c>
      <c r="G70" s="488">
        <f t="shared" si="11"/>
        <v>135.38821693328131</v>
      </c>
      <c r="H70" s="489" t="str">
        <f t="shared" si="14"/>
        <v/>
      </c>
      <c r="I70" s="488" t="str">
        <f t="shared" si="12"/>
        <v/>
      </c>
      <c r="J70" s="488" t="str">
        <f t="shared" si="12"/>
        <v/>
      </c>
      <c r="K70" s="488" t="str">
        <f t="shared" si="12"/>
        <v/>
      </c>
      <c r="L70" s="488" t="e">
        <f t="shared" si="13"/>
        <v>#N/A</v>
      </c>
    </row>
    <row r="71" spans="1:12" ht="15" customHeight="1" x14ac:dyDescent="0.2">
      <c r="A71" s="490" t="s">
        <v>475</v>
      </c>
      <c r="B71" s="487">
        <v>125533</v>
      </c>
      <c r="C71" s="487">
        <v>15188</v>
      </c>
      <c r="D71" s="487">
        <v>10330</v>
      </c>
      <c r="E71" s="491">
        <f t="shared" ref="E71:G75" si="15">IF($A$51=37802,IF(COUNTBLANK(B$51:B$70)&gt;0,#N/A,IF(ISBLANK(B71)=FALSE,B71/B$51*100,#N/A)),IF(COUNTBLANK(B$51:B$75)&gt;0,#N/A,B71/B$51*100))</f>
        <v>115.78505612484898</v>
      </c>
      <c r="F71" s="491">
        <f t="shared" si="15"/>
        <v>95.192729551864616</v>
      </c>
      <c r="G71" s="491">
        <f t="shared" si="15"/>
        <v>134.34776954090259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125582</v>
      </c>
      <c r="C72" s="487">
        <v>15758</v>
      </c>
      <c r="D72" s="487">
        <v>10507</v>
      </c>
      <c r="E72" s="491">
        <f t="shared" si="15"/>
        <v>115.83025115524033</v>
      </c>
      <c r="F72" s="491">
        <f t="shared" si="15"/>
        <v>98.765277342525863</v>
      </c>
      <c r="G72" s="491">
        <f t="shared" si="15"/>
        <v>136.6497593965405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126967</v>
      </c>
      <c r="C73" s="487">
        <v>14886</v>
      </c>
      <c r="D73" s="487">
        <v>10674</v>
      </c>
      <c r="E73" s="491">
        <f t="shared" si="15"/>
        <v>117.10770252446527</v>
      </c>
      <c r="F73" s="491">
        <f t="shared" si="15"/>
        <v>93.299905985584459</v>
      </c>
      <c r="G73" s="491">
        <f t="shared" si="15"/>
        <v>138.82169332813109</v>
      </c>
      <c r="H73" s="492">
        <f>IF(A$51=37802,IF(ISERROR(L73)=TRUE,IF(ISBLANK(A73)=FALSE,IF(MONTH(A73)=MONTH(MAX(A$51:A$75)),A73,""),""),""),IF(ISERROR(L73)=TRUE,IF(MONTH(A73)=MONTH(MAX(A$51:A$75)),A73,""),""))</f>
        <v>43709</v>
      </c>
      <c r="I73" s="488">
        <f t="shared" si="12"/>
        <v>117.10770252446527</v>
      </c>
      <c r="J73" s="488">
        <f t="shared" si="12"/>
        <v>93.299905985584459</v>
      </c>
      <c r="K73" s="488">
        <f t="shared" si="12"/>
        <v>138.82169332813109</v>
      </c>
      <c r="L73" s="488" t="e">
        <f t="shared" si="13"/>
        <v>#N/A</v>
      </c>
    </row>
    <row r="74" spans="1:12" ht="15" customHeight="1" x14ac:dyDescent="0.2">
      <c r="A74" s="490" t="s">
        <v>477</v>
      </c>
      <c r="B74" s="487">
        <v>126945</v>
      </c>
      <c r="C74" s="487">
        <v>15507</v>
      </c>
      <c r="D74" s="487">
        <v>10833</v>
      </c>
      <c r="E74" s="491">
        <f t="shared" si="15"/>
        <v>117.08741087816712</v>
      </c>
      <c r="F74" s="491">
        <f t="shared" si="15"/>
        <v>97.192102789094321</v>
      </c>
      <c r="G74" s="491">
        <f t="shared" si="15"/>
        <v>140.8895825204838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126463</v>
      </c>
      <c r="C75" s="493">
        <v>14724</v>
      </c>
      <c r="D75" s="493">
        <v>10441</v>
      </c>
      <c r="E75" s="491">
        <f t="shared" si="15"/>
        <v>116.64283935472565</v>
      </c>
      <c r="F75" s="491">
        <f t="shared" si="15"/>
        <v>92.284550297712315</v>
      </c>
      <c r="G75" s="491">
        <f t="shared" si="15"/>
        <v>135.79139029782809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117.10770252446527</v>
      </c>
      <c r="J77" s="488">
        <f>IF(J75&lt;&gt;"",J75,IF(J74&lt;&gt;"",J74,IF(J73&lt;&gt;"",J73,IF(J72&lt;&gt;"",J72,IF(J71&lt;&gt;"",J71,IF(J70&lt;&gt;"",J70,""))))))</f>
        <v>93.299905985584459</v>
      </c>
      <c r="K77" s="488">
        <f>IF(K75&lt;&gt;"",K75,IF(K74&lt;&gt;"",K74,IF(K73&lt;&gt;"",K73,IF(K72&lt;&gt;"",K72,IF(K71&lt;&gt;"",K71,IF(K70&lt;&gt;"",K70,""))))))</f>
        <v>138.82169332813109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+17,1%</v>
      </c>
      <c r="J79" s="488" t="str">
        <f>"GeB - ausschließlich: "&amp;IF(J77&gt;100,"+","")&amp;TEXT(J77-100,"0,0")&amp;"%"</f>
        <v>GeB - ausschließlich: -6,7%</v>
      </c>
      <c r="K79" s="488" t="str">
        <f>"GeB - im Nebenjob: "&amp;IF(K77&gt;100,"+","")&amp;TEXT(K77-100,"0,0")&amp;"%"</f>
        <v>GeB - im Nebenjob: +38,8%</v>
      </c>
    </row>
    <row r="81" spans="9:9" ht="15" customHeight="1" x14ac:dyDescent="0.2">
      <c r="I81" s="488" t="str">
        <f>IF(ISERROR(HLOOKUP(1,I$78:K$79,2,FALSE)),"",HLOOKUP(1,I$78:K$79,2,FALSE))</f>
        <v>GeB - im Nebenjob: +38,8%</v>
      </c>
    </row>
    <row r="82" spans="9:9" ht="15" customHeight="1" x14ac:dyDescent="0.2">
      <c r="I82" s="488" t="str">
        <f>IF(ISERROR(HLOOKUP(2,I$78:K$79,2,FALSE)),"",HLOOKUP(2,I$78:K$79,2,FALSE))</f>
        <v>SvB: +17,1%</v>
      </c>
    </row>
    <row r="83" spans="9:9" ht="15" customHeight="1" x14ac:dyDescent="0.2">
      <c r="I83" s="488" t="str">
        <f>IF(ISERROR(HLOOKUP(3,I$78:K$79,2,FALSE)),"",HLOOKUP(3,I$78:K$79,2,FALSE))</f>
        <v>GeB - ausschließlich: -6,7%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126463</v>
      </c>
      <c r="E12" s="114">
        <v>126945</v>
      </c>
      <c r="F12" s="114">
        <v>126967</v>
      </c>
      <c r="G12" s="114">
        <v>125582</v>
      </c>
      <c r="H12" s="114">
        <v>125533</v>
      </c>
      <c r="I12" s="115">
        <v>930</v>
      </c>
      <c r="J12" s="116">
        <v>0.74084105374682352</v>
      </c>
      <c r="N12" s="117"/>
    </row>
    <row r="13" spans="1:15" s="110" customFormat="1" ht="13.5" customHeight="1" x14ac:dyDescent="0.2">
      <c r="A13" s="118" t="s">
        <v>105</v>
      </c>
      <c r="B13" s="119" t="s">
        <v>106</v>
      </c>
      <c r="C13" s="113">
        <v>52.804377564979482</v>
      </c>
      <c r="D13" s="114">
        <v>66778</v>
      </c>
      <c r="E13" s="114">
        <v>67116</v>
      </c>
      <c r="F13" s="114">
        <v>67398</v>
      </c>
      <c r="G13" s="114">
        <v>66672</v>
      </c>
      <c r="H13" s="114">
        <v>66630</v>
      </c>
      <c r="I13" s="115">
        <v>148</v>
      </c>
      <c r="J13" s="116">
        <v>0.22212216719195557</v>
      </c>
    </row>
    <row r="14" spans="1:15" s="110" customFormat="1" ht="13.5" customHeight="1" x14ac:dyDescent="0.2">
      <c r="A14" s="120"/>
      <c r="B14" s="119" t="s">
        <v>107</v>
      </c>
      <c r="C14" s="113">
        <v>47.195622435020518</v>
      </c>
      <c r="D14" s="114">
        <v>59685</v>
      </c>
      <c r="E14" s="114">
        <v>59829</v>
      </c>
      <c r="F14" s="114">
        <v>59569</v>
      </c>
      <c r="G14" s="114">
        <v>58910</v>
      </c>
      <c r="H14" s="114">
        <v>58903</v>
      </c>
      <c r="I14" s="115">
        <v>782</v>
      </c>
      <c r="J14" s="116">
        <v>1.3276064037485358</v>
      </c>
    </row>
    <row r="15" spans="1:15" s="110" customFormat="1" ht="13.5" customHeight="1" x14ac:dyDescent="0.2">
      <c r="A15" s="118" t="s">
        <v>105</v>
      </c>
      <c r="B15" s="121" t="s">
        <v>108</v>
      </c>
      <c r="C15" s="113">
        <v>11.159785866221741</v>
      </c>
      <c r="D15" s="114">
        <v>14113</v>
      </c>
      <c r="E15" s="114">
        <v>14670</v>
      </c>
      <c r="F15" s="114">
        <v>14882</v>
      </c>
      <c r="G15" s="114">
        <v>14096</v>
      </c>
      <c r="H15" s="114">
        <v>14423</v>
      </c>
      <c r="I15" s="115">
        <v>-310</v>
      </c>
      <c r="J15" s="116">
        <v>-2.1493447965055812</v>
      </c>
    </row>
    <row r="16" spans="1:15" s="110" customFormat="1" ht="13.5" customHeight="1" x14ac:dyDescent="0.2">
      <c r="A16" s="118"/>
      <c r="B16" s="121" t="s">
        <v>109</v>
      </c>
      <c r="C16" s="113">
        <v>69.914520452622511</v>
      </c>
      <c r="D16" s="114">
        <v>88416</v>
      </c>
      <c r="E16" s="114">
        <v>88662</v>
      </c>
      <c r="F16" s="114">
        <v>88805</v>
      </c>
      <c r="G16" s="114">
        <v>88656</v>
      </c>
      <c r="H16" s="114">
        <v>88728</v>
      </c>
      <c r="I16" s="115">
        <v>-312</v>
      </c>
      <c r="J16" s="116">
        <v>-0.35163646199621312</v>
      </c>
    </row>
    <row r="17" spans="1:10" s="110" customFormat="1" ht="13.5" customHeight="1" x14ac:dyDescent="0.2">
      <c r="A17" s="118"/>
      <c r="B17" s="121" t="s">
        <v>110</v>
      </c>
      <c r="C17" s="113">
        <v>18.021081264875892</v>
      </c>
      <c r="D17" s="114">
        <v>22790</v>
      </c>
      <c r="E17" s="114">
        <v>22494</v>
      </c>
      <c r="F17" s="114">
        <v>22187</v>
      </c>
      <c r="G17" s="114">
        <v>21759</v>
      </c>
      <c r="H17" s="114">
        <v>21363</v>
      </c>
      <c r="I17" s="115">
        <v>1427</v>
      </c>
      <c r="J17" s="116">
        <v>6.6797734400599165</v>
      </c>
    </row>
    <row r="18" spans="1:10" s="110" customFormat="1" ht="13.5" customHeight="1" x14ac:dyDescent="0.2">
      <c r="A18" s="120"/>
      <c r="B18" s="121" t="s">
        <v>111</v>
      </c>
      <c r="C18" s="113">
        <v>0.90461241627986055</v>
      </c>
      <c r="D18" s="114">
        <v>1144</v>
      </c>
      <c r="E18" s="114">
        <v>1119</v>
      </c>
      <c r="F18" s="114">
        <v>1093</v>
      </c>
      <c r="G18" s="114">
        <v>1071</v>
      </c>
      <c r="H18" s="114">
        <v>1019</v>
      </c>
      <c r="I18" s="115">
        <v>125</v>
      </c>
      <c r="J18" s="116">
        <v>12.266928361138371</v>
      </c>
    </row>
    <row r="19" spans="1:10" s="110" customFormat="1" ht="13.5" customHeight="1" x14ac:dyDescent="0.2">
      <c r="A19" s="120"/>
      <c r="B19" s="121" t="s">
        <v>112</v>
      </c>
      <c r="C19" s="113">
        <v>0.2498754576437377</v>
      </c>
      <c r="D19" s="114">
        <v>316</v>
      </c>
      <c r="E19" s="114">
        <v>291</v>
      </c>
      <c r="F19" s="114">
        <v>297</v>
      </c>
      <c r="G19" s="114">
        <v>275</v>
      </c>
      <c r="H19" s="114">
        <v>253</v>
      </c>
      <c r="I19" s="115">
        <v>63</v>
      </c>
      <c r="J19" s="116">
        <v>24.901185770750988</v>
      </c>
    </row>
    <row r="20" spans="1:10" s="110" customFormat="1" ht="13.5" customHeight="1" x14ac:dyDescent="0.2">
      <c r="A20" s="118" t="s">
        <v>113</v>
      </c>
      <c r="B20" s="122" t="s">
        <v>114</v>
      </c>
      <c r="C20" s="113">
        <v>70.347848777903423</v>
      </c>
      <c r="D20" s="114">
        <v>88964</v>
      </c>
      <c r="E20" s="114">
        <v>89392</v>
      </c>
      <c r="F20" s="114">
        <v>89914</v>
      </c>
      <c r="G20" s="114">
        <v>88950</v>
      </c>
      <c r="H20" s="114">
        <v>89276</v>
      </c>
      <c r="I20" s="115">
        <v>-312</v>
      </c>
      <c r="J20" s="116">
        <v>-0.34947802320892513</v>
      </c>
    </row>
    <row r="21" spans="1:10" s="110" customFormat="1" ht="13.5" customHeight="1" x14ac:dyDescent="0.2">
      <c r="A21" s="120"/>
      <c r="B21" s="122" t="s">
        <v>115</v>
      </c>
      <c r="C21" s="113">
        <v>29.652151222096581</v>
      </c>
      <c r="D21" s="114">
        <v>37499</v>
      </c>
      <c r="E21" s="114">
        <v>37553</v>
      </c>
      <c r="F21" s="114">
        <v>37053</v>
      </c>
      <c r="G21" s="114">
        <v>36632</v>
      </c>
      <c r="H21" s="114">
        <v>36257</v>
      </c>
      <c r="I21" s="115">
        <v>1242</v>
      </c>
      <c r="J21" s="116">
        <v>3.4255454119204569</v>
      </c>
    </row>
    <row r="22" spans="1:10" s="110" customFormat="1" ht="13.5" customHeight="1" x14ac:dyDescent="0.2">
      <c r="A22" s="118" t="s">
        <v>113</v>
      </c>
      <c r="B22" s="122" t="s">
        <v>116</v>
      </c>
      <c r="C22" s="113">
        <v>87.384452369467752</v>
      </c>
      <c r="D22" s="114">
        <v>110509</v>
      </c>
      <c r="E22" s="114">
        <v>111110</v>
      </c>
      <c r="F22" s="114">
        <v>111280</v>
      </c>
      <c r="G22" s="114">
        <v>110284</v>
      </c>
      <c r="H22" s="114">
        <v>110496</v>
      </c>
      <c r="I22" s="115">
        <v>13</v>
      </c>
      <c r="J22" s="116">
        <v>1.1765131769475818E-2</v>
      </c>
    </row>
    <row r="23" spans="1:10" s="110" customFormat="1" ht="13.5" customHeight="1" x14ac:dyDescent="0.2">
      <c r="A23" s="123"/>
      <c r="B23" s="124" t="s">
        <v>117</v>
      </c>
      <c r="C23" s="125">
        <v>12.591825276958478</v>
      </c>
      <c r="D23" s="114">
        <v>15924</v>
      </c>
      <c r="E23" s="114">
        <v>15804</v>
      </c>
      <c r="F23" s="114">
        <v>15654</v>
      </c>
      <c r="G23" s="114">
        <v>15262</v>
      </c>
      <c r="H23" s="114">
        <v>15003</v>
      </c>
      <c r="I23" s="115">
        <v>921</v>
      </c>
      <c r="J23" s="116">
        <v>6.1387722455508902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25165</v>
      </c>
      <c r="E26" s="114">
        <v>26340</v>
      </c>
      <c r="F26" s="114">
        <v>25560</v>
      </c>
      <c r="G26" s="114">
        <v>26265</v>
      </c>
      <c r="H26" s="140">
        <v>25518</v>
      </c>
      <c r="I26" s="115">
        <v>-353</v>
      </c>
      <c r="J26" s="116">
        <v>-1.3833372521357472</v>
      </c>
    </row>
    <row r="27" spans="1:10" s="110" customFormat="1" ht="13.5" customHeight="1" x14ac:dyDescent="0.2">
      <c r="A27" s="118" t="s">
        <v>105</v>
      </c>
      <c r="B27" s="119" t="s">
        <v>106</v>
      </c>
      <c r="C27" s="113">
        <v>41.227895887144847</v>
      </c>
      <c r="D27" s="115">
        <v>10375</v>
      </c>
      <c r="E27" s="114">
        <v>10836</v>
      </c>
      <c r="F27" s="114">
        <v>10511</v>
      </c>
      <c r="G27" s="114">
        <v>10690</v>
      </c>
      <c r="H27" s="140">
        <v>10444</v>
      </c>
      <c r="I27" s="115">
        <v>-69</v>
      </c>
      <c r="J27" s="116">
        <v>-0.6606664113366526</v>
      </c>
    </row>
    <row r="28" spans="1:10" s="110" customFormat="1" ht="13.5" customHeight="1" x14ac:dyDescent="0.2">
      <c r="A28" s="120"/>
      <c r="B28" s="119" t="s">
        <v>107</v>
      </c>
      <c r="C28" s="113">
        <v>58.772104112855153</v>
      </c>
      <c r="D28" s="115">
        <v>14790</v>
      </c>
      <c r="E28" s="114">
        <v>15504</v>
      </c>
      <c r="F28" s="114">
        <v>15049</v>
      </c>
      <c r="G28" s="114">
        <v>15575</v>
      </c>
      <c r="H28" s="140">
        <v>15074</v>
      </c>
      <c r="I28" s="115">
        <v>-284</v>
      </c>
      <c r="J28" s="116">
        <v>-1.8840387422051215</v>
      </c>
    </row>
    <row r="29" spans="1:10" s="110" customFormat="1" ht="13.5" customHeight="1" x14ac:dyDescent="0.2">
      <c r="A29" s="118" t="s">
        <v>105</v>
      </c>
      <c r="B29" s="121" t="s">
        <v>108</v>
      </c>
      <c r="C29" s="113">
        <v>23.612159745678522</v>
      </c>
      <c r="D29" s="115">
        <v>5942</v>
      </c>
      <c r="E29" s="114">
        <v>6650</v>
      </c>
      <c r="F29" s="114">
        <v>6209</v>
      </c>
      <c r="G29" s="114">
        <v>6843</v>
      </c>
      <c r="H29" s="140">
        <v>6250</v>
      </c>
      <c r="I29" s="115">
        <v>-308</v>
      </c>
      <c r="J29" s="116">
        <v>-4.9279999999999999</v>
      </c>
    </row>
    <row r="30" spans="1:10" s="110" customFormat="1" ht="13.5" customHeight="1" x14ac:dyDescent="0.2">
      <c r="A30" s="118"/>
      <c r="B30" s="121" t="s">
        <v>109</v>
      </c>
      <c r="C30" s="113">
        <v>49.31055036757401</v>
      </c>
      <c r="D30" s="115">
        <v>12409</v>
      </c>
      <c r="E30" s="114">
        <v>12889</v>
      </c>
      <c r="F30" s="114">
        <v>12633</v>
      </c>
      <c r="G30" s="114">
        <v>12660</v>
      </c>
      <c r="H30" s="140">
        <v>12619</v>
      </c>
      <c r="I30" s="115">
        <v>-210</v>
      </c>
      <c r="J30" s="116">
        <v>-1.6641572232348047</v>
      </c>
    </row>
    <row r="31" spans="1:10" s="110" customFormat="1" ht="13.5" customHeight="1" x14ac:dyDescent="0.2">
      <c r="A31" s="118"/>
      <c r="B31" s="121" t="s">
        <v>110</v>
      </c>
      <c r="C31" s="113">
        <v>15.052652493542618</v>
      </c>
      <c r="D31" s="115">
        <v>3788</v>
      </c>
      <c r="E31" s="114">
        <v>3785</v>
      </c>
      <c r="F31" s="114">
        <v>3757</v>
      </c>
      <c r="G31" s="114">
        <v>3802</v>
      </c>
      <c r="H31" s="140">
        <v>3756</v>
      </c>
      <c r="I31" s="115">
        <v>32</v>
      </c>
      <c r="J31" s="116">
        <v>0.85197018104366351</v>
      </c>
    </row>
    <row r="32" spans="1:10" s="110" customFormat="1" ht="13.5" customHeight="1" x14ac:dyDescent="0.2">
      <c r="A32" s="120"/>
      <c r="B32" s="121" t="s">
        <v>111</v>
      </c>
      <c r="C32" s="113">
        <v>12.020663620107293</v>
      </c>
      <c r="D32" s="115">
        <v>3025</v>
      </c>
      <c r="E32" s="114">
        <v>3016</v>
      </c>
      <c r="F32" s="114">
        <v>2961</v>
      </c>
      <c r="G32" s="114">
        <v>2960</v>
      </c>
      <c r="H32" s="140">
        <v>2893</v>
      </c>
      <c r="I32" s="115">
        <v>132</v>
      </c>
      <c r="J32" s="116">
        <v>4.5627376425855513</v>
      </c>
    </row>
    <row r="33" spans="1:10" s="110" customFormat="1" ht="13.5" customHeight="1" x14ac:dyDescent="0.2">
      <c r="A33" s="120"/>
      <c r="B33" s="121" t="s">
        <v>112</v>
      </c>
      <c r="C33" s="113">
        <v>1.1206040135108286</v>
      </c>
      <c r="D33" s="115">
        <v>282</v>
      </c>
      <c r="E33" s="114">
        <v>311</v>
      </c>
      <c r="F33" s="114">
        <v>316</v>
      </c>
      <c r="G33" s="114">
        <v>269</v>
      </c>
      <c r="H33" s="140">
        <v>254</v>
      </c>
      <c r="I33" s="115">
        <v>28</v>
      </c>
      <c r="J33" s="116">
        <v>11.023622047244094</v>
      </c>
    </row>
    <row r="34" spans="1:10" s="110" customFormat="1" ht="13.5" customHeight="1" x14ac:dyDescent="0.2">
      <c r="A34" s="118" t="s">
        <v>113</v>
      </c>
      <c r="B34" s="122" t="s">
        <v>116</v>
      </c>
      <c r="C34" s="113">
        <v>84.891714683091593</v>
      </c>
      <c r="D34" s="115">
        <v>21363</v>
      </c>
      <c r="E34" s="114">
        <v>22452</v>
      </c>
      <c r="F34" s="114">
        <v>21860</v>
      </c>
      <c r="G34" s="114">
        <v>22536</v>
      </c>
      <c r="H34" s="140">
        <v>21892</v>
      </c>
      <c r="I34" s="115">
        <v>-529</v>
      </c>
      <c r="J34" s="116">
        <v>-2.4164078202082955</v>
      </c>
    </row>
    <row r="35" spans="1:10" s="110" customFormat="1" ht="13.5" customHeight="1" x14ac:dyDescent="0.2">
      <c r="A35" s="118"/>
      <c r="B35" s="119" t="s">
        <v>117</v>
      </c>
      <c r="C35" s="113">
        <v>14.885754023445262</v>
      </c>
      <c r="D35" s="115">
        <v>3746</v>
      </c>
      <c r="E35" s="114">
        <v>3831</v>
      </c>
      <c r="F35" s="114">
        <v>3644</v>
      </c>
      <c r="G35" s="114">
        <v>3671</v>
      </c>
      <c r="H35" s="140">
        <v>3569</v>
      </c>
      <c r="I35" s="115">
        <v>177</v>
      </c>
      <c r="J35" s="116">
        <v>4.9593723732137853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14724</v>
      </c>
      <c r="E37" s="114">
        <v>15507</v>
      </c>
      <c r="F37" s="114">
        <v>14886</v>
      </c>
      <c r="G37" s="114">
        <v>15758</v>
      </c>
      <c r="H37" s="140">
        <v>15188</v>
      </c>
      <c r="I37" s="115">
        <v>-464</v>
      </c>
      <c r="J37" s="116">
        <v>-3.0550434553594945</v>
      </c>
    </row>
    <row r="38" spans="1:10" s="110" customFormat="1" ht="13.5" customHeight="1" x14ac:dyDescent="0.2">
      <c r="A38" s="118" t="s">
        <v>105</v>
      </c>
      <c r="B38" s="119" t="s">
        <v>106</v>
      </c>
      <c r="C38" s="113">
        <v>38.168975821787555</v>
      </c>
      <c r="D38" s="115">
        <v>5620</v>
      </c>
      <c r="E38" s="114">
        <v>5851</v>
      </c>
      <c r="F38" s="114">
        <v>5588</v>
      </c>
      <c r="G38" s="114">
        <v>5876</v>
      </c>
      <c r="H38" s="140">
        <v>5714</v>
      </c>
      <c r="I38" s="115">
        <v>-94</v>
      </c>
      <c r="J38" s="116">
        <v>-1.6450822541127057</v>
      </c>
    </row>
    <row r="39" spans="1:10" s="110" customFormat="1" ht="13.5" customHeight="1" x14ac:dyDescent="0.2">
      <c r="A39" s="120"/>
      <c r="B39" s="119" t="s">
        <v>107</v>
      </c>
      <c r="C39" s="113">
        <v>61.831024178212445</v>
      </c>
      <c r="D39" s="115">
        <v>9104</v>
      </c>
      <c r="E39" s="114">
        <v>9656</v>
      </c>
      <c r="F39" s="114">
        <v>9298</v>
      </c>
      <c r="G39" s="114">
        <v>9882</v>
      </c>
      <c r="H39" s="140">
        <v>9474</v>
      </c>
      <c r="I39" s="115">
        <v>-370</v>
      </c>
      <c r="J39" s="116">
        <v>-3.9054253747097318</v>
      </c>
    </row>
    <row r="40" spans="1:10" s="110" customFormat="1" ht="13.5" customHeight="1" x14ac:dyDescent="0.2">
      <c r="A40" s="118" t="s">
        <v>105</v>
      </c>
      <c r="B40" s="121" t="s">
        <v>108</v>
      </c>
      <c r="C40" s="113">
        <v>31.411301276826951</v>
      </c>
      <c r="D40" s="115">
        <v>4625</v>
      </c>
      <c r="E40" s="114">
        <v>5161</v>
      </c>
      <c r="F40" s="114">
        <v>4755</v>
      </c>
      <c r="G40" s="114">
        <v>5430</v>
      </c>
      <c r="H40" s="140">
        <v>4882</v>
      </c>
      <c r="I40" s="115">
        <v>-257</v>
      </c>
      <c r="J40" s="116">
        <v>-5.2642359688652194</v>
      </c>
    </row>
    <row r="41" spans="1:10" s="110" customFormat="1" ht="13.5" customHeight="1" x14ac:dyDescent="0.2">
      <c r="A41" s="118"/>
      <c r="B41" s="121" t="s">
        <v>109</v>
      </c>
      <c r="C41" s="113">
        <v>33.082042923118721</v>
      </c>
      <c r="D41" s="115">
        <v>4871</v>
      </c>
      <c r="E41" s="114">
        <v>5124</v>
      </c>
      <c r="F41" s="114">
        <v>5004</v>
      </c>
      <c r="G41" s="114">
        <v>5154</v>
      </c>
      <c r="H41" s="140">
        <v>5194</v>
      </c>
      <c r="I41" s="115">
        <v>-323</v>
      </c>
      <c r="J41" s="116">
        <v>-6.2187139006546017</v>
      </c>
    </row>
    <row r="42" spans="1:10" s="110" customFormat="1" ht="13.5" customHeight="1" x14ac:dyDescent="0.2">
      <c r="A42" s="118"/>
      <c r="B42" s="121" t="s">
        <v>110</v>
      </c>
      <c r="C42" s="113">
        <v>15.770171149144254</v>
      </c>
      <c r="D42" s="115">
        <v>2322</v>
      </c>
      <c r="E42" s="114">
        <v>2312</v>
      </c>
      <c r="F42" s="114">
        <v>2280</v>
      </c>
      <c r="G42" s="114">
        <v>2315</v>
      </c>
      <c r="H42" s="140">
        <v>2308</v>
      </c>
      <c r="I42" s="115">
        <v>14</v>
      </c>
      <c r="J42" s="116">
        <v>0.60658578856152512</v>
      </c>
    </row>
    <row r="43" spans="1:10" s="110" customFormat="1" ht="13.5" customHeight="1" x14ac:dyDescent="0.2">
      <c r="A43" s="120"/>
      <c r="B43" s="121" t="s">
        <v>111</v>
      </c>
      <c r="C43" s="113">
        <v>19.729693018201576</v>
      </c>
      <c r="D43" s="115">
        <v>2905</v>
      </c>
      <c r="E43" s="114">
        <v>2910</v>
      </c>
      <c r="F43" s="114">
        <v>2847</v>
      </c>
      <c r="G43" s="114">
        <v>2859</v>
      </c>
      <c r="H43" s="140">
        <v>2804</v>
      </c>
      <c r="I43" s="115">
        <v>101</v>
      </c>
      <c r="J43" s="116">
        <v>3.6019971469329528</v>
      </c>
    </row>
    <row r="44" spans="1:10" s="110" customFormat="1" ht="13.5" customHeight="1" x14ac:dyDescent="0.2">
      <c r="A44" s="120"/>
      <c r="B44" s="121" t="s">
        <v>112</v>
      </c>
      <c r="C44" s="113">
        <v>1.6843249117087749</v>
      </c>
      <c r="D44" s="115">
        <v>248</v>
      </c>
      <c r="E44" s="114">
        <v>279</v>
      </c>
      <c r="F44" s="114">
        <v>284</v>
      </c>
      <c r="G44" s="114">
        <v>244</v>
      </c>
      <c r="H44" s="140">
        <v>235</v>
      </c>
      <c r="I44" s="115">
        <v>13</v>
      </c>
      <c r="J44" s="116">
        <v>5.5319148936170217</v>
      </c>
    </row>
    <row r="45" spans="1:10" s="110" customFormat="1" ht="13.5" customHeight="1" x14ac:dyDescent="0.2">
      <c r="A45" s="118" t="s">
        <v>113</v>
      </c>
      <c r="B45" s="122" t="s">
        <v>116</v>
      </c>
      <c r="C45" s="113">
        <v>87.999185004074974</v>
      </c>
      <c r="D45" s="115">
        <v>12957</v>
      </c>
      <c r="E45" s="114">
        <v>13690</v>
      </c>
      <c r="F45" s="114">
        <v>13163</v>
      </c>
      <c r="G45" s="114">
        <v>13953</v>
      </c>
      <c r="H45" s="140">
        <v>13359</v>
      </c>
      <c r="I45" s="115">
        <v>-402</v>
      </c>
      <c r="J45" s="116">
        <v>-3.0092072759937123</v>
      </c>
    </row>
    <row r="46" spans="1:10" s="110" customFormat="1" ht="13.5" customHeight="1" x14ac:dyDescent="0.2">
      <c r="A46" s="118"/>
      <c r="B46" s="119" t="s">
        <v>117</v>
      </c>
      <c r="C46" s="113">
        <v>11.620483564248845</v>
      </c>
      <c r="D46" s="115">
        <v>1711</v>
      </c>
      <c r="E46" s="114">
        <v>1761</v>
      </c>
      <c r="F46" s="114">
        <v>1668</v>
      </c>
      <c r="G46" s="114">
        <v>1748</v>
      </c>
      <c r="H46" s="140">
        <v>1773</v>
      </c>
      <c r="I46" s="115">
        <v>-62</v>
      </c>
      <c r="J46" s="116">
        <v>-3.4968979131415678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10441</v>
      </c>
      <c r="E48" s="114">
        <v>10833</v>
      </c>
      <c r="F48" s="114">
        <v>10674</v>
      </c>
      <c r="G48" s="114">
        <v>10507</v>
      </c>
      <c r="H48" s="140">
        <v>10330</v>
      </c>
      <c r="I48" s="115">
        <v>111</v>
      </c>
      <c r="J48" s="116">
        <v>1.074540174249758</v>
      </c>
    </row>
    <row r="49" spans="1:12" s="110" customFormat="1" ht="13.5" customHeight="1" x14ac:dyDescent="0.2">
      <c r="A49" s="118" t="s">
        <v>105</v>
      </c>
      <c r="B49" s="119" t="s">
        <v>106</v>
      </c>
      <c r="C49" s="113">
        <v>45.541614787855572</v>
      </c>
      <c r="D49" s="115">
        <v>4755</v>
      </c>
      <c r="E49" s="114">
        <v>4985</v>
      </c>
      <c r="F49" s="114">
        <v>4923</v>
      </c>
      <c r="G49" s="114">
        <v>4814</v>
      </c>
      <c r="H49" s="140">
        <v>4730</v>
      </c>
      <c r="I49" s="115">
        <v>25</v>
      </c>
      <c r="J49" s="116">
        <v>0.52854122621564481</v>
      </c>
    </row>
    <row r="50" spans="1:12" s="110" customFormat="1" ht="13.5" customHeight="1" x14ac:dyDescent="0.2">
      <c r="A50" s="120"/>
      <c r="B50" s="119" t="s">
        <v>107</v>
      </c>
      <c r="C50" s="113">
        <v>54.458385212144428</v>
      </c>
      <c r="D50" s="115">
        <v>5686</v>
      </c>
      <c r="E50" s="114">
        <v>5848</v>
      </c>
      <c r="F50" s="114">
        <v>5751</v>
      </c>
      <c r="G50" s="114">
        <v>5693</v>
      </c>
      <c r="H50" s="140">
        <v>5600</v>
      </c>
      <c r="I50" s="115">
        <v>86</v>
      </c>
      <c r="J50" s="116">
        <v>1.5357142857142858</v>
      </c>
    </row>
    <row r="51" spans="1:12" s="110" customFormat="1" ht="13.5" customHeight="1" x14ac:dyDescent="0.2">
      <c r="A51" s="118" t="s">
        <v>105</v>
      </c>
      <c r="B51" s="121" t="s">
        <v>108</v>
      </c>
      <c r="C51" s="113">
        <v>12.613734316636338</v>
      </c>
      <c r="D51" s="115">
        <v>1317</v>
      </c>
      <c r="E51" s="114">
        <v>1489</v>
      </c>
      <c r="F51" s="114">
        <v>1454</v>
      </c>
      <c r="G51" s="114">
        <v>1413</v>
      </c>
      <c r="H51" s="140">
        <v>1368</v>
      </c>
      <c r="I51" s="115">
        <v>-51</v>
      </c>
      <c r="J51" s="116">
        <v>-3.7280701754385963</v>
      </c>
    </row>
    <row r="52" spans="1:12" s="110" customFormat="1" ht="13.5" customHeight="1" x14ac:dyDescent="0.2">
      <c r="A52" s="118"/>
      <c r="B52" s="121" t="s">
        <v>109</v>
      </c>
      <c r="C52" s="113">
        <v>72.196149794081023</v>
      </c>
      <c r="D52" s="115">
        <v>7538</v>
      </c>
      <c r="E52" s="114">
        <v>7765</v>
      </c>
      <c r="F52" s="114">
        <v>7629</v>
      </c>
      <c r="G52" s="114">
        <v>7506</v>
      </c>
      <c r="H52" s="140">
        <v>7425</v>
      </c>
      <c r="I52" s="115">
        <v>113</v>
      </c>
      <c r="J52" s="116">
        <v>1.5218855218855218</v>
      </c>
    </row>
    <row r="53" spans="1:12" s="110" customFormat="1" ht="13.5" customHeight="1" x14ac:dyDescent="0.2">
      <c r="A53" s="118"/>
      <c r="B53" s="121" t="s">
        <v>110</v>
      </c>
      <c r="C53" s="113">
        <v>14.040800689589119</v>
      </c>
      <c r="D53" s="115">
        <v>1466</v>
      </c>
      <c r="E53" s="114">
        <v>1473</v>
      </c>
      <c r="F53" s="114">
        <v>1477</v>
      </c>
      <c r="G53" s="114">
        <v>1487</v>
      </c>
      <c r="H53" s="140">
        <v>1448</v>
      </c>
      <c r="I53" s="115">
        <v>18</v>
      </c>
      <c r="J53" s="116">
        <v>1.2430939226519337</v>
      </c>
    </row>
    <row r="54" spans="1:12" s="110" customFormat="1" ht="13.5" customHeight="1" x14ac:dyDescent="0.2">
      <c r="A54" s="120"/>
      <c r="B54" s="121" t="s">
        <v>111</v>
      </c>
      <c r="C54" s="113">
        <v>1.149315199693516</v>
      </c>
      <c r="D54" s="115">
        <v>120</v>
      </c>
      <c r="E54" s="114">
        <v>106</v>
      </c>
      <c r="F54" s="114">
        <v>114</v>
      </c>
      <c r="G54" s="114">
        <v>101</v>
      </c>
      <c r="H54" s="140">
        <v>89</v>
      </c>
      <c r="I54" s="115">
        <v>31</v>
      </c>
      <c r="J54" s="116">
        <v>34.831460674157306</v>
      </c>
    </row>
    <row r="55" spans="1:12" s="110" customFormat="1" ht="13.5" customHeight="1" x14ac:dyDescent="0.2">
      <c r="A55" s="120"/>
      <c r="B55" s="121" t="s">
        <v>112</v>
      </c>
      <c r="C55" s="113">
        <v>0.32563930657982953</v>
      </c>
      <c r="D55" s="115">
        <v>34</v>
      </c>
      <c r="E55" s="114">
        <v>32</v>
      </c>
      <c r="F55" s="114">
        <v>32</v>
      </c>
      <c r="G55" s="114">
        <v>25</v>
      </c>
      <c r="H55" s="140">
        <v>19</v>
      </c>
      <c r="I55" s="115">
        <v>15</v>
      </c>
      <c r="J55" s="116">
        <v>78.94736842105263</v>
      </c>
    </row>
    <row r="56" spans="1:12" s="110" customFormat="1" ht="13.5" customHeight="1" x14ac:dyDescent="0.2">
      <c r="A56" s="118" t="s">
        <v>113</v>
      </c>
      <c r="B56" s="122" t="s">
        <v>116</v>
      </c>
      <c r="C56" s="113">
        <v>80.509529738530787</v>
      </c>
      <c r="D56" s="115">
        <v>8406</v>
      </c>
      <c r="E56" s="114">
        <v>8762</v>
      </c>
      <c r="F56" s="114">
        <v>8697</v>
      </c>
      <c r="G56" s="114">
        <v>8583</v>
      </c>
      <c r="H56" s="140">
        <v>8533</v>
      </c>
      <c r="I56" s="115">
        <v>-127</v>
      </c>
      <c r="J56" s="116">
        <v>-1.4883393882573539</v>
      </c>
    </row>
    <row r="57" spans="1:12" s="110" customFormat="1" ht="13.5" customHeight="1" x14ac:dyDescent="0.2">
      <c r="A57" s="142"/>
      <c r="B57" s="124" t="s">
        <v>117</v>
      </c>
      <c r="C57" s="125">
        <v>19.490470261469209</v>
      </c>
      <c r="D57" s="143">
        <v>2035</v>
      </c>
      <c r="E57" s="144">
        <v>2070</v>
      </c>
      <c r="F57" s="144">
        <v>1976</v>
      </c>
      <c r="G57" s="144">
        <v>1923</v>
      </c>
      <c r="H57" s="145">
        <v>1796</v>
      </c>
      <c r="I57" s="143">
        <v>239</v>
      </c>
      <c r="J57" s="146">
        <v>13.307349665924276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126463</v>
      </c>
      <c r="E12" s="236">
        <v>126945</v>
      </c>
      <c r="F12" s="114">
        <v>126967</v>
      </c>
      <c r="G12" s="114">
        <v>125582</v>
      </c>
      <c r="H12" s="140">
        <v>125533</v>
      </c>
      <c r="I12" s="115">
        <v>930</v>
      </c>
      <c r="J12" s="116">
        <v>0.74084105374682352</v>
      </c>
    </row>
    <row r="13" spans="1:15" s="110" customFormat="1" ht="12" customHeight="1" x14ac:dyDescent="0.2">
      <c r="A13" s="118" t="s">
        <v>105</v>
      </c>
      <c r="B13" s="119" t="s">
        <v>106</v>
      </c>
      <c r="C13" s="113">
        <v>52.804377564979482</v>
      </c>
      <c r="D13" s="115">
        <v>66778</v>
      </c>
      <c r="E13" s="114">
        <v>67116</v>
      </c>
      <c r="F13" s="114">
        <v>67398</v>
      </c>
      <c r="G13" s="114">
        <v>66672</v>
      </c>
      <c r="H13" s="140">
        <v>66630</v>
      </c>
      <c r="I13" s="115">
        <v>148</v>
      </c>
      <c r="J13" s="116">
        <v>0.22212216719195557</v>
      </c>
    </row>
    <row r="14" spans="1:15" s="110" customFormat="1" ht="12" customHeight="1" x14ac:dyDescent="0.2">
      <c r="A14" s="118"/>
      <c r="B14" s="119" t="s">
        <v>107</v>
      </c>
      <c r="C14" s="113">
        <v>47.195622435020518</v>
      </c>
      <c r="D14" s="115">
        <v>59685</v>
      </c>
      <c r="E14" s="114">
        <v>59829</v>
      </c>
      <c r="F14" s="114">
        <v>59569</v>
      </c>
      <c r="G14" s="114">
        <v>58910</v>
      </c>
      <c r="H14" s="140">
        <v>58903</v>
      </c>
      <c r="I14" s="115">
        <v>782</v>
      </c>
      <c r="J14" s="116">
        <v>1.3276064037485358</v>
      </c>
    </row>
    <row r="15" spans="1:15" s="110" customFormat="1" ht="12" customHeight="1" x14ac:dyDescent="0.2">
      <c r="A15" s="118" t="s">
        <v>105</v>
      </c>
      <c r="B15" s="121" t="s">
        <v>108</v>
      </c>
      <c r="C15" s="113">
        <v>11.159785866221741</v>
      </c>
      <c r="D15" s="115">
        <v>14113</v>
      </c>
      <c r="E15" s="114">
        <v>14670</v>
      </c>
      <c r="F15" s="114">
        <v>14882</v>
      </c>
      <c r="G15" s="114">
        <v>14096</v>
      </c>
      <c r="H15" s="140">
        <v>14423</v>
      </c>
      <c r="I15" s="115">
        <v>-310</v>
      </c>
      <c r="J15" s="116">
        <v>-2.1493447965055812</v>
      </c>
    </row>
    <row r="16" spans="1:15" s="110" customFormat="1" ht="12" customHeight="1" x14ac:dyDescent="0.2">
      <c r="A16" s="118"/>
      <c r="B16" s="121" t="s">
        <v>109</v>
      </c>
      <c r="C16" s="113">
        <v>69.914520452622511</v>
      </c>
      <c r="D16" s="115">
        <v>88416</v>
      </c>
      <c r="E16" s="114">
        <v>88662</v>
      </c>
      <c r="F16" s="114">
        <v>88805</v>
      </c>
      <c r="G16" s="114">
        <v>88656</v>
      </c>
      <c r="H16" s="140">
        <v>88728</v>
      </c>
      <c r="I16" s="115">
        <v>-312</v>
      </c>
      <c r="J16" s="116">
        <v>-0.35163646199621312</v>
      </c>
    </row>
    <row r="17" spans="1:10" s="110" customFormat="1" ht="12" customHeight="1" x14ac:dyDescent="0.2">
      <c r="A17" s="118"/>
      <c r="B17" s="121" t="s">
        <v>110</v>
      </c>
      <c r="C17" s="113">
        <v>18.021081264875892</v>
      </c>
      <c r="D17" s="115">
        <v>22790</v>
      </c>
      <c r="E17" s="114">
        <v>22494</v>
      </c>
      <c r="F17" s="114">
        <v>22187</v>
      </c>
      <c r="G17" s="114">
        <v>21759</v>
      </c>
      <c r="H17" s="140">
        <v>21363</v>
      </c>
      <c r="I17" s="115">
        <v>1427</v>
      </c>
      <c r="J17" s="116">
        <v>6.6797734400599165</v>
      </c>
    </row>
    <row r="18" spans="1:10" s="110" customFormat="1" ht="12" customHeight="1" x14ac:dyDescent="0.2">
      <c r="A18" s="120"/>
      <c r="B18" s="121" t="s">
        <v>111</v>
      </c>
      <c r="C18" s="113">
        <v>0.90461241627986055</v>
      </c>
      <c r="D18" s="115">
        <v>1144</v>
      </c>
      <c r="E18" s="114">
        <v>1119</v>
      </c>
      <c r="F18" s="114">
        <v>1093</v>
      </c>
      <c r="G18" s="114">
        <v>1071</v>
      </c>
      <c r="H18" s="140">
        <v>1019</v>
      </c>
      <c r="I18" s="115">
        <v>125</v>
      </c>
      <c r="J18" s="116">
        <v>12.266928361138371</v>
      </c>
    </row>
    <row r="19" spans="1:10" s="110" customFormat="1" ht="12" customHeight="1" x14ac:dyDescent="0.2">
      <c r="A19" s="120"/>
      <c r="B19" s="121" t="s">
        <v>112</v>
      </c>
      <c r="C19" s="113">
        <v>0.2498754576437377</v>
      </c>
      <c r="D19" s="115">
        <v>316</v>
      </c>
      <c r="E19" s="114">
        <v>291</v>
      </c>
      <c r="F19" s="114">
        <v>297</v>
      </c>
      <c r="G19" s="114">
        <v>275</v>
      </c>
      <c r="H19" s="140">
        <v>253</v>
      </c>
      <c r="I19" s="115">
        <v>63</v>
      </c>
      <c r="J19" s="116">
        <v>24.901185770750988</v>
      </c>
    </row>
    <row r="20" spans="1:10" s="110" customFormat="1" ht="12" customHeight="1" x14ac:dyDescent="0.2">
      <c r="A20" s="118" t="s">
        <v>113</v>
      </c>
      <c r="B20" s="119" t="s">
        <v>181</v>
      </c>
      <c r="C20" s="113">
        <v>70.347848777903423</v>
      </c>
      <c r="D20" s="115">
        <v>88964</v>
      </c>
      <c r="E20" s="114">
        <v>89392</v>
      </c>
      <c r="F20" s="114">
        <v>89914</v>
      </c>
      <c r="G20" s="114">
        <v>88950</v>
      </c>
      <c r="H20" s="140">
        <v>89276</v>
      </c>
      <c r="I20" s="115">
        <v>-312</v>
      </c>
      <c r="J20" s="116">
        <v>-0.34947802320892513</v>
      </c>
    </row>
    <row r="21" spans="1:10" s="110" customFormat="1" ht="12" customHeight="1" x14ac:dyDescent="0.2">
      <c r="A21" s="118"/>
      <c r="B21" s="119" t="s">
        <v>182</v>
      </c>
      <c r="C21" s="113">
        <v>29.652151222096581</v>
      </c>
      <c r="D21" s="115">
        <v>37499</v>
      </c>
      <c r="E21" s="114">
        <v>37553</v>
      </c>
      <c r="F21" s="114">
        <v>37053</v>
      </c>
      <c r="G21" s="114">
        <v>36632</v>
      </c>
      <c r="H21" s="140">
        <v>36257</v>
      </c>
      <c r="I21" s="115">
        <v>1242</v>
      </c>
      <c r="J21" s="116">
        <v>3.4255454119204569</v>
      </c>
    </row>
    <row r="22" spans="1:10" s="110" customFormat="1" ht="12" customHeight="1" x14ac:dyDescent="0.2">
      <c r="A22" s="118" t="s">
        <v>113</v>
      </c>
      <c r="B22" s="119" t="s">
        <v>116</v>
      </c>
      <c r="C22" s="113">
        <v>87.384452369467752</v>
      </c>
      <c r="D22" s="115">
        <v>110509</v>
      </c>
      <c r="E22" s="114">
        <v>111110</v>
      </c>
      <c r="F22" s="114">
        <v>111280</v>
      </c>
      <c r="G22" s="114">
        <v>110284</v>
      </c>
      <c r="H22" s="140">
        <v>110496</v>
      </c>
      <c r="I22" s="115">
        <v>13</v>
      </c>
      <c r="J22" s="116">
        <v>1.1765131769475818E-2</v>
      </c>
    </row>
    <row r="23" spans="1:10" s="110" customFormat="1" ht="12" customHeight="1" x14ac:dyDescent="0.2">
      <c r="A23" s="118"/>
      <c r="B23" s="119" t="s">
        <v>117</v>
      </c>
      <c r="C23" s="113">
        <v>12.591825276958478</v>
      </c>
      <c r="D23" s="115">
        <v>15924</v>
      </c>
      <c r="E23" s="114">
        <v>15804</v>
      </c>
      <c r="F23" s="114">
        <v>15654</v>
      </c>
      <c r="G23" s="114">
        <v>15262</v>
      </c>
      <c r="H23" s="140">
        <v>15003</v>
      </c>
      <c r="I23" s="115">
        <v>921</v>
      </c>
      <c r="J23" s="116">
        <v>6.1387722455508902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66163</v>
      </c>
      <c r="E64" s="236">
        <v>66163</v>
      </c>
      <c r="F64" s="236">
        <v>66316</v>
      </c>
      <c r="G64" s="236">
        <v>65546</v>
      </c>
      <c r="H64" s="140">
        <v>64990</v>
      </c>
      <c r="I64" s="115">
        <v>1173</v>
      </c>
      <c r="J64" s="116">
        <v>1.8048930604708417</v>
      </c>
    </row>
    <row r="65" spans="1:12" s="110" customFormat="1" ht="12" customHeight="1" x14ac:dyDescent="0.2">
      <c r="A65" s="118" t="s">
        <v>105</v>
      </c>
      <c r="B65" s="119" t="s">
        <v>106</v>
      </c>
      <c r="C65" s="113">
        <v>52.846757251031541</v>
      </c>
      <c r="D65" s="235">
        <v>34965</v>
      </c>
      <c r="E65" s="236">
        <v>34961</v>
      </c>
      <c r="F65" s="236">
        <v>35242</v>
      </c>
      <c r="G65" s="236">
        <v>34686</v>
      </c>
      <c r="H65" s="140">
        <v>34284</v>
      </c>
      <c r="I65" s="115">
        <v>681</v>
      </c>
      <c r="J65" s="116">
        <v>1.9863493174658733</v>
      </c>
    </row>
    <row r="66" spans="1:12" s="110" customFormat="1" ht="12" customHeight="1" x14ac:dyDescent="0.2">
      <c r="A66" s="118"/>
      <c r="B66" s="119" t="s">
        <v>107</v>
      </c>
      <c r="C66" s="113">
        <v>47.153242748968459</v>
      </c>
      <c r="D66" s="235">
        <v>31198</v>
      </c>
      <c r="E66" s="236">
        <v>31202</v>
      </c>
      <c r="F66" s="236">
        <v>31074</v>
      </c>
      <c r="G66" s="236">
        <v>30860</v>
      </c>
      <c r="H66" s="140">
        <v>30706</v>
      </c>
      <c r="I66" s="115">
        <v>492</v>
      </c>
      <c r="J66" s="116">
        <v>1.6022927115221781</v>
      </c>
    </row>
    <row r="67" spans="1:12" s="110" customFormat="1" ht="12" customHeight="1" x14ac:dyDescent="0.2">
      <c r="A67" s="118" t="s">
        <v>105</v>
      </c>
      <c r="B67" s="121" t="s">
        <v>108</v>
      </c>
      <c r="C67" s="113">
        <v>10.47110923023442</v>
      </c>
      <c r="D67" s="235">
        <v>6928</v>
      </c>
      <c r="E67" s="236">
        <v>7091</v>
      </c>
      <c r="F67" s="236">
        <v>7234</v>
      </c>
      <c r="G67" s="236">
        <v>6813</v>
      </c>
      <c r="H67" s="140">
        <v>6814</v>
      </c>
      <c r="I67" s="115">
        <v>114</v>
      </c>
      <c r="J67" s="116">
        <v>1.6730261226885823</v>
      </c>
    </row>
    <row r="68" spans="1:12" s="110" customFormat="1" ht="12" customHeight="1" x14ac:dyDescent="0.2">
      <c r="A68" s="118"/>
      <c r="B68" s="121" t="s">
        <v>109</v>
      </c>
      <c r="C68" s="113">
        <v>73.843386787177124</v>
      </c>
      <c r="D68" s="235">
        <v>48857</v>
      </c>
      <c r="E68" s="236">
        <v>48801</v>
      </c>
      <c r="F68" s="236">
        <v>48927</v>
      </c>
      <c r="G68" s="236">
        <v>48768</v>
      </c>
      <c r="H68" s="140">
        <v>48385</v>
      </c>
      <c r="I68" s="115">
        <v>472</v>
      </c>
      <c r="J68" s="116">
        <v>0.9755089387206779</v>
      </c>
    </row>
    <row r="69" spans="1:12" s="110" customFormat="1" ht="12" customHeight="1" x14ac:dyDescent="0.2">
      <c r="A69" s="118"/>
      <c r="B69" s="121" t="s">
        <v>110</v>
      </c>
      <c r="C69" s="113">
        <v>14.657739219805631</v>
      </c>
      <c r="D69" s="235">
        <v>9698</v>
      </c>
      <c r="E69" s="236">
        <v>9606</v>
      </c>
      <c r="F69" s="236">
        <v>9501</v>
      </c>
      <c r="G69" s="236">
        <v>9329</v>
      </c>
      <c r="H69" s="140">
        <v>9179</v>
      </c>
      <c r="I69" s="115">
        <v>519</v>
      </c>
      <c r="J69" s="116">
        <v>5.6542106983331522</v>
      </c>
    </row>
    <row r="70" spans="1:12" s="110" customFormat="1" ht="12" customHeight="1" x14ac:dyDescent="0.2">
      <c r="A70" s="120"/>
      <c r="B70" s="121" t="s">
        <v>111</v>
      </c>
      <c r="C70" s="113">
        <v>1.0277647627828241</v>
      </c>
      <c r="D70" s="235">
        <v>680</v>
      </c>
      <c r="E70" s="236">
        <v>665</v>
      </c>
      <c r="F70" s="236">
        <v>654</v>
      </c>
      <c r="G70" s="236">
        <v>636</v>
      </c>
      <c r="H70" s="140">
        <v>612</v>
      </c>
      <c r="I70" s="115">
        <v>68</v>
      </c>
      <c r="J70" s="116">
        <v>11.111111111111111</v>
      </c>
    </row>
    <row r="71" spans="1:12" s="110" customFormat="1" ht="12" customHeight="1" x14ac:dyDescent="0.2">
      <c r="A71" s="120"/>
      <c r="B71" s="121" t="s">
        <v>112</v>
      </c>
      <c r="C71" s="113">
        <v>0.27205537838368876</v>
      </c>
      <c r="D71" s="235">
        <v>180</v>
      </c>
      <c r="E71" s="236">
        <v>154</v>
      </c>
      <c r="F71" s="236">
        <v>163</v>
      </c>
      <c r="G71" s="236">
        <v>150</v>
      </c>
      <c r="H71" s="140">
        <v>142</v>
      </c>
      <c r="I71" s="115">
        <v>38</v>
      </c>
      <c r="J71" s="116">
        <v>26.760563380281692</v>
      </c>
    </row>
    <row r="72" spans="1:12" s="110" customFormat="1" ht="12" customHeight="1" x14ac:dyDescent="0.2">
      <c r="A72" s="118" t="s">
        <v>113</v>
      </c>
      <c r="B72" s="119" t="s">
        <v>181</v>
      </c>
      <c r="C72" s="113">
        <v>69.980200414128745</v>
      </c>
      <c r="D72" s="235">
        <v>46301</v>
      </c>
      <c r="E72" s="236">
        <v>46366</v>
      </c>
      <c r="F72" s="236">
        <v>46741</v>
      </c>
      <c r="G72" s="236">
        <v>46045</v>
      </c>
      <c r="H72" s="140">
        <v>45787</v>
      </c>
      <c r="I72" s="115">
        <v>514</v>
      </c>
      <c r="J72" s="116">
        <v>1.1225893812654246</v>
      </c>
    </row>
    <row r="73" spans="1:12" s="110" customFormat="1" ht="12" customHeight="1" x14ac:dyDescent="0.2">
      <c r="A73" s="118"/>
      <c r="B73" s="119" t="s">
        <v>182</v>
      </c>
      <c r="C73" s="113">
        <v>30.019799585871258</v>
      </c>
      <c r="D73" s="115">
        <v>19862</v>
      </c>
      <c r="E73" s="114">
        <v>19797</v>
      </c>
      <c r="F73" s="114">
        <v>19575</v>
      </c>
      <c r="G73" s="114">
        <v>19501</v>
      </c>
      <c r="H73" s="140">
        <v>19203</v>
      </c>
      <c r="I73" s="115">
        <v>659</v>
      </c>
      <c r="J73" s="116">
        <v>3.4317554548768423</v>
      </c>
    </row>
    <row r="74" spans="1:12" s="110" customFormat="1" ht="12" customHeight="1" x14ac:dyDescent="0.2">
      <c r="A74" s="118" t="s">
        <v>113</v>
      </c>
      <c r="B74" s="119" t="s">
        <v>116</v>
      </c>
      <c r="C74" s="113">
        <v>81.291658479814998</v>
      </c>
      <c r="D74" s="115">
        <v>53785</v>
      </c>
      <c r="E74" s="114">
        <v>53952</v>
      </c>
      <c r="F74" s="114">
        <v>54091</v>
      </c>
      <c r="G74" s="114">
        <v>53708</v>
      </c>
      <c r="H74" s="140">
        <v>53499</v>
      </c>
      <c r="I74" s="115">
        <v>286</v>
      </c>
      <c r="J74" s="116">
        <v>0.5345894315781603</v>
      </c>
    </row>
    <row r="75" spans="1:12" s="110" customFormat="1" ht="12" customHeight="1" x14ac:dyDescent="0.2">
      <c r="A75" s="142"/>
      <c r="B75" s="124" t="s">
        <v>117</v>
      </c>
      <c r="C75" s="125">
        <v>18.669044632196243</v>
      </c>
      <c r="D75" s="143">
        <v>12352</v>
      </c>
      <c r="E75" s="144">
        <v>12182</v>
      </c>
      <c r="F75" s="144">
        <v>12195</v>
      </c>
      <c r="G75" s="144">
        <v>11807</v>
      </c>
      <c r="H75" s="145">
        <v>11462</v>
      </c>
      <c r="I75" s="143">
        <v>890</v>
      </c>
      <c r="J75" s="146">
        <v>7.7647879951142906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126463</v>
      </c>
      <c r="G11" s="114">
        <v>126945</v>
      </c>
      <c r="H11" s="114">
        <v>126967</v>
      </c>
      <c r="I11" s="114">
        <v>125582</v>
      </c>
      <c r="J11" s="140">
        <v>125533</v>
      </c>
      <c r="K11" s="114">
        <v>930</v>
      </c>
      <c r="L11" s="116">
        <v>0.74084105374682352</v>
      </c>
    </row>
    <row r="12" spans="1:17" s="110" customFormat="1" ht="24.95" customHeight="1" x14ac:dyDescent="0.2">
      <c r="A12" s="604" t="s">
        <v>185</v>
      </c>
      <c r="B12" s="605"/>
      <c r="C12" s="605"/>
      <c r="D12" s="606"/>
      <c r="E12" s="113">
        <v>52.804377564979482</v>
      </c>
      <c r="F12" s="115">
        <v>66778</v>
      </c>
      <c r="G12" s="114">
        <v>67116</v>
      </c>
      <c r="H12" s="114">
        <v>67398</v>
      </c>
      <c r="I12" s="114">
        <v>66672</v>
      </c>
      <c r="J12" s="140">
        <v>66630</v>
      </c>
      <c r="K12" s="114">
        <v>148</v>
      </c>
      <c r="L12" s="116">
        <v>0.22212216719195557</v>
      </c>
    </row>
    <row r="13" spans="1:17" s="110" customFormat="1" ht="15" customHeight="1" x14ac:dyDescent="0.2">
      <c r="A13" s="120"/>
      <c r="B13" s="612" t="s">
        <v>107</v>
      </c>
      <c r="C13" s="612"/>
      <c r="E13" s="113">
        <v>47.195622435020518</v>
      </c>
      <c r="F13" s="115">
        <v>59685</v>
      </c>
      <c r="G13" s="114">
        <v>59829</v>
      </c>
      <c r="H13" s="114">
        <v>59569</v>
      </c>
      <c r="I13" s="114">
        <v>58910</v>
      </c>
      <c r="J13" s="140">
        <v>58903</v>
      </c>
      <c r="K13" s="114">
        <v>782</v>
      </c>
      <c r="L13" s="116">
        <v>1.3276064037485358</v>
      </c>
    </row>
    <row r="14" spans="1:17" s="110" customFormat="1" ht="24.95" customHeight="1" x14ac:dyDescent="0.2">
      <c r="A14" s="604" t="s">
        <v>186</v>
      </c>
      <c r="B14" s="605"/>
      <c r="C14" s="605"/>
      <c r="D14" s="606"/>
      <c r="E14" s="113">
        <v>11.159785866221741</v>
      </c>
      <c r="F14" s="115">
        <v>14113</v>
      </c>
      <c r="G14" s="114">
        <v>14670</v>
      </c>
      <c r="H14" s="114">
        <v>14882</v>
      </c>
      <c r="I14" s="114">
        <v>14096</v>
      </c>
      <c r="J14" s="140">
        <v>14423</v>
      </c>
      <c r="K14" s="114">
        <v>-310</v>
      </c>
      <c r="L14" s="116">
        <v>-2.1493447965055812</v>
      </c>
    </row>
    <row r="15" spans="1:17" s="110" customFormat="1" ht="15" customHeight="1" x14ac:dyDescent="0.2">
      <c r="A15" s="120"/>
      <c r="B15" s="119"/>
      <c r="C15" s="258" t="s">
        <v>106</v>
      </c>
      <c r="E15" s="113">
        <v>47.481045844257068</v>
      </c>
      <c r="F15" s="115">
        <v>6701</v>
      </c>
      <c r="G15" s="114">
        <v>7020</v>
      </c>
      <c r="H15" s="114">
        <v>7198</v>
      </c>
      <c r="I15" s="114">
        <v>6759</v>
      </c>
      <c r="J15" s="140">
        <v>6887</v>
      </c>
      <c r="K15" s="114">
        <v>-186</v>
      </c>
      <c r="L15" s="116">
        <v>-2.7007405256279946</v>
      </c>
    </row>
    <row r="16" spans="1:17" s="110" customFormat="1" ht="15" customHeight="1" x14ac:dyDescent="0.2">
      <c r="A16" s="120"/>
      <c r="B16" s="119"/>
      <c r="C16" s="258" t="s">
        <v>107</v>
      </c>
      <c r="E16" s="113">
        <v>52.518954155742932</v>
      </c>
      <c r="F16" s="115">
        <v>7412</v>
      </c>
      <c r="G16" s="114">
        <v>7650</v>
      </c>
      <c r="H16" s="114">
        <v>7684</v>
      </c>
      <c r="I16" s="114">
        <v>7337</v>
      </c>
      <c r="J16" s="140">
        <v>7536</v>
      </c>
      <c r="K16" s="114">
        <v>-124</v>
      </c>
      <c r="L16" s="116">
        <v>-1.6454352441613589</v>
      </c>
    </row>
    <row r="17" spans="1:12" s="110" customFormat="1" ht="15" customHeight="1" x14ac:dyDescent="0.2">
      <c r="A17" s="120"/>
      <c r="B17" s="121" t="s">
        <v>109</v>
      </c>
      <c r="C17" s="258"/>
      <c r="E17" s="113">
        <v>69.914520452622511</v>
      </c>
      <c r="F17" s="115">
        <v>88416</v>
      </c>
      <c r="G17" s="114">
        <v>88662</v>
      </c>
      <c r="H17" s="114">
        <v>88805</v>
      </c>
      <c r="I17" s="114">
        <v>88656</v>
      </c>
      <c r="J17" s="140">
        <v>88728</v>
      </c>
      <c r="K17" s="114">
        <v>-312</v>
      </c>
      <c r="L17" s="116">
        <v>-0.35163646199621312</v>
      </c>
    </row>
    <row r="18" spans="1:12" s="110" customFormat="1" ht="15" customHeight="1" x14ac:dyDescent="0.2">
      <c r="A18" s="120"/>
      <c r="B18" s="119"/>
      <c r="C18" s="258" t="s">
        <v>106</v>
      </c>
      <c r="E18" s="113">
        <v>53.094462540716613</v>
      </c>
      <c r="F18" s="115">
        <v>46944</v>
      </c>
      <c r="G18" s="114">
        <v>47119</v>
      </c>
      <c r="H18" s="114">
        <v>47369</v>
      </c>
      <c r="I18" s="114">
        <v>47345</v>
      </c>
      <c r="J18" s="140">
        <v>47417</v>
      </c>
      <c r="K18" s="114">
        <v>-473</v>
      </c>
      <c r="L18" s="116">
        <v>-0.99753253052702617</v>
      </c>
    </row>
    <row r="19" spans="1:12" s="110" customFormat="1" ht="15" customHeight="1" x14ac:dyDescent="0.2">
      <c r="A19" s="120"/>
      <c r="B19" s="119"/>
      <c r="C19" s="258" t="s">
        <v>107</v>
      </c>
      <c r="E19" s="113">
        <v>46.905537459283387</v>
      </c>
      <c r="F19" s="115">
        <v>41472</v>
      </c>
      <c r="G19" s="114">
        <v>41543</v>
      </c>
      <c r="H19" s="114">
        <v>41436</v>
      </c>
      <c r="I19" s="114">
        <v>41311</v>
      </c>
      <c r="J19" s="140">
        <v>41311</v>
      </c>
      <c r="K19" s="114">
        <v>161</v>
      </c>
      <c r="L19" s="116">
        <v>0.3897267071724238</v>
      </c>
    </row>
    <row r="20" spans="1:12" s="110" customFormat="1" ht="15" customHeight="1" x14ac:dyDescent="0.2">
      <c r="A20" s="120"/>
      <c r="B20" s="121" t="s">
        <v>110</v>
      </c>
      <c r="C20" s="258"/>
      <c r="E20" s="113">
        <v>18.021081264875892</v>
      </c>
      <c r="F20" s="115">
        <v>22790</v>
      </c>
      <c r="G20" s="114">
        <v>22494</v>
      </c>
      <c r="H20" s="114">
        <v>22187</v>
      </c>
      <c r="I20" s="114">
        <v>21759</v>
      </c>
      <c r="J20" s="140">
        <v>21363</v>
      </c>
      <c r="K20" s="114">
        <v>1427</v>
      </c>
      <c r="L20" s="116">
        <v>6.6797734400599165</v>
      </c>
    </row>
    <row r="21" spans="1:12" s="110" customFormat="1" ht="15" customHeight="1" x14ac:dyDescent="0.2">
      <c r="A21" s="120"/>
      <c r="B21" s="119"/>
      <c r="C21" s="258" t="s">
        <v>106</v>
      </c>
      <c r="E21" s="113">
        <v>54.594120228170247</v>
      </c>
      <c r="F21" s="115">
        <v>12442</v>
      </c>
      <c r="G21" s="114">
        <v>12283</v>
      </c>
      <c r="H21" s="114">
        <v>12144</v>
      </c>
      <c r="I21" s="114">
        <v>11889</v>
      </c>
      <c r="J21" s="140">
        <v>11688</v>
      </c>
      <c r="K21" s="114">
        <v>754</v>
      </c>
      <c r="L21" s="116">
        <v>6.4510609171800137</v>
      </c>
    </row>
    <row r="22" spans="1:12" s="110" customFormat="1" ht="15" customHeight="1" x14ac:dyDescent="0.2">
      <c r="A22" s="120"/>
      <c r="B22" s="119"/>
      <c r="C22" s="258" t="s">
        <v>107</v>
      </c>
      <c r="E22" s="113">
        <v>45.405879771829753</v>
      </c>
      <c r="F22" s="115">
        <v>10348</v>
      </c>
      <c r="G22" s="114">
        <v>10211</v>
      </c>
      <c r="H22" s="114">
        <v>10043</v>
      </c>
      <c r="I22" s="114">
        <v>9870</v>
      </c>
      <c r="J22" s="140">
        <v>9675</v>
      </c>
      <c r="K22" s="114">
        <v>673</v>
      </c>
      <c r="L22" s="116">
        <v>6.9560723514211888</v>
      </c>
    </row>
    <row r="23" spans="1:12" s="110" customFormat="1" ht="15" customHeight="1" x14ac:dyDescent="0.2">
      <c r="A23" s="120"/>
      <c r="B23" s="121" t="s">
        <v>111</v>
      </c>
      <c r="C23" s="258"/>
      <c r="E23" s="113">
        <v>0.90461241627986055</v>
      </c>
      <c r="F23" s="115">
        <v>1144</v>
      </c>
      <c r="G23" s="114">
        <v>1119</v>
      </c>
      <c r="H23" s="114">
        <v>1093</v>
      </c>
      <c r="I23" s="114">
        <v>1071</v>
      </c>
      <c r="J23" s="140">
        <v>1019</v>
      </c>
      <c r="K23" s="114">
        <v>125</v>
      </c>
      <c r="L23" s="116">
        <v>12.266928361138371</v>
      </c>
    </row>
    <row r="24" spans="1:12" s="110" customFormat="1" ht="15" customHeight="1" x14ac:dyDescent="0.2">
      <c r="A24" s="120"/>
      <c r="B24" s="119"/>
      <c r="C24" s="258" t="s">
        <v>106</v>
      </c>
      <c r="E24" s="113">
        <v>60.4020979020979</v>
      </c>
      <c r="F24" s="115">
        <v>691</v>
      </c>
      <c r="G24" s="114">
        <v>694</v>
      </c>
      <c r="H24" s="114">
        <v>687</v>
      </c>
      <c r="I24" s="114">
        <v>679</v>
      </c>
      <c r="J24" s="140">
        <v>638</v>
      </c>
      <c r="K24" s="114">
        <v>53</v>
      </c>
      <c r="L24" s="116">
        <v>8.307210031347962</v>
      </c>
    </row>
    <row r="25" spans="1:12" s="110" customFormat="1" ht="15" customHeight="1" x14ac:dyDescent="0.2">
      <c r="A25" s="120"/>
      <c r="B25" s="119"/>
      <c r="C25" s="258" t="s">
        <v>107</v>
      </c>
      <c r="E25" s="113">
        <v>39.5979020979021</v>
      </c>
      <c r="F25" s="115">
        <v>453</v>
      </c>
      <c r="G25" s="114">
        <v>425</v>
      </c>
      <c r="H25" s="114">
        <v>406</v>
      </c>
      <c r="I25" s="114">
        <v>392</v>
      </c>
      <c r="J25" s="140">
        <v>381</v>
      </c>
      <c r="K25" s="114">
        <v>72</v>
      </c>
      <c r="L25" s="116">
        <v>18.897637795275589</v>
      </c>
    </row>
    <row r="26" spans="1:12" s="110" customFormat="1" ht="15" customHeight="1" x14ac:dyDescent="0.2">
      <c r="A26" s="120"/>
      <c r="C26" s="121" t="s">
        <v>187</v>
      </c>
      <c r="D26" s="110" t="s">
        <v>188</v>
      </c>
      <c r="E26" s="113">
        <v>0.2498754576437377</v>
      </c>
      <c r="F26" s="115">
        <v>316</v>
      </c>
      <c r="G26" s="114">
        <v>291</v>
      </c>
      <c r="H26" s="114">
        <v>297</v>
      </c>
      <c r="I26" s="114">
        <v>275</v>
      </c>
      <c r="J26" s="140">
        <v>253</v>
      </c>
      <c r="K26" s="114">
        <v>63</v>
      </c>
      <c r="L26" s="116">
        <v>24.901185770750988</v>
      </c>
    </row>
    <row r="27" spans="1:12" s="110" customFormat="1" ht="15" customHeight="1" x14ac:dyDescent="0.2">
      <c r="A27" s="120"/>
      <c r="B27" s="119"/>
      <c r="D27" s="259" t="s">
        <v>106</v>
      </c>
      <c r="E27" s="113">
        <v>51.582278481012658</v>
      </c>
      <c r="F27" s="115">
        <v>163</v>
      </c>
      <c r="G27" s="114">
        <v>164</v>
      </c>
      <c r="H27" s="114">
        <v>169</v>
      </c>
      <c r="I27" s="114">
        <v>160</v>
      </c>
      <c r="J27" s="140">
        <v>139</v>
      </c>
      <c r="K27" s="114">
        <v>24</v>
      </c>
      <c r="L27" s="116">
        <v>17.266187050359711</v>
      </c>
    </row>
    <row r="28" spans="1:12" s="110" customFormat="1" ht="15" customHeight="1" x14ac:dyDescent="0.2">
      <c r="A28" s="120"/>
      <c r="B28" s="119"/>
      <c r="D28" s="259" t="s">
        <v>107</v>
      </c>
      <c r="E28" s="113">
        <v>48.417721518987342</v>
      </c>
      <c r="F28" s="115">
        <v>153</v>
      </c>
      <c r="G28" s="114">
        <v>127</v>
      </c>
      <c r="H28" s="114">
        <v>128</v>
      </c>
      <c r="I28" s="114">
        <v>115</v>
      </c>
      <c r="J28" s="140">
        <v>114</v>
      </c>
      <c r="K28" s="114">
        <v>39</v>
      </c>
      <c r="L28" s="116">
        <v>34.210526315789473</v>
      </c>
    </row>
    <row r="29" spans="1:12" s="110" customFormat="1" ht="24.95" customHeight="1" x14ac:dyDescent="0.2">
      <c r="A29" s="604" t="s">
        <v>189</v>
      </c>
      <c r="B29" s="605"/>
      <c r="C29" s="605"/>
      <c r="D29" s="606"/>
      <c r="E29" s="113">
        <v>87.384452369467752</v>
      </c>
      <c r="F29" s="115">
        <v>110509</v>
      </c>
      <c r="G29" s="114">
        <v>111110</v>
      </c>
      <c r="H29" s="114">
        <v>111280</v>
      </c>
      <c r="I29" s="114">
        <v>110284</v>
      </c>
      <c r="J29" s="140">
        <v>110496</v>
      </c>
      <c r="K29" s="114">
        <v>13</v>
      </c>
      <c r="L29" s="116">
        <v>1.1765131769475818E-2</v>
      </c>
    </row>
    <row r="30" spans="1:12" s="110" customFormat="1" ht="15" customHeight="1" x14ac:dyDescent="0.2">
      <c r="A30" s="120"/>
      <c r="B30" s="119"/>
      <c r="C30" s="258" t="s">
        <v>106</v>
      </c>
      <c r="E30" s="113">
        <v>51.850980463129702</v>
      </c>
      <c r="F30" s="115">
        <v>57300</v>
      </c>
      <c r="G30" s="114">
        <v>57747</v>
      </c>
      <c r="H30" s="114">
        <v>58008</v>
      </c>
      <c r="I30" s="114">
        <v>57538</v>
      </c>
      <c r="J30" s="140">
        <v>57637</v>
      </c>
      <c r="K30" s="114">
        <v>-337</v>
      </c>
      <c r="L30" s="116">
        <v>-0.58469385984697331</v>
      </c>
    </row>
    <row r="31" spans="1:12" s="110" customFormat="1" ht="15" customHeight="1" x14ac:dyDescent="0.2">
      <c r="A31" s="120"/>
      <c r="B31" s="119"/>
      <c r="C31" s="258" t="s">
        <v>107</v>
      </c>
      <c r="E31" s="113">
        <v>48.149019536870298</v>
      </c>
      <c r="F31" s="115">
        <v>53209</v>
      </c>
      <c r="G31" s="114">
        <v>53363</v>
      </c>
      <c r="H31" s="114">
        <v>53272</v>
      </c>
      <c r="I31" s="114">
        <v>52746</v>
      </c>
      <c r="J31" s="140">
        <v>52859</v>
      </c>
      <c r="K31" s="114">
        <v>350</v>
      </c>
      <c r="L31" s="116">
        <v>0.6621388978225089</v>
      </c>
    </row>
    <row r="32" spans="1:12" s="110" customFormat="1" ht="15" customHeight="1" x14ac:dyDescent="0.2">
      <c r="A32" s="120"/>
      <c r="B32" s="119" t="s">
        <v>117</v>
      </c>
      <c r="C32" s="258"/>
      <c r="E32" s="113">
        <v>12.591825276958478</v>
      </c>
      <c r="F32" s="115">
        <v>15924</v>
      </c>
      <c r="G32" s="114">
        <v>15804</v>
      </c>
      <c r="H32" s="114">
        <v>15654</v>
      </c>
      <c r="I32" s="114">
        <v>15262</v>
      </c>
      <c r="J32" s="140">
        <v>15003</v>
      </c>
      <c r="K32" s="114">
        <v>921</v>
      </c>
      <c r="L32" s="116">
        <v>6.1387722455508902</v>
      </c>
    </row>
    <row r="33" spans="1:12" s="110" customFormat="1" ht="15" customHeight="1" x14ac:dyDescent="0.2">
      <c r="A33" s="120"/>
      <c r="B33" s="119"/>
      <c r="C33" s="258" t="s">
        <v>106</v>
      </c>
      <c r="E33" s="113">
        <v>59.394624466214516</v>
      </c>
      <c r="F33" s="115">
        <v>9458</v>
      </c>
      <c r="G33" s="114">
        <v>9347</v>
      </c>
      <c r="H33" s="114">
        <v>9367</v>
      </c>
      <c r="I33" s="114">
        <v>9107</v>
      </c>
      <c r="J33" s="140">
        <v>8967</v>
      </c>
      <c r="K33" s="114">
        <v>491</v>
      </c>
      <c r="L33" s="116">
        <v>5.47563287610126</v>
      </c>
    </row>
    <row r="34" spans="1:12" s="110" customFormat="1" ht="15" customHeight="1" x14ac:dyDescent="0.2">
      <c r="A34" s="120"/>
      <c r="B34" s="119"/>
      <c r="C34" s="258" t="s">
        <v>107</v>
      </c>
      <c r="E34" s="113">
        <v>40.605375533785484</v>
      </c>
      <c r="F34" s="115">
        <v>6466</v>
      </c>
      <c r="G34" s="114">
        <v>6457</v>
      </c>
      <c r="H34" s="114">
        <v>6287</v>
      </c>
      <c r="I34" s="114">
        <v>6155</v>
      </c>
      <c r="J34" s="140">
        <v>6036</v>
      </c>
      <c r="K34" s="114">
        <v>430</v>
      </c>
      <c r="L34" s="116">
        <v>7.1239231278992712</v>
      </c>
    </row>
    <row r="35" spans="1:12" s="110" customFormat="1" ht="24.95" customHeight="1" x14ac:dyDescent="0.2">
      <c r="A35" s="604" t="s">
        <v>190</v>
      </c>
      <c r="B35" s="605"/>
      <c r="C35" s="605"/>
      <c r="D35" s="606"/>
      <c r="E35" s="113">
        <v>70.347848777903423</v>
      </c>
      <c r="F35" s="115">
        <v>88964</v>
      </c>
      <c r="G35" s="114">
        <v>89392</v>
      </c>
      <c r="H35" s="114">
        <v>89914</v>
      </c>
      <c r="I35" s="114">
        <v>88950</v>
      </c>
      <c r="J35" s="140">
        <v>89276</v>
      </c>
      <c r="K35" s="114">
        <v>-312</v>
      </c>
      <c r="L35" s="116">
        <v>-0.34947802320892513</v>
      </c>
    </row>
    <row r="36" spans="1:12" s="110" customFormat="1" ht="15" customHeight="1" x14ac:dyDescent="0.2">
      <c r="A36" s="120"/>
      <c r="B36" s="119"/>
      <c r="C36" s="258" t="s">
        <v>106</v>
      </c>
      <c r="E36" s="113">
        <v>65.375882379389409</v>
      </c>
      <c r="F36" s="115">
        <v>58161</v>
      </c>
      <c r="G36" s="114">
        <v>58462</v>
      </c>
      <c r="H36" s="114">
        <v>58856</v>
      </c>
      <c r="I36" s="114">
        <v>58304</v>
      </c>
      <c r="J36" s="140">
        <v>58476</v>
      </c>
      <c r="K36" s="114">
        <v>-315</v>
      </c>
      <c r="L36" s="116">
        <v>-0.53868253642520003</v>
      </c>
    </row>
    <row r="37" spans="1:12" s="110" customFormat="1" ht="15" customHeight="1" x14ac:dyDescent="0.2">
      <c r="A37" s="120"/>
      <c r="B37" s="119"/>
      <c r="C37" s="258" t="s">
        <v>107</v>
      </c>
      <c r="E37" s="113">
        <v>34.624117620610583</v>
      </c>
      <c r="F37" s="115">
        <v>30803</v>
      </c>
      <c r="G37" s="114">
        <v>30930</v>
      </c>
      <c r="H37" s="114">
        <v>31058</v>
      </c>
      <c r="I37" s="114">
        <v>30646</v>
      </c>
      <c r="J37" s="140">
        <v>30800</v>
      </c>
      <c r="K37" s="114">
        <v>3</v>
      </c>
      <c r="L37" s="116">
        <v>9.74025974025974E-3</v>
      </c>
    </row>
    <row r="38" spans="1:12" s="110" customFormat="1" ht="15" customHeight="1" x14ac:dyDescent="0.2">
      <c r="A38" s="120"/>
      <c r="B38" s="119" t="s">
        <v>182</v>
      </c>
      <c r="C38" s="258"/>
      <c r="E38" s="113">
        <v>29.652151222096581</v>
      </c>
      <c r="F38" s="115">
        <v>37499</v>
      </c>
      <c r="G38" s="114">
        <v>37553</v>
      </c>
      <c r="H38" s="114">
        <v>37053</v>
      </c>
      <c r="I38" s="114">
        <v>36632</v>
      </c>
      <c r="J38" s="140">
        <v>36257</v>
      </c>
      <c r="K38" s="114">
        <v>1242</v>
      </c>
      <c r="L38" s="116">
        <v>3.4255454119204569</v>
      </c>
    </row>
    <row r="39" spans="1:12" s="110" customFormat="1" ht="15" customHeight="1" x14ac:dyDescent="0.2">
      <c r="A39" s="120"/>
      <c r="B39" s="119"/>
      <c r="C39" s="258" t="s">
        <v>106</v>
      </c>
      <c r="E39" s="113">
        <v>22.979279447451933</v>
      </c>
      <c r="F39" s="115">
        <v>8617</v>
      </c>
      <c r="G39" s="114">
        <v>8654</v>
      </c>
      <c r="H39" s="114">
        <v>8542</v>
      </c>
      <c r="I39" s="114">
        <v>8368</v>
      </c>
      <c r="J39" s="140">
        <v>8154</v>
      </c>
      <c r="K39" s="114">
        <v>463</v>
      </c>
      <c r="L39" s="116">
        <v>5.6781947510424331</v>
      </c>
    </row>
    <row r="40" spans="1:12" s="110" customFormat="1" ht="15" customHeight="1" x14ac:dyDescent="0.2">
      <c r="A40" s="120"/>
      <c r="B40" s="119"/>
      <c r="C40" s="258" t="s">
        <v>107</v>
      </c>
      <c r="E40" s="113">
        <v>77.02072055254807</v>
      </c>
      <c r="F40" s="115">
        <v>28882</v>
      </c>
      <c r="G40" s="114">
        <v>28899</v>
      </c>
      <c r="H40" s="114">
        <v>28511</v>
      </c>
      <c r="I40" s="114">
        <v>28264</v>
      </c>
      <c r="J40" s="140">
        <v>28103</v>
      </c>
      <c r="K40" s="114">
        <v>779</v>
      </c>
      <c r="L40" s="116">
        <v>2.7719460555812545</v>
      </c>
    </row>
    <row r="41" spans="1:12" s="110" customFormat="1" ht="24.75" customHeight="1" x14ac:dyDescent="0.2">
      <c r="A41" s="604" t="s">
        <v>517</v>
      </c>
      <c r="B41" s="605"/>
      <c r="C41" s="605"/>
      <c r="D41" s="606"/>
      <c r="E41" s="113">
        <v>4.2834663103041999</v>
      </c>
      <c r="F41" s="115">
        <v>5417</v>
      </c>
      <c r="G41" s="114">
        <v>6051</v>
      </c>
      <c r="H41" s="114">
        <v>6092</v>
      </c>
      <c r="I41" s="114">
        <v>5248</v>
      </c>
      <c r="J41" s="140">
        <v>5442</v>
      </c>
      <c r="K41" s="114">
        <v>-25</v>
      </c>
      <c r="L41" s="116">
        <v>-0.45938993017273061</v>
      </c>
    </row>
    <row r="42" spans="1:12" s="110" customFormat="1" ht="15" customHeight="1" x14ac:dyDescent="0.2">
      <c r="A42" s="120"/>
      <c r="B42" s="119"/>
      <c r="C42" s="258" t="s">
        <v>106</v>
      </c>
      <c r="E42" s="113">
        <v>48.772383237954585</v>
      </c>
      <c r="F42" s="115">
        <v>2642</v>
      </c>
      <c r="G42" s="114">
        <v>3036</v>
      </c>
      <c r="H42" s="114">
        <v>3060</v>
      </c>
      <c r="I42" s="114">
        <v>2506</v>
      </c>
      <c r="J42" s="140">
        <v>2612</v>
      </c>
      <c r="K42" s="114">
        <v>30</v>
      </c>
      <c r="L42" s="116">
        <v>1.1485451761102603</v>
      </c>
    </row>
    <row r="43" spans="1:12" s="110" customFormat="1" ht="15" customHeight="1" x14ac:dyDescent="0.2">
      <c r="A43" s="123"/>
      <c r="B43" s="124"/>
      <c r="C43" s="260" t="s">
        <v>107</v>
      </c>
      <c r="D43" s="261"/>
      <c r="E43" s="125">
        <v>51.227616762045415</v>
      </c>
      <c r="F43" s="143">
        <v>2775</v>
      </c>
      <c r="G43" s="144">
        <v>3015</v>
      </c>
      <c r="H43" s="144">
        <v>3032</v>
      </c>
      <c r="I43" s="144">
        <v>2742</v>
      </c>
      <c r="J43" s="145">
        <v>2830</v>
      </c>
      <c r="K43" s="144">
        <v>-55</v>
      </c>
      <c r="L43" s="146">
        <v>-1.9434628975265018</v>
      </c>
    </row>
    <row r="44" spans="1:12" s="110" customFormat="1" ht="45.75" customHeight="1" x14ac:dyDescent="0.2">
      <c r="A44" s="604" t="s">
        <v>191</v>
      </c>
      <c r="B44" s="605"/>
      <c r="C44" s="605"/>
      <c r="D44" s="606"/>
      <c r="E44" s="113">
        <v>0.31787953788855239</v>
      </c>
      <c r="F44" s="115">
        <v>402</v>
      </c>
      <c r="G44" s="114">
        <v>414</v>
      </c>
      <c r="H44" s="114">
        <v>408</v>
      </c>
      <c r="I44" s="114">
        <v>398</v>
      </c>
      <c r="J44" s="140">
        <v>407</v>
      </c>
      <c r="K44" s="114">
        <v>-5</v>
      </c>
      <c r="L44" s="116">
        <v>-1.2285012285012284</v>
      </c>
    </row>
    <row r="45" spans="1:12" s="110" customFormat="1" ht="15" customHeight="1" x14ac:dyDescent="0.2">
      <c r="A45" s="120"/>
      <c r="B45" s="119"/>
      <c r="C45" s="258" t="s">
        <v>106</v>
      </c>
      <c r="E45" s="113">
        <v>59.950248756218905</v>
      </c>
      <c r="F45" s="115">
        <v>241</v>
      </c>
      <c r="G45" s="114">
        <v>248</v>
      </c>
      <c r="H45" s="114">
        <v>246</v>
      </c>
      <c r="I45" s="114">
        <v>243</v>
      </c>
      <c r="J45" s="140">
        <v>247</v>
      </c>
      <c r="K45" s="114">
        <v>-6</v>
      </c>
      <c r="L45" s="116">
        <v>-2.42914979757085</v>
      </c>
    </row>
    <row r="46" spans="1:12" s="110" customFormat="1" ht="15" customHeight="1" x14ac:dyDescent="0.2">
      <c r="A46" s="123"/>
      <c r="B46" s="124"/>
      <c r="C46" s="260" t="s">
        <v>107</v>
      </c>
      <c r="D46" s="261"/>
      <c r="E46" s="125">
        <v>40.049751243781095</v>
      </c>
      <c r="F46" s="143">
        <v>161</v>
      </c>
      <c r="G46" s="144">
        <v>166</v>
      </c>
      <c r="H46" s="144">
        <v>162</v>
      </c>
      <c r="I46" s="144">
        <v>155</v>
      </c>
      <c r="J46" s="145">
        <v>160</v>
      </c>
      <c r="K46" s="144">
        <v>1</v>
      </c>
      <c r="L46" s="146">
        <v>0.625</v>
      </c>
    </row>
    <row r="47" spans="1:12" s="110" customFormat="1" ht="39" customHeight="1" x14ac:dyDescent="0.2">
      <c r="A47" s="604" t="s">
        <v>518</v>
      </c>
      <c r="B47" s="607"/>
      <c r="C47" s="607"/>
      <c r="D47" s="608"/>
      <c r="E47" s="113">
        <v>0.18740659323280326</v>
      </c>
      <c r="F47" s="115">
        <v>237</v>
      </c>
      <c r="G47" s="114">
        <v>230</v>
      </c>
      <c r="H47" s="114">
        <v>205</v>
      </c>
      <c r="I47" s="114">
        <v>206</v>
      </c>
      <c r="J47" s="140">
        <v>220</v>
      </c>
      <c r="K47" s="114">
        <v>17</v>
      </c>
      <c r="L47" s="116">
        <v>7.7272727272727275</v>
      </c>
    </row>
    <row r="48" spans="1:12" s="110" customFormat="1" ht="15" customHeight="1" x14ac:dyDescent="0.2">
      <c r="A48" s="120"/>
      <c r="B48" s="119"/>
      <c r="C48" s="258" t="s">
        <v>106</v>
      </c>
      <c r="E48" s="113">
        <v>34.177215189873415</v>
      </c>
      <c r="F48" s="115">
        <v>81</v>
      </c>
      <c r="G48" s="114">
        <v>83</v>
      </c>
      <c r="H48" s="114">
        <v>71</v>
      </c>
      <c r="I48" s="114">
        <v>77</v>
      </c>
      <c r="J48" s="140">
        <v>79</v>
      </c>
      <c r="K48" s="114">
        <v>2</v>
      </c>
      <c r="L48" s="116">
        <v>2.5316455696202533</v>
      </c>
    </row>
    <row r="49" spans="1:12" s="110" customFormat="1" ht="15" customHeight="1" x14ac:dyDescent="0.2">
      <c r="A49" s="123"/>
      <c r="B49" s="124"/>
      <c r="C49" s="260" t="s">
        <v>107</v>
      </c>
      <c r="D49" s="261"/>
      <c r="E49" s="125">
        <v>65.822784810126578</v>
      </c>
      <c r="F49" s="143">
        <v>156</v>
      </c>
      <c r="G49" s="144">
        <v>147</v>
      </c>
      <c r="H49" s="144">
        <v>134</v>
      </c>
      <c r="I49" s="144">
        <v>129</v>
      </c>
      <c r="J49" s="145">
        <v>141</v>
      </c>
      <c r="K49" s="144">
        <v>15</v>
      </c>
      <c r="L49" s="146">
        <v>10.638297872340425</v>
      </c>
    </row>
    <row r="50" spans="1:12" s="110" customFormat="1" ht="24.95" customHeight="1" x14ac:dyDescent="0.2">
      <c r="A50" s="609" t="s">
        <v>192</v>
      </c>
      <c r="B50" s="610"/>
      <c r="C50" s="610"/>
      <c r="D50" s="611"/>
      <c r="E50" s="262">
        <v>11.570973328167131</v>
      </c>
      <c r="F50" s="263">
        <v>14633</v>
      </c>
      <c r="G50" s="264">
        <v>15122</v>
      </c>
      <c r="H50" s="264">
        <v>15180</v>
      </c>
      <c r="I50" s="264">
        <v>14342</v>
      </c>
      <c r="J50" s="265">
        <v>14525</v>
      </c>
      <c r="K50" s="263">
        <v>108</v>
      </c>
      <c r="L50" s="266">
        <v>0.74354561101549055</v>
      </c>
    </row>
    <row r="51" spans="1:12" s="110" customFormat="1" ht="15" customHeight="1" x14ac:dyDescent="0.2">
      <c r="A51" s="120"/>
      <c r="B51" s="119"/>
      <c r="C51" s="258" t="s">
        <v>106</v>
      </c>
      <c r="E51" s="113">
        <v>52.695961183626054</v>
      </c>
      <c r="F51" s="115">
        <v>7711</v>
      </c>
      <c r="G51" s="114">
        <v>7901</v>
      </c>
      <c r="H51" s="114">
        <v>8040</v>
      </c>
      <c r="I51" s="114">
        <v>7562</v>
      </c>
      <c r="J51" s="140">
        <v>7539</v>
      </c>
      <c r="K51" s="114">
        <v>172</v>
      </c>
      <c r="L51" s="116">
        <v>2.2814696909404431</v>
      </c>
    </row>
    <row r="52" spans="1:12" s="110" customFormat="1" ht="15" customHeight="1" x14ac:dyDescent="0.2">
      <c r="A52" s="120"/>
      <c r="B52" s="119"/>
      <c r="C52" s="258" t="s">
        <v>107</v>
      </c>
      <c r="E52" s="113">
        <v>47.304038816373946</v>
      </c>
      <c r="F52" s="115">
        <v>6922</v>
      </c>
      <c r="G52" s="114">
        <v>7221</v>
      </c>
      <c r="H52" s="114">
        <v>7140</v>
      </c>
      <c r="I52" s="114">
        <v>6780</v>
      </c>
      <c r="J52" s="140">
        <v>6986</v>
      </c>
      <c r="K52" s="114">
        <v>-64</v>
      </c>
      <c r="L52" s="116">
        <v>-0.91611795018608644</v>
      </c>
    </row>
    <row r="53" spans="1:12" s="110" customFormat="1" ht="15" customHeight="1" x14ac:dyDescent="0.2">
      <c r="A53" s="120"/>
      <c r="B53" s="119"/>
      <c r="C53" s="258" t="s">
        <v>187</v>
      </c>
      <c r="D53" s="110" t="s">
        <v>193</v>
      </c>
      <c r="E53" s="113">
        <v>25.709013872753367</v>
      </c>
      <c r="F53" s="115">
        <v>3762</v>
      </c>
      <c r="G53" s="114">
        <v>4293</v>
      </c>
      <c r="H53" s="114">
        <v>4357</v>
      </c>
      <c r="I53" s="114">
        <v>3470</v>
      </c>
      <c r="J53" s="140">
        <v>3772</v>
      </c>
      <c r="K53" s="114">
        <v>-10</v>
      </c>
      <c r="L53" s="116">
        <v>-0.26511134676564158</v>
      </c>
    </row>
    <row r="54" spans="1:12" s="110" customFormat="1" ht="15" customHeight="1" x14ac:dyDescent="0.2">
      <c r="A54" s="120"/>
      <c r="B54" s="119"/>
      <c r="D54" s="267" t="s">
        <v>194</v>
      </c>
      <c r="E54" s="113">
        <v>50.717703349282296</v>
      </c>
      <c r="F54" s="115">
        <v>1908</v>
      </c>
      <c r="G54" s="114">
        <v>2181</v>
      </c>
      <c r="H54" s="114">
        <v>2259</v>
      </c>
      <c r="I54" s="114">
        <v>1775</v>
      </c>
      <c r="J54" s="140">
        <v>1881</v>
      </c>
      <c r="K54" s="114">
        <v>27</v>
      </c>
      <c r="L54" s="116">
        <v>1.4354066985645932</v>
      </c>
    </row>
    <row r="55" spans="1:12" s="110" customFormat="1" ht="15" customHeight="1" x14ac:dyDescent="0.2">
      <c r="A55" s="120"/>
      <c r="B55" s="119"/>
      <c r="D55" s="267" t="s">
        <v>195</v>
      </c>
      <c r="E55" s="113">
        <v>49.282296650717704</v>
      </c>
      <c r="F55" s="115">
        <v>1854</v>
      </c>
      <c r="G55" s="114">
        <v>2112</v>
      </c>
      <c r="H55" s="114">
        <v>2098</v>
      </c>
      <c r="I55" s="114">
        <v>1695</v>
      </c>
      <c r="J55" s="140">
        <v>1891</v>
      </c>
      <c r="K55" s="114">
        <v>-37</v>
      </c>
      <c r="L55" s="116">
        <v>-1.9566367001586462</v>
      </c>
    </row>
    <row r="56" spans="1:12" s="110" customFormat="1" ht="15" customHeight="1" x14ac:dyDescent="0.2">
      <c r="A56" s="120"/>
      <c r="B56" s="119" t="s">
        <v>196</v>
      </c>
      <c r="C56" s="258"/>
      <c r="E56" s="113">
        <v>58.864648157959245</v>
      </c>
      <c r="F56" s="115">
        <v>74442</v>
      </c>
      <c r="G56" s="114">
        <v>74337</v>
      </c>
      <c r="H56" s="114">
        <v>74603</v>
      </c>
      <c r="I56" s="114">
        <v>74302</v>
      </c>
      <c r="J56" s="140">
        <v>74322</v>
      </c>
      <c r="K56" s="114">
        <v>120</v>
      </c>
      <c r="L56" s="116">
        <v>0.16145959473641722</v>
      </c>
    </row>
    <row r="57" spans="1:12" s="110" customFormat="1" ht="15" customHeight="1" x14ac:dyDescent="0.2">
      <c r="A57" s="120"/>
      <c r="B57" s="119"/>
      <c r="C57" s="258" t="s">
        <v>106</v>
      </c>
      <c r="E57" s="113">
        <v>51.045108943875768</v>
      </c>
      <c r="F57" s="115">
        <v>37999</v>
      </c>
      <c r="G57" s="114">
        <v>38029</v>
      </c>
      <c r="H57" s="114">
        <v>38241</v>
      </c>
      <c r="I57" s="114">
        <v>38118</v>
      </c>
      <c r="J57" s="140">
        <v>38222</v>
      </c>
      <c r="K57" s="114">
        <v>-223</v>
      </c>
      <c r="L57" s="116">
        <v>-0.58343362461409665</v>
      </c>
    </row>
    <row r="58" spans="1:12" s="110" customFormat="1" ht="15" customHeight="1" x14ac:dyDescent="0.2">
      <c r="A58" s="120"/>
      <c r="B58" s="119"/>
      <c r="C58" s="258" t="s">
        <v>107</v>
      </c>
      <c r="E58" s="113">
        <v>48.954891056124232</v>
      </c>
      <c r="F58" s="115">
        <v>36443</v>
      </c>
      <c r="G58" s="114">
        <v>36308</v>
      </c>
      <c r="H58" s="114">
        <v>36362</v>
      </c>
      <c r="I58" s="114">
        <v>36184</v>
      </c>
      <c r="J58" s="140">
        <v>36100</v>
      </c>
      <c r="K58" s="114">
        <v>343</v>
      </c>
      <c r="L58" s="116">
        <v>0.95013850415512469</v>
      </c>
    </row>
    <row r="59" spans="1:12" s="110" customFormat="1" ht="15" customHeight="1" x14ac:dyDescent="0.2">
      <c r="A59" s="120"/>
      <c r="B59" s="119"/>
      <c r="C59" s="258" t="s">
        <v>105</v>
      </c>
      <c r="D59" s="110" t="s">
        <v>197</v>
      </c>
      <c r="E59" s="113">
        <v>92.269149136240301</v>
      </c>
      <c r="F59" s="115">
        <v>68687</v>
      </c>
      <c r="G59" s="114">
        <v>68626</v>
      </c>
      <c r="H59" s="114">
        <v>68907</v>
      </c>
      <c r="I59" s="114">
        <v>68694</v>
      </c>
      <c r="J59" s="140">
        <v>68731</v>
      </c>
      <c r="K59" s="114">
        <v>-44</v>
      </c>
      <c r="L59" s="116">
        <v>-6.4017692162197548E-2</v>
      </c>
    </row>
    <row r="60" spans="1:12" s="110" customFormat="1" ht="15" customHeight="1" x14ac:dyDescent="0.2">
      <c r="A60" s="120"/>
      <c r="B60" s="119"/>
      <c r="C60" s="258"/>
      <c r="D60" s="267" t="s">
        <v>198</v>
      </c>
      <c r="E60" s="113">
        <v>49.55668467104401</v>
      </c>
      <c r="F60" s="115">
        <v>34039</v>
      </c>
      <c r="G60" s="114">
        <v>34091</v>
      </c>
      <c r="H60" s="114">
        <v>34309</v>
      </c>
      <c r="I60" s="114">
        <v>34264</v>
      </c>
      <c r="J60" s="140">
        <v>34352</v>
      </c>
      <c r="K60" s="114">
        <v>-313</v>
      </c>
      <c r="L60" s="116">
        <v>-0.91115510013972989</v>
      </c>
    </row>
    <row r="61" spans="1:12" s="110" customFormat="1" ht="15" customHeight="1" x14ac:dyDescent="0.2">
      <c r="A61" s="120"/>
      <c r="B61" s="119"/>
      <c r="C61" s="258"/>
      <c r="D61" s="267" t="s">
        <v>199</v>
      </c>
      <c r="E61" s="113">
        <v>50.44331532895599</v>
      </c>
      <c r="F61" s="115">
        <v>34648</v>
      </c>
      <c r="G61" s="114">
        <v>34535</v>
      </c>
      <c r="H61" s="114">
        <v>34598</v>
      </c>
      <c r="I61" s="114">
        <v>34430</v>
      </c>
      <c r="J61" s="140">
        <v>34379</v>
      </c>
      <c r="K61" s="114">
        <v>269</v>
      </c>
      <c r="L61" s="116">
        <v>0.78245440530556443</v>
      </c>
    </row>
    <row r="62" spans="1:12" s="110" customFormat="1" ht="15" customHeight="1" x14ac:dyDescent="0.2">
      <c r="A62" s="120"/>
      <c r="B62" s="119"/>
      <c r="C62" s="258"/>
      <c r="D62" s="258" t="s">
        <v>200</v>
      </c>
      <c r="E62" s="113">
        <v>7.7308508637597058</v>
      </c>
      <c r="F62" s="115">
        <v>5755</v>
      </c>
      <c r="G62" s="114">
        <v>5711</v>
      </c>
      <c r="H62" s="114">
        <v>5696</v>
      </c>
      <c r="I62" s="114">
        <v>5608</v>
      </c>
      <c r="J62" s="140">
        <v>5591</v>
      </c>
      <c r="K62" s="114">
        <v>164</v>
      </c>
      <c r="L62" s="116">
        <v>2.9332856376319083</v>
      </c>
    </row>
    <row r="63" spans="1:12" s="110" customFormat="1" ht="15" customHeight="1" x14ac:dyDescent="0.2">
      <c r="A63" s="120"/>
      <c r="B63" s="119"/>
      <c r="C63" s="258"/>
      <c r="D63" s="267" t="s">
        <v>198</v>
      </c>
      <c r="E63" s="113">
        <v>68.809730668983491</v>
      </c>
      <c r="F63" s="115">
        <v>3960</v>
      </c>
      <c r="G63" s="114">
        <v>3938</v>
      </c>
      <c r="H63" s="114">
        <v>3932</v>
      </c>
      <c r="I63" s="114">
        <v>3854</v>
      </c>
      <c r="J63" s="140">
        <v>3870</v>
      </c>
      <c r="K63" s="114">
        <v>90</v>
      </c>
      <c r="L63" s="116">
        <v>2.3255813953488373</v>
      </c>
    </row>
    <row r="64" spans="1:12" s="110" customFormat="1" ht="15" customHeight="1" x14ac:dyDescent="0.2">
      <c r="A64" s="120"/>
      <c r="B64" s="119"/>
      <c r="C64" s="258"/>
      <c r="D64" s="267" t="s">
        <v>199</v>
      </c>
      <c r="E64" s="113">
        <v>31.190269331016509</v>
      </c>
      <c r="F64" s="115">
        <v>1795</v>
      </c>
      <c r="G64" s="114">
        <v>1773</v>
      </c>
      <c r="H64" s="114">
        <v>1764</v>
      </c>
      <c r="I64" s="114">
        <v>1754</v>
      </c>
      <c r="J64" s="140">
        <v>1721</v>
      </c>
      <c r="K64" s="114">
        <v>74</v>
      </c>
      <c r="L64" s="116">
        <v>4.2998256827425916</v>
      </c>
    </row>
    <row r="65" spans="1:12" s="110" customFormat="1" ht="15" customHeight="1" x14ac:dyDescent="0.2">
      <c r="A65" s="120"/>
      <c r="B65" s="119" t="s">
        <v>201</v>
      </c>
      <c r="C65" s="258"/>
      <c r="E65" s="113">
        <v>22.163004198856584</v>
      </c>
      <c r="F65" s="115">
        <v>28028</v>
      </c>
      <c r="G65" s="114">
        <v>27984</v>
      </c>
      <c r="H65" s="114">
        <v>27637</v>
      </c>
      <c r="I65" s="114">
        <v>27418</v>
      </c>
      <c r="J65" s="140">
        <v>27069</v>
      </c>
      <c r="K65" s="114">
        <v>959</v>
      </c>
      <c r="L65" s="116">
        <v>3.542798034652185</v>
      </c>
    </row>
    <row r="66" spans="1:12" s="110" customFormat="1" ht="15" customHeight="1" x14ac:dyDescent="0.2">
      <c r="A66" s="120"/>
      <c r="B66" s="119"/>
      <c r="C66" s="258" t="s">
        <v>106</v>
      </c>
      <c r="E66" s="113">
        <v>56.714713857570999</v>
      </c>
      <c r="F66" s="115">
        <v>15896</v>
      </c>
      <c r="G66" s="114">
        <v>15956</v>
      </c>
      <c r="H66" s="114">
        <v>15819</v>
      </c>
      <c r="I66" s="114">
        <v>15716</v>
      </c>
      <c r="J66" s="140">
        <v>15552</v>
      </c>
      <c r="K66" s="114">
        <v>344</v>
      </c>
      <c r="L66" s="116">
        <v>2.211934156378601</v>
      </c>
    </row>
    <row r="67" spans="1:12" s="110" customFormat="1" ht="15" customHeight="1" x14ac:dyDescent="0.2">
      <c r="A67" s="120"/>
      <c r="B67" s="119"/>
      <c r="C67" s="258" t="s">
        <v>107</v>
      </c>
      <c r="E67" s="113">
        <v>43.285286142429001</v>
      </c>
      <c r="F67" s="115">
        <v>12132</v>
      </c>
      <c r="G67" s="114">
        <v>12028</v>
      </c>
      <c r="H67" s="114">
        <v>11818</v>
      </c>
      <c r="I67" s="114">
        <v>11702</v>
      </c>
      <c r="J67" s="140">
        <v>11517</v>
      </c>
      <c r="K67" s="114">
        <v>615</v>
      </c>
      <c r="L67" s="116">
        <v>5.3399322740296951</v>
      </c>
    </row>
    <row r="68" spans="1:12" s="110" customFormat="1" ht="15" customHeight="1" x14ac:dyDescent="0.2">
      <c r="A68" s="120"/>
      <c r="B68" s="119"/>
      <c r="C68" s="258" t="s">
        <v>105</v>
      </c>
      <c r="D68" s="110" t="s">
        <v>202</v>
      </c>
      <c r="E68" s="113">
        <v>17.578849721706863</v>
      </c>
      <c r="F68" s="115">
        <v>4927</v>
      </c>
      <c r="G68" s="114">
        <v>4881</v>
      </c>
      <c r="H68" s="114">
        <v>4732</v>
      </c>
      <c r="I68" s="114">
        <v>4618</v>
      </c>
      <c r="J68" s="140">
        <v>4486</v>
      </c>
      <c r="K68" s="114">
        <v>441</v>
      </c>
      <c r="L68" s="116">
        <v>9.8305840392331696</v>
      </c>
    </row>
    <row r="69" spans="1:12" s="110" customFormat="1" ht="15" customHeight="1" x14ac:dyDescent="0.2">
      <c r="A69" s="120"/>
      <c r="B69" s="119"/>
      <c r="C69" s="258"/>
      <c r="D69" s="267" t="s">
        <v>198</v>
      </c>
      <c r="E69" s="113">
        <v>49.84777755226304</v>
      </c>
      <c r="F69" s="115">
        <v>2456</v>
      </c>
      <c r="G69" s="114">
        <v>2456</v>
      </c>
      <c r="H69" s="114">
        <v>2391</v>
      </c>
      <c r="I69" s="114">
        <v>2349</v>
      </c>
      <c r="J69" s="140">
        <v>2284</v>
      </c>
      <c r="K69" s="114">
        <v>172</v>
      </c>
      <c r="L69" s="116">
        <v>7.5306479859894919</v>
      </c>
    </row>
    <row r="70" spans="1:12" s="110" customFormat="1" ht="15" customHeight="1" x14ac:dyDescent="0.2">
      <c r="A70" s="120"/>
      <c r="B70" s="119"/>
      <c r="C70" s="258"/>
      <c r="D70" s="267" t="s">
        <v>199</v>
      </c>
      <c r="E70" s="113">
        <v>50.15222244773696</v>
      </c>
      <c r="F70" s="115">
        <v>2471</v>
      </c>
      <c r="G70" s="114">
        <v>2425</v>
      </c>
      <c r="H70" s="114">
        <v>2341</v>
      </c>
      <c r="I70" s="114">
        <v>2269</v>
      </c>
      <c r="J70" s="140">
        <v>2202</v>
      </c>
      <c r="K70" s="114">
        <v>269</v>
      </c>
      <c r="L70" s="116">
        <v>12.216167120799273</v>
      </c>
    </row>
    <row r="71" spans="1:12" s="110" customFormat="1" ht="15" customHeight="1" x14ac:dyDescent="0.2">
      <c r="A71" s="120"/>
      <c r="B71" s="119"/>
      <c r="C71" s="258"/>
      <c r="D71" s="110" t="s">
        <v>203</v>
      </c>
      <c r="E71" s="113">
        <v>74.607535321821032</v>
      </c>
      <c r="F71" s="115">
        <v>20911</v>
      </c>
      <c r="G71" s="114">
        <v>20910</v>
      </c>
      <c r="H71" s="114">
        <v>20739</v>
      </c>
      <c r="I71" s="114">
        <v>20663</v>
      </c>
      <c r="J71" s="140">
        <v>20465</v>
      </c>
      <c r="K71" s="114">
        <v>446</v>
      </c>
      <c r="L71" s="116">
        <v>2.1793305643782066</v>
      </c>
    </row>
    <row r="72" spans="1:12" s="110" customFormat="1" ht="15" customHeight="1" x14ac:dyDescent="0.2">
      <c r="A72" s="120"/>
      <c r="B72" s="119"/>
      <c r="C72" s="258"/>
      <c r="D72" s="267" t="s">
        <v>198</v>
      </c>
      <c r="E72" s="113">
        <v>58.199034001243362</v>
      </c>
      <c r="F72" s="115">
        <v>12170</v>
      </c>
      <c r="G72" s="114">
        <v>12226</v>
      </c>
      <c r="H72" s="114">
        <v>12163</v>
      </c>
      <c r="I72" s="114">
        <v>12105</v>
      </c>
      <c r="J72" s="140">
        <v>12024</v>
      </c>
      <c r="K72" s="114">
        <v>146</v>
      </c>
      <c r="L72" s="116">
        <v>1.2142381902860946</v>
      </c>
    </row>
    <row r="73" spans="1:12" s="110" customFormat="1" ht="15" customHeight="1" x14ac:dyDescent="0.2">
      <c r="A73" s="120"/>
      <c r="B73" s="119"/>
      <c r="C73" s="258"/>
      <c r="D73" s="267" t="s">
        <v>199</v>
      </c>
      <c r="E73" s="113">
        <v>41.800965998756638</v>
      </c>
      <c r="F73" s="115">
        <v>8741</v>
      </c>
      <c r="G73" s="114">
        <v>8684</v>
      </c>
      <c r="H73" s="114">
        <v>8576</v>
      </c>
      <c r="I73" s="114">
        <v>8558</v>
      </c>
      <c r="J73" s="140">
        <v>8441</v>
      </c>
      <c r="K73" s="114">
        <v>300</v>
      </c>
      <c r="L73" s="116">
        <v>3.5540812699917073</v>
      </c>
    </row>
    <row r="74" spans="1:12" s="110" customFormat="1" ht="15" customHeight="1" x14ac:dyDescent="0.2">
      <c r="A74" s="120"/>
      <c r="B74" s="119"/>
      <c r="C74" s="258"/>
      <c r="D74" s="110" t="s">
        <v>204</v>
      </c>
      <c r="E74" s="113">
        <v>7.8136149564720991</v>
      </c>
      <c r="F74" s="115">
        <v>2190</v>
      </c>
      <c r="G74" s="114">
        <v>2193</v>
      </c>
      <c r="H74" s="114">
        <v>2166</v>
      </c>
      <c r="I74" s="114">
        <v>2137</v>
      </c>
      <c r="J74" s="140">
        <v>2118</v>
      </c>
      <c r="K74" s="114">
        <v>72</v>
      </c>
      <c r="L74" s="116">
        <v>3.3994334277620397</v>
      </c>
    </row>
    <row r="75" spans="1:12" s="110" customFormat="1" ht="15" customHeight="1" x14ac:dyDescent="0.2">
      <c r="A75" s="120"/>
      <c r="B75" s="119"/>
      <c r="C75" s="258"/>
      <c r="D75" s="267" t="s">
        <v>198</v>
      </c>
      <c r="E75" s="113">
        <v>57.990867579908674</v>
      </c>
      <c r="F75" s="115">
        <v>1270</v>
      </c>
      <c r="G75" s="114">
        <v>1274</v>
      </c>
      <c r="H75" s="114">
        <v>1265</v>
      </c>
      <c r="I75" s="114">
        <v>1262</v>
      </c>
      <c r="J75" s="140">
        <v>1244</v>
      </c>
      <c r="K75" s="114">
        <v>26</v>
      </c>
      <c r="L75" s="116">
        <v>2.090032154340836</v>
      </c>
    </row>
    <row r="76" spans="1:12" s="110" customFormat="1" ht="15" customHeight="1" x14ac:dyDescent="0.2">
      <c r="A76" s="120"/>
      <c r="B76" s="119"/>
      <c r="C76" s="258"/>
      <c r="D76" s="267" t="s">
        <v>199</v>
      </c>
      <c r="E76" s="113">
        <v>42.009132420091326</v>
      </c>
      <c r="F76" s="115">
        <v>920</v>
      </c>
      <c r="G76" s="114">
        <v>919</v>
      </c>
      <c r="H76" s="114">
        <v>901</v>
      </c>
      <c r="I76" s="114">
        <v>875</v>
      </c>
      <c r="J76" s="140">
        <v>874</v>
      </c>
      <c r="K76" s="114">
        <v>46</v>
      </c>
      <c r="L76" s="116">
        <v>5.2631578947368425</v>
      </c>
    </row>
    <row r="77" spans="1:12" s="110" customFormat="1" ht="15" customHeight="1" x14ac:dyDescent="0.2">
      <c r="A77" s="534"/>
      <c r="B77" s="119" t="s">
        <v>205</v>
      </c>
      <c r="C77" s="268"/>
      <c r="D77" s="182"/>
      <c r="E77" s="113">
        <v>7.4013743150170406</v>
      </c>
      <c r="F77" s="115">
        <v>9360</v>
      </c>
      <c r="G77" s="114">
        <v>9502</v>
      </c>
      <c r="H77" s="114">
        <v>9547</v>
      </c>
      <c r="I77" s="114">
        <v>9520</v>
      </c>
      <c r="J77" s="140">
        <v>9617</v>
      </c>
      <c r="K77" s="114">
        <v>-257</v>
      </c>
      <c r="L77" s="116">
        <v>-2.6723510450244361</v>
      </c>
    </row>
    <row r="78" spans="1:12" s="110" customFormat="1" ht="15" customHeight="1" x14ac:dyDescent="0.2">
      <c r="A78" s="120"/>
      <c r="B78" s="119"/>
      <c r="C78" s="268" t="s">
        <v>106</v>
      </c>
      <c r="D78" s="182"/>
      <c r="E78" s="113">
        <v>55.256410256410255</v>
      </c>
      <c r="F78" s="115">
        <v>5172</v>
      </c>
      <c r="G78" s="114">
        <v>5230</v>
      </c>
      <c r="H78" s="114">
        <v>5298</v>
      </c>
      <c r="I78" s="114">
        <v>5276</v>
      </c>
      <c r="J78" s="140">
        <v>5317</v>
      </c>
      <c r="K78" s="114">
        <v>-145</v>
      </c>
      <c r="L78" s="116">
        <v>-2.7271017491066392</v>
      </c>
    </row>
    <row r="79" spans="1:12" s="110" customFormat="1" ht="15" customHeight="1" x14ac:dyDescent="0.2">
      <c r="A79" s="123"/>
      <c r="B79" s="124"/>
      <c r="C79" s="260" t="s">
        <v>107</v>
      </c>
      <c r="D79" s="261"/>
      <c r="E79" s="125">
        <v>44.743589743589745</v>
      </c>
      <c r="F79" s="143">
        <v>4188</v>
      </c>
      <c r="G79" s="144">
        <v>4272</v>
      </c>
      <c r="H79" s="144">
        <v>4249</v>
      </c>
      <c r="I79" s="144">
        <v>4244</v>
      </c>
      <c r="J79" s="145">
        <v>4300</v>
      </c>
      <c r="K79" s="144">
        <v>-112</v>
      </c>
      <c r="L79" s="146">
        <v>-2.6046511627906979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126463</v>
      </c>
      <c r="E11" s="114">
        <v>126945</v>
      </c>
      <c r="F11" s="114">
        <v>126967</v>
      </c>
      <c r="G11" s="114">
        <v>125582</v>
      </c>
      <c r="H11" s="140">
        <v>125533</v>
      </c>
      <c r="I11" s="115">
        <v>930</v>
      </c>
      <c r="J11" s="116">
        <v>0.74084105374682352</v>
      </c>
    </row>
    <row r="12" spans="1:15" s="110" customFormat="1" ht="24.95" customHeight="1" x14ac:dyDescent="0.2">
      <c r="A12" s="193" t="s">
        <v>132</v>
      </c>
      <c r="B12" s="194" t="s">
        <v>133</v>
      </c>
      <c r="C12" s="113">
        <v>0.23406055526122266</v>
      </c>
      <c r="D12" s="115">
        <v>296</v>
      </c>
      <c r="E12" s="114">
        <v>302</v>
      </c>
      <c r="F12" s="114">
        <v>140</v>
      </c>
      <c r="G12" s="114">
        <v>136</v>
      </c>
      <c r="H12" s="140">
        <v>128</v>
      </c>
      <c r="I12" s="115">
        <v>168</v>
      </c>
      <c r="J12" s="116">
        <v>131.25</v>
      </c>
    </row>
    <row r="13" spans="1:15" s="110" customFormat="1" ht="24.95" customHeight="1" x14ac:dyDescent="0.2">
      <c r="A13" s="193" t="s">
        <v>134</v>
      </c>
      <c r="B13" s="199" t="s">
        <v>214</v>
      </c>
      <c r="C13" s="113">
        <v>1.315009133106126</v>
      </c>
      <c r="D13" s="115">
        <v>1663</v>
      </c>
      <c r="E13" s="114">
        <v>1645</v>
      </c>
      <c r="F13" s="114">
        <v>1639</v>
      </c>
      <c r="G13" s="114">
        <v>1583</v>
      </c>
      <c r="H13" s="140">
        <v>1562</v>
      </c>
      <c r="I13" s="115">
        <v>101</v>
      </c>
      <c r="J13" s="116">
        <v>6.4660691421254803</v>
      </c>
    </row>
    <row r="14" spans="1:15" s="287" customFormat="1" ht="24" customHeight="1" x14ac:dyDescent="0.2">
      <c r="A14" s="193" t="s">
        <v>215</v>
      </c>
      <c r="B14" s="199" t="s">
        <v>137</v>
      </c>
      <c r="C14" s="113">
        <v>27.590678696535747</v>
      </c>
      <c r="D14" s="115">
        <v>34892</v>
      </c>
      <c r="E14" s="114">
        <v>35143</v>
      </c>
      <c r="F14" s="114">
        <v>35271</v>
      </c>
      <c r="G14" s="114">
        <v>35307</v>
      </c>
      <c r="H14" s="140">
        <v>35533</v>
      </c>
      <c r="I14" s="115">
        <v>-641</v>
      </c>
      <c r="J14" s="116">
        <v>-1.8039568851490164</v>
      </c>
      <c r="K14" s="110"/>
      <c r="L14" s="110"/>
      <c r="M14" s="110"/>
      <c r="N14" s="110"/>
      <c r="O14" s="110"/>
    </row>
    <row r="15" spans="1:15" s="110" customFormat="1" ht="24.75" customHeight="1" x14ac:dyDescent="0.2">
      <c r="A15" s="193" t="s">
        <v>216</v>
      </c>
      <c r="B15" s="199" t="s">
        <v>217</v>
      </c>
      <c r="C15" s="113">
        <v>2.0061203672220334</v>
      </c>
      <c r="D15" s="115">
        <v>2537</v>
      </c>
      <c r="E15" s="114">
        <v>2559</v>
      </c>
      <c r="F15" s="114">
        <v>2469</v>
      </c>
      <c r="G15" s="114">
        <v>2434</v>
      </c>
      <c r="H15" s="140">
        <v>2440</v>
      </c>
      <c r="I15" s="115">
        <v>97</v>
      </c>
      <c r="J15" s="116">
        <v>3.9754098360655736</v>
      </c>
    </row>
    <row r="16" spans="1:15" s="287" customFormat="1" ht="24.95" customHeight="1" x14ac:dyDescent="0.2">
      <c r="A16" s="193" t="s">
        <v>218</v>
      </c>
      <c r="B16" s="199" t="s">
        <v>141</v>
      </c>
      <c r="C16" s="113">
        <v>25.076899962834979</v>
      </c>
      <c r="D16" s="115">
        <v>31713</v>
      </c>
      <c r="E16" s="114">
        <v>31937</v>
      </c>
      <c r="F16" s="114">
        <v>32144</v>
      </c>
      <c r="G16" s="114">
        <v>32225</v>
      </c>
      <c r="H16" s="140">
        <v>32430</v>
      </c>
      <c r="I16" s="115">
        <v>-717</v>
      </c>
      <c r="J16" s="116">
        <v>-2.2109158186864013</v>
      </c>
      <c r="K16" s="110"/>
      <c r="L16" s="110"/>
      <c r="M16" s="110"/>
      <c r="N16" s="110"/>
      <c r="O16" s="110"/>
    </row>
    <row r="17" spans="1:15" s="110" customFormat="1" ht="24.95" customHeight="1" x14ac:dyDescent="0.2">
      <c r="A17" s="193" t="s">
        <v>219</v>
      </c>
      <c r="B17" s="199" t="s">
        <v>220</v>
      </c>
      <c r="C17" s="113">
        <v>0.50765836647873286</v>
      </c>
      <c r="D17" s="115">
        <v>642</v>
      </c>
      <c r="E17" s="114">
        <v>647</v>
      </c>
      <c r="F17" s="114">
        <v>658</v>
      </c>
      <c r="G17" s="114">
        <v>648</v>
      </c>
      <c r="H17" s="140">
        <v>663</v>
      </c>
      <c r="I17" s="115">
        <v>-21</v>
      </c>
      <c r="J17" s="116">
        <v>-3.1674208144796379</v>
      </c>
    </row>
    <row r="18" spans="1:15" s="287" customFormat="1" ht="24.95" customHeight="1" x14ac:dyDescent="0.2">
      <c r="A18" s="201" t="s">
        <v>144</v>
      </c>
      <c r="B18" s="202" t="s">
        <v>145</v>
      </c>
      <c r="C18" s="113">
        <v>2.1919454702165853</v>
      </c>
      <c r="D18" s="115">
        <v>2772</v>
      </c>
      <c r="E18" s="114">
        <v>2655</v>
      </c>
      <c r="F18" s="114">
        <v>2771</v>
      </c>
      <c r="G18" s="114">
        <v>2679</v>
      </c>
      <c r="H18" s="140">
        <v>2625</v>
      </c>
      <c r="I18" s="115">
        <v>147</v>
      </c>
      <c r="J18" s="116">
        <v>5.6</v>
      </c>
      <c r="K18" s="110"/>
      <c r="L18" s="110"/>
      <c r="M18" s="110"/>
      <c r="N18" s="110"/>
      <c r="O18" s="110"/>
    </row>
    <row r="19" spans="1:15" s="110" customFormat="1" ht="24.95" customHeight="1" x14ac:dyDescent="0.2">
      <c r="A19" s="193" t="s">
        <v>146</v>
      </c>
      <c r="B19" s="199" t="s">
        <v>147</v>
      </c>
      <c r="C19" s="113">
        <v>9.7237927298893752</v>
      </c>
      <c r="D19" s="115">
        <v>12297</v>
      </c>
      <c r="E19" s="114">
        <v>12408</v>
      </c>
      <c r="F19" s="114">
        <v>12408</v>
      </c>
      <c r="G19" s="114">
        <v>12232</v>
      </c>
      <c r="H19" s="140">
        <v>12250</v>
      </c>
      <c r="I19" s="115">
        <v>47</v>
      </c>
      <c r="J19" s="116">
        <v>0.3836734693877551</v>
      </c>
    </row>
    <row r="20" spans="1:15" s="287" customFormat="1" ht="24.95" customHeight="1" x14ac:dyDescent="0.2">
      <c r="A20" s="193" t="s">
        <v>148</v>
      </c>
      <c r="B20" s="199" t="s">
        <v>149</v>
      </c>
      <c r="C20" s="113">
        <v>4.7144224002277344</v>
      </c>
      <c r="D20" s="115">
        <v>5962</v>
      </c>
      <c r="E20" s="114">
        <v>5940</v>
      </c>
      <c r="F20" s="114">
        <v>6041</v>
      </c>
      <c r="G20" s="114">
        <v>5944</v>
      </c>
      <c r="H20" s="140">
        <v>5940</v>
      </c>
      <c r="I20" s="115">
        <v>22</v>
      </c>
      <c r="J20" s="116">
        <v>0.37037037037037035</v>
      </c>
      <c r="K20" s="110"/>
      <c r="L20" s="110"/>
      <c r="M20" s="110"/>
      <c r="N20" s="110"/>
      <c r="O20" s="110"/>
    </row>
    <row r="21" spans="1:15" s="110" customFormat="1" ht="24.95" customHeight="1" x14ac:dyDescent="0.2">
      <c r="A21" s="201" t="s">
        <v>150</v>
      </c>
      <c r="B21" s="202" t="s">
        <v>151</v>
      </c>
      <c r="C21" s="113">
        <v>2.8427287032570789</v>
      </c>
      <c r="D21" s="115">
        <v>3595</v>
      </c>
      <c r="E21" s="114">
        <v>3731</v>
      </c>
      <c r="F21" s="114">
        <v>3785</v>
      </c>
      <c r="G21" s="114">
        <v>3730</v>
      </c>
      <c r="H21" s="140">
        <v>3584</v>
      </c>
      <c r="I21" s="115">
        <v>11</v>
      </c>
      <c r="J21" s="116">
        <v>0.30691964285714285</v>
      </c>
    </row>
    <row r="22" spans="1:15" s="110" customFormat="1" ht="24.95" customHeight="1" x14ac:dyDescent="0.2">
      <c r="A22" s="201" t="s">
        <v>152</v>
      </c>
      <c r="B22" s="199" t="s">
        <v>153</v>
      </c>
      <c r="C22" s="113">
        <v>3.3851798549773453</v>
      </c>
      <c r="D22" s="115">
        <v>4281</v>
      </c>
      <c r="E22" s="114">
        <v>4225</v>
      </c>
      <c r="F22" s="114">
        <v>4104</v>
      </c>
      <c r="G22" s="114">
        <v>4015</v>
      </c>
      <c r="H22" s="140">
        <v>3903</v>
      </c>
      <c r="I22" s="115">
        <v>378</v>
      </c>
      <c r="J22" s="116">
        <v>9.6848578016910061</v>
      </c>
    </row>
    <row r="23" spans="1:15" s="110" customFormat="1" ht="24.95" customHeight="1" x14ac:dyDescent="0.2">
      <c r="A23" s="193" t="s">
        <v>154</v>
      </c>
      <c r="B23" s="199" t="s">
        <v>155</v>
      </c>
      <c r="C23" s="113">
        <v>2.0290519756766803</v>
      </c>
      <c r="D23" s="115">
        <v>2566</v>
      </c>
      <c r="E23" s="114">
        <v>2629</v>
      </c>
      <c r="F23" s="114">
        <v>2634</v>
      </c>
      <c r="G23" s="114">
        <v>2594</v>
      </c>
      <c r="H23" s="140">
        <v>2607</v>
      </c>
      <c r="I23" s="115">
        <v>-41</v>
      </c>
      <c r="J23" s="116">
        <v>-1.5726889144610663</v>
      </c>
    </row>
    <row r="24" spans="1:15" s="110" customFormat="1" ht="24.95" customHeight="1" x14ac:dyDescent="0.2">
      <c r="A24" s="193" t="s">
        <v>156</v>
      </c>
      <c r="B24" s="199" t="s">
        <v>221</v>
      </c>
      <c r="C24" s="113">
        <v>6.2120936558519091</v>
      </c>
      <c r="D24" s="115">
        <v>7856</v>
      </c>
      <c r="E24" s="114">
        <v>7807</v>
      </c>
      <c r="F24" s="114">
        <v>7683</v>
      </c>
      <c r="G24" s="114">
        <v>7522</v>
      </c>
      <c r="H24" s="140">
        <v>7529</v>
      </c>
      <c r="I24" s="115">
        <v>327</v>
      </c>
      <c r="J24" s="116">
        <v>4.3432062690928408</v>
      </c>
    </row>
    <row r="25" spans="1:15" s="110" customFormat="1" ht="24.95" customHeight="1" x14ac:dyDescent="0.2">
      <c r="A25" s="193" t="s">
        <v>222</v>
      </c>
      <c r="B25" s="204" t="s">
        <v>159</v>
      </c>
      <c r="C25" s="113">
        <v>3.8841400251456948</v>
      </c>
      <c r="D25" s="115">
        <v>4912</v>
      </c>
      <c r="E25" s="114">
        <v>4921</v>
      </c>
      <c r="F25" s="114">
        <v>4850</v>
      </c>
      <c r="G25" s="114">
        <v>4911</v>
      </c>
      <c r="H25" s="140">
        <v>4835</v>
      </c>
      <c r="I25" s="115">
        <v>77</v>
      </c>
      <c r="J25" s="116">
        <v>1.592554291623578</v>
      </c>
    </row>
    <row r="26" spans="1:15" s="110" customFormat="1" ht="24.95" customHeight="1" x14ac:dyDescent="0.2">
      <c r="A26" s="201">
        <v>782.78300000000002</v>
      </c>
      <c r="B26" s="203" t="s">
        <v>160</v>
      </c>
      <c r="C26" s="113">
        <v>4.2803033298276967</v>
      </c>
      <c r="D26" s="115">
        <v>5413</v>
      </c>
      <c r="E26" s="114">
        <v>5643</v>
      </c>
      <c r="F26" s="114">
        <v>6013</v>
      </c>
      <c r="G26" s="114">
        <v>5939</v>
      </c>
      <c r="H26" s="140">
        <v>6221</v>
      </c>
      <c r="I26" s="115">
        <v>-808</v>
      </c>
      <c r="J26" s="116">
        <v>-12.988265552162032</v>
      </c>
    </row>
    <row r="27" spans="1:15" s="110" customFormat="1" ht="24.95" customHeight="1" x14ac:dyDescent="0.2">
      <c r="A27" s="193" t="s">
        <v>161</v>
      </c>
      <c r="B27" s="199" t="s">
        <v>223</v>
      </c>
      <c r="C27" s="113">
        <v>5.490934107209223</v>
      </c>
      <c r="D27" s="115">
        <v>6944</v>
      </c>
      <c r="E27" s="114">
        <v>6895</v>
      </c>
      <c r="F27" s="114">
        <v>7005</v>
      </c>
      <c r="G27" s="114">
        <v>6883</v>
      </c>
      <c r="H27" s="140">
        <v>6869</v>
      </c>
      <c r="I27" s="115">
        <v>75</v>
      </c>
      <c r="J27" s="116">
        <v>1.0918619886446352</v>
      </c>
    </row>
    <row r="28" spans="1:15" s="110" customFormat="1" ht="24.95" customHeight="1" x14ac:dyDescent="0.2">
      <c r="A28" s="193" t="s">
        <v>163</v>
      </c>
      <c r="B28" s="199" t="s">
        <v>164</v>
      </c>
      <c r="C28" s="113">
        <v>5.5312621082846363</v>
      </c>
      <c r="D28" s="115">
        <v>6995</v>
      </c>
      <c r="E28" s="114">
        <v>7079</v>
      </c>
      <c r="F28" s="114">
        <v>7026</v>
      </c>
      <c r="G28" s="114">
        <v>6974</v>
      </c>
      <c r="H28" s="140">
        <v>6913</v>
      </c>
      <c r="I28" s="115">
        <v>82</v>
      </c>
      <c r="J28" s="116">
        <v>1.1861709822074353</v>
      </c>
    </row>
    <row r="29" spans="1:15" s="110" customFormat="1" ht="24.95" customHeight="1" x14ac:dyDescent="0.2">
      <c r="A29" s="193">
        <v>86</v>
      </c>
      <c r="B29" s="199" t="s">
        <v>165</v>
      </c>
      <c r="C29" s="113">
        <v>12.471632018851365</v>
      </c>
      <c r="D29" s="115">
        <v>15772</v>
      </c>
      <c r="E29" s="114">
        <v>15786</v>
      </c>
      <c r="F29" s="114">
        <v>15613</v>
      </c>
      <c r="G29" s="114">
        <v>15345</v>
      </c>
      <c r="H29" s="140">
        <v>15281</v>
      </c>
      <c r="I29" s="115">
        <v>491</v>
      </c>
      <c r="J29" s="116">
        <v>3.2131405012760945</v>
      </c>
    </row>
    <row r="30" spans="1:15" s="110" customFormat="1" ht="24.95" customHeight="1" x14ac:dyDescent="0.2">
      <c r="A30" s="193">
        <v>87.88</v>
      </c>
      <c r="B30" s="204" t="s">
        <v>166</v>
      </c>
      <c r="C30" s="113">
        <v>4.5191083558036738</v>
      </c>
      <c r="D30" s="115">
        <v>5715</v>
      </c>
      <c r="E30" s="114">
        <v>5583</v>
      </c>
      <c r="F30" s="114">
        <v>5471</v>
      </c>
      <c r="G30" s="114">
        <v>5355</v>
      </c>
      <c r="H30" s="140">
        <v>5320</v>
      </c>
      <c r="I30" s="115">
        <v>395</v>
      </c>
      <c r="J30" s="116">
        <v>7.4248120300751879</v>
      </c>
    </row>
    <row r="31" spans="1:15" s="110" customFormat="1" ht="24.95" customHeight="1" x14ac:dyDescent="0.2">
      <c r="A31" s="193" t="s">
        <v>167</v>
      </c>
      <c r="B31" s="199" t="s">
        <v>168</v>
      </c>
      <c r="C31" s="113">
        <v>3.5836568798779092</v>
      </c>
      <c r="D31" s="115">
        <v>4532</v>
      </c>
      <c r="E31" s="114">
        <v>4553</v>
      </c>
      <c r="F31" s="114">
        <v>4513</v>
      </c>
      <c r="G31" s="114">
        <v>4433</v>
      </c>
      <c r="H31" s="140">
        <v>4433</v>
      </c>
      <c r="I31" s="115">
        <v>99</v>
      </c>
      <c r="J31" s="116">
        <v>2.2332506203473947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0.23406055526122266</v>
      </c>
      <c r="D34" s="115">
        <v>296</v>
      </c>
      <c r="E34" s="114">
        <v>302</v>
      </c>
      <c r="F34" s="114">
        <v>140</v>
      </c>
      <c r="G34" s="114">
        <v>136</v>
      </c>
      <c r="H34" s="140">
        <v>128</v>
      </c>
      <c r="I34" s="115">
        <v>168</v>
      </c>
      <c r="J34" s="116">
        <v>131.25</v>
      </c>
    </row>
    <row r="35" spans="1:10" s="110" customFormat="1" ht="24.95" customHeight="1" x14ac:dyDescent="0.2">
      <c r="A35" s="292" t="s">
        <v>171</v>
      </c>
      <c r="B35" s="293" t="s">
        <v>172</v>
      </c>
      <c r="C35" s="113">
        <v>31.097633299858458</v>
      </c>
      <c r="D35" s="115">
        <v>39327</v>
      </c>
      <c r="E35" s="114">
        <v>39443</v>
      </c>
      <c r="F35" s="114">
        <v>39681</v>
      </c>
      <c r="G35" s="114">
        <v>39569</v>
      </c>
      <c r="H35" s="140">
        <v>39720</v>
      </c>
      <c r="I35" s="115">
        <v>-393</v>
      </c>
      <c r="J35" s="116">
        <v>-0.98942598187311182</v>
      </c>
    </row>
    <row r="36" spans="1:10" s="110" customFormat="1" ht="24.95" customHeight="1" x14ac:dyDescent="0.2">
      <c r="A36" s="294" t="s">
        <v>173</v>
      </c>
      <c r="B36" s="295" t="s">
        <v>174</v>
      </c>
      <c r="C36" s="125">
        <v>68.668306144880319</v>
      </c>
      <c r="D36" s="143">
        <v>86840</v>
      </c>
      <c r="E36" s="144">
        <v>87200</v>
      </c>
      <c r="F36" s="144">
        <v>87146</v>
      </c>
      <c r="G36" s="144">
        <v>85877</v>
      </c>
      <c r="H36" s="145">
        <v>85685</v>
      </c>
      <c r="I36" s="143">
        <v>1155</v>
      </c>
      <c r="J36" s="146">
        <v>1.3479605531890062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2020-09-25T11:14:30Z</dcterms:created>
  <dcterms:modified xsi:type="dcterms:W3CDTF">2020-09-28T08:11:12Z</dcterms:modified>
</cp:coreProperties>
</file>