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K57" i="15"/>
  <c r="L57" i="15" s="1"/>
  <c r="C38" i="24"/>
  <c r="C37" i="24"/>
  <c r="E37" i="24" s="1"/>
  <c r="C35" i="24"/>
  <c r="C34" i="24"/>
  <c r="M34" i="24" s="1"/>
  <c r="C33" i="24"/>
  <c r="C32" i="24"/>
  <c r="C31" i="24"/>
  <c r="C30" i="24"/>
  <c r="C29" i="24"/>
  <c r="C28" i="24"/>
  <c r="M28" i="24" s="1"/>
  <c r="C27" i="24"/>
  <c r="C26" i="24"/>
  <c r="M26" i="24" s="1"/>
  <c r="C25" i="24"/>
  <c r="C24" i="24"/>
  <c r="C23" i="24"/>
  <c r="C22" i="24"/>
  <c r="C21" i="24"/>
  <c r="C20" i="24"/>
  <c r="M20" i="24" s="1"/>
  <c r="C19" i="24"/>
  <c r="C18" i="24"/>
  <c r="M18" i="24" s="1"/>
  <c r="C17" i="24"/>
  <c r="C16" i="24"/>
  <c r="C15" i="24"/>
  <c r="C9"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K15" i="24" s="1"/>
  <c r="B9" i="24"/>
  <c r="B8" i="24"/>
  <c r="B7" i="24"/>
  <c r="G18" i="24" l="1"/>
  <c r="G26" i="24"/>
  <c r="G34" i="24"/>
  <c r="F9" i="24"/>
  <c r="D9" i="24"/>
  <c r="J9" i="24"/>
  <c r="H9" i="24"/>
  <c r="K9" i="24"/>
  <c r="G21" i="24"/>
  <c r="M21" i="24"/>
  <c r="E21" i="24"/>
  <c r="L21" i="24"/>
  <c r="I21" i="24"/>
  <c r="F7" i="24"/>
  <c r="D7" i="24"/>
  <c r="J7" i="24"/>
  <c r="H7" i="24"/>
  <c r="K7" i="24"/>
  <c r="K8" i="24"/>
  <c r="J8" i="24"/>
  <c r="H8" i="24"/>
  <c r="F8" i="24"/>
  <c r="D8" i="24"/>
  <c r="G29" i="24"/>
  <c r="M29" i="24"/>
  <c r="E29" i="24"/>
  <c r="L29" i="24"/>
  <c r="I29" i="24"/>
  <c r="G9" i="24"/>
  <c r="M9" i="24"/>
  <c r="E9" i="24"/>
  <c r="L9" i="24"/>
  <c r="I9" i="24"/>
  <c r="K66" i="24"/>
  <c r="I66" i="24"/>
  <c r="J66" i="24"/>
  <c r="F25" i="24"/>
  <c r="D25" i="24"/>
  <c r="J25" i="24"/>
  <c r="H25" i="24"/>
  <c r="K25" i="24"/>
  <c r="K28" i="24"/>
  <c r="J28" i="24"/>
  <c r="H28" i="24"/>
  <c r="F28" i="24"/>
  <c r="D28" i="24"/>
  <c r="G19" i="24"/>
  <c r="M19" i="24"/>
  <c r="E19" i="24"/>
  <c r="L19" i="24"/>
  <c r="I19" i="24"/>
  <c r="I22" i="24"/>
  <c r="L22" i="24"/>
  <c r="M22" i="24"/>
  <c r="G22" i="24"/>
  <c r="E22" i="24"/>
  <c r="G35" i="24"/>
  <c r="M35" i="24"/>
  <c r="E35" i="24"/>
  <c r="L35" i="24"/>
  <c r="I35" i="24"/>
  <c r="C45" i="24"/>
  <c r="C39" i="24"/>
  <c r="G25" i="24"/>
  <c r="M25" i="24"/>
  <c r="E25" i="24"/>
  <c r="L25" i="24"/>
  <c r="I25" i="24"/>
  <c r="F19" i="24"/>
  <c r="D19" i="24"/>
  <c r="J19" i="24"/>
  <c r="H19" i="24"/>
  <c r="K19" i="24"/>
  <c r="K22" i="24"/>
  <c r="J22" i="24"/>
  <c r="H22" i="24"/>
  <c r="F22" i="24"/>
  <c r="D22" i="24"/>
  <c r="F35" i="24"/>
  <c r="D35" i="24"/>
  <c r="J35" i="24"/>
  <c r="H35" i="24"/>
  <c r="K35" i="24"/>
  <c r="B45" i="24"/>
  <c r="B39" i="24"/>
  <c r="I16" i="24"/>
  <c r="L16" i="24"/>
  <c r="M16" i="24"/>
  <c r="G16" i="24"/>
  <c r="E16" i="24"/>
  <c r="I32" i="24"/>
  <c r="L32" i="24"/>
  <c r="M32" i="24"/>
  <c r="G32" i="24"/>
  <c r="E32" i="24"/>
  <c r="F31" i="24"/>
  <c r="D31" i="24"/>
  <c r="J31" i="24"/>
  <c r="H31" i="24"/>
  <c r="K32" i="24"/>
  <c r="J32" i="24"/>
  <c r="H32" i="24"/>
  <c r="F32" i="24"/>
  <c r="D32" i="24"/>
  <c r="G23" i="24"/>
  <c r="M23" i="24"/>
  <c r="E23" i="24"/>
  <c r="L23" i="24"/>
  <c r="I23" i="24"/>
  <c r="K74" i="24"/>
  <c r="I74" i="24"/>
  <c r="J74" i="24"/>
  <c r="F15" i="24"/>
  <c r="D15" i="24"/>
  <c r="J15" i="24"/>
  <c r="H15" i="24"/>
  <c r="F29" i="24"/>
  <c r="D29" i="24"/>
  <c r="J29" i="24"/>
  <c r="H29" i="24"/>
  <c r="K29" i="24"/>
  <c r="F23" i="24"/>
  <c r="D23" i="24"/>
  <c r="J23" i="24"/>
  <c r="H23" i="24"/>
  <c r="K26" i="24"/>
  <c r="J26" i="24"/>
  <c r="H26" i="24"/>
  <c r="F26" i="24"/>
  <c r="D26" i="24"/>
  <c r="G7" i="24"/>
  <c r="M7" i="24"/>
  <c r="E7" i="24"/>
  <c r="L7" i="24"/>
  <c r="I7" i="24"/>
  <c r="G17" i="24"/>
  <c r="M17" i="24"/>
  <c r="E17" i="24"/>
  <c r="L17" i="24"/>
  <c r="I17" i="24"/>
  <c r="G33" i="24"/>
  <c r="M33" i="24"/>
  <c r="E33" i="24"/>
  <c r="L33" i="24"/>
  <c r="I33" i="24"/>
  <c r="I37" i="24"/>
  <c r="G37" i="24"/>
  <c r="L37" i="24"/>
  <c r="M37" i="24"/>
  <c r="K58" i="24"/>
  <c r="I58" i="24"/>
  <c r="J58" i="24"/>
  <c r="K34" i="24"/>
  <c r="J34" i="24"/>
  <c r="H34" i="24"/>
  <c r="F34" i="24"/>
  <c r="D34" i="24"/>
  <c r="K16" i="24"/>
  <c r="J16" i="24"/>
  <c r="H16" i="24"/>
  <c r="F16" i="24"/>
  <c r="D16" i="24"/>
  <c r="F17" i="24"/>
  <c r="D17" i="24"/>
  <c r="J17" i="24"/>
  <c r="H17" i="24"/>
  <c r="K17" i="24"/>
  <c r="K20" i="24"/>
  <c r="J20" i="24"/>
  <c r="H20" i="24"/>
  <c r="F20" i="24"/>
  <c r="D20" i="24"/>
  <c r="F33" i="24"/>
  <c r="D33" i="24"/>
  <c r="J33" i="24"/>
  <c r="H33" i="24"/>
  <c r="K33" i="24"/>
  <c r="H37" i="24"/>
  <c r="F37" i="24"/>
  <c r="D37" i="24"/>
  <c r="J37" i="24"/>
  <c r="K37" i="24"/>
  <c r="I8" i="24"/>
  <c r="L8" i="24"/>
  <c r="G8" i="24"/>
  <c r="E8" i="24"/>
  <c r="M8" i="24"/>
  <c r="C14" i="24"/>
  <c r="C6" i="24"/>
  <c r="G27" i="24"/>
  <c r="M27" i="24"/>
  <c r="E27" i="24"/>
  <c r="L27" i="24"/>
  <c r="I27" i="24"/>
  <c r="I30" i="24"/>
  <c r="L30" i="24"/>
  <c r="M30" i="24"/>
  <c r="G30" i="24"/>
  <c r="E30" i="24"/>
  <c r="B14" i="24"/>
  <c r="B6" i="24"/>
  <c r="F27" i="24"/>
  <c r="D27" i="24"/>
  <c r="J27" i="24"/>
  <c r="H27" i="24"/>
  <c r="K27" i="24"/>
  <c r="K30" i="24"/>
  <c r="J30" i="24"/>
  <c r="H30" i="24"/>
  <c r="F30" i="24"/>
  <c r="D30" i="24"/>
  <c r="I24" i="24"/>
  <c r="L24" i="24"/>
  <c r="M24" i="24"/>
  <c r="G24" i="24"/>
  <c r="E24" i="24"/>
  <c r="M38" i="24"/>
  <c r="E38" i="24"/>
  <c r="L38" i="24"/>
  <c r="I38" i="24"/>
  <c r="G38" i="24"/>
  <c r="K31" i="24"/>
  <c r="K18" i="24"/>
  <c r="J18" i="24"/>
  <c r="H18" i="24"/>
  <c r="F18" i="24"/>
  <c r="D1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J77" i="24"/>
  <c r="E18" i="24"/>
  <c r="E26" i="24"/>
  <c r="E34" i="24"/>
  <c r="I41" i="24"/>
  <c r="G41" i="24"/>
  <c r="L41"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I20" i="24"/>
  <c r="L20" i="24"/>
  <c r="I28" i="24"/>
  <c r="L28" i="24"/>
  <c r="K54" i="24"/>
  <c r="I54" i="24"/>
  <c r="K62" i="24"/>
  <c r="I62" i="24"/>
  <c r="K70" i="24"/>
  <c r="I70" i="24"/>
  <c r="E20" i="24"/>
  <c r="E28" i="24"/>
  <c r="K51" i="24"/>
  <c r="I51" i="24"/>
  <c r="K59" i="24"/>
  <c r="I59" i="24"/>
  <c r="K67" i="24"/>
  <c r="I67" i="24"/>
  <c r="K75" i="24"/>
  <c r="I75" i="24"/>
  <c r="I77" i="24" s="1"/>
  <c r="I18" i="24"/>
  <c r="L18" i="24"/>
  <c r="I26" i="24"/>
  <c r="L26" i="24"/>
  <c r="I34" i="24"/>
  <c r="L34" i="24"/>
  <c r="G20" i="24"/>
  <c r="G28" i="24"/>
  <c r="K56" i="24"/>
  <c r="I56" i="24"/>
  <c r="K64" i="24"/>
  <c r="I64" i="24"/>
  <c r="K72" i="24"/>
  <c r="I72" i="24"/>
  <c r="F40" i="24"/>
  <c r="J41" i="24"/>
  <c r="F42" i="24"/>
  <c r="J43" i="24"/>
  <c r="F44" i="24"/>
  <c r="H40" i="24"/>
  <c r="H42" i="24"/>
  <c r="H44" i="24"/>
  <c r="J40" i="24"/>
  <c r="J42" i="24"/>
  <c r="J44" i="24"/>
  <c r="K40" i="24"/>
  <c r="K42" i="24"/>
  <c r="K44" i="24"/>
  <c r="L44" i="24"/>
  <c r="E40" i="24"/>
  <c r="E42" i="24"/>
  <c r="E44" i="24"/>
  <c r="K77" i="24" l="1"/>
  <c r="K6" i="24"/>
  <c r="J6" i="24"/>
  <c r="H6" i="24"/>
  <c r="F6" i="24"/>
  <c r="D6" i="24"/>
  <c r="K14" i="24"/>
  <c r="J14" i="24"/>
  <c r="H14" i="24"/>
  <c r="F14" i="24"/>
  <c r="D14" i="24"/>
  <c r="I39" i="24"/>
  <c r="G39" i="24"/>
  <c r="L39" i="24"/>
  <c r="E39" i="24"/>
  <c r="M39" i="24"/>
  <c r="I45" i="24"/>
  <c r="G45" i="24"/>
  <c r="L45" i="24"/>
  <c r="E45" i="24"/>
  <c r="M45" i="24"/>
  <c r="J79" i="24"/>
  <c r="I6" i="24"/>
  <c r="L6" i="24"/>
  <c r="M6" i="24"/>
  <c r="E6" i="24"/>
  <c r="G6" i="24"/>
  <c r="H39" i="24"/>
  <c r="F39" i="24"/>
  <c r="D39" i="24"/>
  <c r="J39" i="24"/>
  <c r="K39" i="24"/>
  <c r="I78" i="24"/>
  <c r="I79" i="24"/>
  <c r="I14" i="24"/>
  <c r="L14" i="24"/>
  <c r="M14" i="24"/>
  <c r="G14" i="24"/>
  <c r="E14" i="24"/>
  <c r="H45" i="24"/>
  <c r="F45" i="24"/>
  <c r="D45" i="24"/>
  <c r="J45" i="24"/>
  <c r="K45" i="24"/>
  <c r="K79" i="24" l="1"/>
  <c r="I81" i="24" s="1"/>
  <c r="K78" i="24"/>
  <c r="J78" i="24"/>
  <c r="I83" i="24"/>
  <c r="I82" i="24"/>
</calcChain>
</file>

<file path=xl/sharedStrings.xml><?xml version="1.0" encoding="utf-8"?>
<sst xmlns="http://schemas.openxmlformats.org/spreadsheetml/2006/main" count="1736" uniqueCount="520">
  <si>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</si>
  <si>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</si>
  <si>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</si>
  <si>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</si>
  <si>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</si>
  <si>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</si>
  <si>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</si>
  <si>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</si>
  <si>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</si>
  <si>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</si>
  <si>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</si>
  <si>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</si>
  <si>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</si>
  <si>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Weiden i.d.OPf., Stadt (09363)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</si>
  <si>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</si>
  <si>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</si>
  <si>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</si>
  <si>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</si>
  <si>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</si>
  <si>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</si>
  <si>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</si>
  <si>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</si>
  <si>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</si>
  <si>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</si>
  <si>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</si>
  <si>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</si>
  <si>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</si>
  <si>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</si>
  <si>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</si>
  <si>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</si>
  <si>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</si>
  <si>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</si>
  <si>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</si>
  <si>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</si>
  <si>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</si>
  <si>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</si>
  <si>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</si>
  <si>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</si>
  <si>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</si>
  <si>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</si>
  <si>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</si>
  <si>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</si>
  <si>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</si>
  <si>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</si>
  <si>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</si>
  <si>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</si>
  <si>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</si>
  <si>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</si>
  <si>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</si>
  <si>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</si>
  <si>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</si>
  <si>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</si>
  <si>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</si>
  <si>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</si>
  <si>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</si>
  <si>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</si>
  <si>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</si>
  <si>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</si>
  <si>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</si>
  <si>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</si>
  <si>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</si>
  <si>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</si>
  <si>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</si>
  <si>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</si>
  <si>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</si>
  <si>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</si>
  <si>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</si>
  <si>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</si>
  <si>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</si>
  <si>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</si>
  <si>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</si>
  <si>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</si>
  <si>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</si>
  <si>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</si>
  <si>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</si>
  <si>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</si>
  <si>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</si>
  <si>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</si>
  <si>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</si>
  <si>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</si>
  <si>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</si>
  <si>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</si>
  <si>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</si>
  <si>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</si>
  <si>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</si>
  <si>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</si>
  <si>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</si>
  <si>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</si>
  <si>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</si>
  <si>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</si>
  <si>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</si>
  <si>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</si>
  <si>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Weiden i.d.OPf., Stadt (09363);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</si>
  <si>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</si>
  <si>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</si>
  <si>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</si>
  <si>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</si>
  <si>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</si>
  <si>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</si>
  <si>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</si>
  <si>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</si>
  <si>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</si>
  <si>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</si>
  <si>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</si>
  <si>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</si>
  <si>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</si>
  <si>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</si>
  <si>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</si>
  <si>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</si>
  <si>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</si>
  <si>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</si>
  <si>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</si>
  <si>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</si>
  <si>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</si>
  <si>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</si>
  <si>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</si>
  <si>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</si>
  <si>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</si>
  <si>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</si>
  <si>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</si>
  <si>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</si>
  <si>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</si>
  <si>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</si>
  <si>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</si>
  <si>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</si>
  <si>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</si>
  <si>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</si>
  <si>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</si>
  <si>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</si>
  <si>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</si>
  <si>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</si>
  <si>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</si>
  <si>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</si>
  <si>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</si>
  <si>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</si>
  <si>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</si>
  <si>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</si>
  <si>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</si>
  <si>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</si>
  <si>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</si>
  <si>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</si>
  <si>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</si>
  <si>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</si>
  <si>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</si>
  <si>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</si>
  <si>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</si>
  <si>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</si>
  <si>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</si>
  <si>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</si>
  <si>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</si>
  <si>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</si>
  <si>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</si>
  <si>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</si>
  <si>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</si>
  <si>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</si>
  <si>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</si>
  <si>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</si>
  <si>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</si>
  <si>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</si>
  <si>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</si>
  <si>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</si>
  <si>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</si>
  <si>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</si>
  <si>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</si>
  <si>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</si>
  <si>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</si>
  <si>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</si>
  <si>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</si>
  <si>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</si>
  <si>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</si>
  <si>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</si>
  <si>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</si>
  <si>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</si>
  <si>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</si>
  <si>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</si>
  <si>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</si>
  <si>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</si>
  <si>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</si>
  <si>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</si>
  <si>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</si>
  <si>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</si>
  <si>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</si>
  <si>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</si>
  <si>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Weiden i.d.OPf., Stadt (09363)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</si>
  <si>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</si>
  <si>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</si>
  <si>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</si>
  <si>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</si>
  <si>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</si>
  <si>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</si>
  <si>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</si>
  <si>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</si>
  <si>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</si>
  <si>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</si>
  <si>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</si>
  <si>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</si>
  <si>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</si>
  <si>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</si>
  <si>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</si>
  <si>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</si>
  <si>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</si>
  <si>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</si>
  <si>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</si>
  <si>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</si>
  <si>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</si>
  <si>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</si>
  <si>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</si>
  <si>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</si>
  <si>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</si>
  <si>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</si>
  <si>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</si>
  <si>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</si>
  <si>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</si>
  <si>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</si>
  <si>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</si>
  <si>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</si>
  <si>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</si>
  <si>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</si>
  <si>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</si>
  <si>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</si>
  <si>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</si>
  <si>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</si>
  <si>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</si>
  <si>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</si>
  <si>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</si>
  <si>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</si>
  <si>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</si>
  <si>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</si>
  <si>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</si>
  <si>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</si>
  <si>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</si>
  <si>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</si>
  <si>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</si>
  <si>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</si>
  <si>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</si>
  <si>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</si>
  <si>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</si>
  <si>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</si>
  <si>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</si>
  <si>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</si>
  <si>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</si>
  <si>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</si>
  <si>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</si>
  <si>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</si>
  <si>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</si>
  <si>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</si>
  <si>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</si>
  <si>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</si>
  <si>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</si>
  <si>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</si>
  <si>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</si>
  <si>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</si>
  <si>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</si>
  <si>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</si>
  <si>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</si>
  <si>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</si>
  <si>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</si>
  <si>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</si>
  <si>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</si>
  <si>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</si>
  <si>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</si>
  <si>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</si>
  <si>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</si>
  <si>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</si>
  <si>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</si>
  <si>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</si>
  <si>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</si>
  <si>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</si>
  <si>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</si>
  <si>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</si>
  <si>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</si>
  <si>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</si>
  <si>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</si>
  <si>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</si>
  <si>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</si>
  <si>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</si>
  <si>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</si>
  <si>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</si>
  <si>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</si>
  <si>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</si>
  <si>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</si>
  <si>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</si>
  <si>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</si>
  <si>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</si>
  <si>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</si>
  <si>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</si>
  <si>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</si>
  <si>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</si>
  <si>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</si>
  <si>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</si>
  <si>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</si>
  <si>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</si>
  <si>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</si>
  <si>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</si>
  <si>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</si>
  <si>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</si>
  <si>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</si>
  <si>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</si>
  <si>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</si>
  <si>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</si>
  <si>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</si>
  <si>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</si>
  <si>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</si>
  <si>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</si>
  <si>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</si>
  <si>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</si>
  <si>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</si>
  <si>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</si>
  <si>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</si>
  <si>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</si>
  <si>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</si>
  <si>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</si>
  <si>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</si>
  <si>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</si>
  <si>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</si>
  <si>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</si>
  <si>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</si>
  <si>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</si>
  <si>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</si>
  <si>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</si>
  <si>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</si>
  <si>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</si>
  <si>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</si>
  <si>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</si>
  <si>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</si>
  <si>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</si>
  <si>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</si>
  <si>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</si>
  <si>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</si>
  <si>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</si>
  <si>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</si>
  <si>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</si>
  <si>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</si>
  <si>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</si>
  <si>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</si>
  <si>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</si>
  <si>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</si>
  <si>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</si>
  <si>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</si>
  <si>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</si>
  <si>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</si>
  <si>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</si>
  <si>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</si>
  <si>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</si>
  <si>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</si>
  <si>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</si>
  <si>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</si>
  <si>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</si>
  <si>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</si>
  <si>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</si>
  <si>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</si>
  <si>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</si>
  <si>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</si>
  <si>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</si>
  <si>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</si>
  <si>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</si>
  <si>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</si>
  <si>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</si>
  <si>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</si>
  <si>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</si>
  <si>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</si>
  <si>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</si>
  <si>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</si>
  <si>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</si>
  <si>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</si>
  <si>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</si>
  <si>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</si>
  <si>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</si>
  <si>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</si>
  <si>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</si>
  <si>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</si>
  <si>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</si>
  <si>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</si>
  <si>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Weiden i.d.OPf., Stadt (09363);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</si>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</sst>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{64182C9D-481C-42FC-BC75-93AFFD79558E}</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B645-4E70-956D-CE819B9EFCA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{F27BCCEC-FED8-43AC-A398-24EC8CA79C29}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645-4E70-956D-CE819B9EFCA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{B1740E8A-23AE-4D34-9389-3549C66FC67F}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645-4E70-956D-CE819B9EFCA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{73C55A16-EA12-4A11-BA0A-2EB22F265F43}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645-4E70-956D-CE819B9EFCA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-0.4204946996466431</c:v>
                </c:pt>
                <c:pt idx="1">
                  <c:v>1.0013227114154917</c:v>
                </c:pt>
                <c:pt idx="2">
                  <c:v>1.1186464311118853</c:v>
                </c:pt>
                <c:pt idx="3">
                  <c:v>1.0875687030768</c:v>
                </c:pt>
              </c:numCache>
            </c:numRef>
          </c:val>
          <c:extLst>
            <c:ext xmlns:c16="http://schemas.microsoft.com/office/drawing/2014/chart" uri="{C3380CC4-5D6E-409C-BE32-E72D297353CC}">
              <c16:uniqueId val="{00000004-B645-4E70-956D-CE819B9EFCA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{25B3DA8F-1394-4C22-A9ED-A472872F8114}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645-4E70-956D-CE819B9EFCA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{EE431647-C2C9-4F18-9429-44371710A847}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645-4E70-956D-CE819B9EFCA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{EEA66EDA-4438-489E-AEF3-65A5C9807F15}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645-4E70-956D-CE819B9EFCA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{7C6F5ABC-8225-4902-A9E6-E13DFC271C22}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645-4E70-956D-CE819B9EFC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645-4E70-956D-CE819B9EFCA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645-4E70-956D-CE819B9EFCA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{9977423F-EFC7-4FB7-B7CC-94ACE9D1D0D7}</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015C-476A-873A-877A7F5C4EDB}"/>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{BAF9EF47-E3F1-4894-AA34-CAECBF7BAE09}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15C-476A-873A-877A7F5C4ED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{A21F425E-648C-4400-88AB-C5EA45F058E8}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15C-476A-873A-877A7F5C4ED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{708B25A6-EB59-4502-BEF5-03436A8443C3}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15C-476A-873A-877A7F5C4E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-3.886138613861386</c:v>
                </c:pt>
                <c:pt idx="1">
                  <c:v>-1.8915068707011207</c:v>
                </c:pt>
                <c:pt idx="2">
                  <c:v>-2.7637010795899166</c:v>
                </c:pt>
                <c:pt idx="3">
                  <c:v>-2.8655893304673015</c:v>
                </c:pt>
              </c:numCache>
            </c:numRef>
          </c:val>
          <c:extLst>
            <c:ext xmlns:c16="http://schemas.microsoft.com/office/drawing/2014/chart" uri="{C3380CC4-5D6E-409C-BE32-E72D297353CC}">
              <c16:uniqueId val="{00000004-015C-476A-873A-877A7F5C4ED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{EB24492B-FF94-4518-A727-449EE582EA8C}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15C-476A-873A-877A7F5C4ED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{2D84BBE7-F696-4A2C-9846-48602EC37DF5}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15C-476A-873A-877A7F5C4ED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{0B44076A-7212-403A-9BA9-0FB0F18D6D02}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15C-476A-873A-877A7F5C4ED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{8C0E7959-4C3E-43DA-8A0B-5A71025C4D93}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15C-476A-873A-877A7F5C4E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15C-476A-873A-877A7F5C4ED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15C-476A-873A-877A7F5C4ED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{733931BE-BE32-4B98-9294-4136D2D137EA}</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6823-4C49-8519-9D9E92BFCC32}"/>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{05EEF549-1363-41AD-A979-FABF6B711429}</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6823-4C49-8519-9D9E92BFCC32}"/>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{8084EEFE-F99D-4A6E-8360-AB5214CA2B79}</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6823-4C49-8519-9D9E92BFCC32}"/>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{0969DCAF-BF33-4C70-8B77-95A4355325F2}</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6823-4C49-8519-9D9E92BFCC32}"/>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{DC2D8EEC-5DC1-42C4-B371-E25C9771A5D9}</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6823-4C49-8519-9D9E92BFCC32}"/>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{581E92E3-21B3-4BBD-BBD2-5C7373813B49}</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6823-4C49-8519-9D9E92BFCC32}"/>
                </c:ext>
              </c:extLst>
            </c:dLbl>
            <c:dLbl>
              <c:idx val="6"/>
              <c:tx>
                <c:strRef>
                  <c:f>Daten_Diagramme!$D$20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{DFED7C6D-AFD5-4341-9FDC-269A4C8FE0DA}</c15:txfldGUID>
                      <c15:f>Daten_Diagramme!$D$20</c15:f>
                      <c15:dlblFieldTableCache>
                        <c:ptCount val="1"/>
                        <c:pt idx="0">
                          <c:v>-7.1</c:v>
                        </c:pt>
                      </c15:dlblFieldTableCache>
                    </c15:dlblFTEntry>
                  </c15:dlblFieldTable>
                  <c15:showDataLabelsRange val="0"/>
                </c:ext>
                <c:ext xmlns:c16="http://schemas.microsoft.com/office/drawing/2014/chart" uri="{C3380CC4-5D6E-409C-BE32-E72D297353CC}">
                  <c16:uniqueId val="{00000006-6823-4C49-8519-9D9E92BFCC32}"/>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{78EDA9DB-5392-48CD-93D3-65A9505AB30D}</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6823-4C49-8519-9D9E92BFCC32}"/>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{60D27BC4-77ED-44FB-A082-B8EBCA766F85}</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6823-4C49-8519-9D9E92BFCC32}"/>
                </c:ext>
              </c:extLst>
            </c:dLbl>
            <c:dLbl>
              <c:idx val="9"/>
              <c:tx>
                <c:strRef>
                  <c:f>Daten_Diagramme!$D$23</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{31E60940-5BD0-437E-802E-6D41D7DC4A69}</c15:txfldGUID>
                      <c15:f>Daten_Diagramme!$D$23</c15:f>
                      <c15:dlblFieldTableCache>
                        <c:ptCount val="1"/>
                        <c:pt idx="0">
                          <c:v>-12.2</c:v>
                        </c:pt>
                      </c15:dlblFieldTableCache>
                    </c15:dlblFTEntry>
                  </c15:dlblFieldTable>
                  <c15:showDataLabelsRange val="0"/>
                </c:ext>
                <c:ext xmlns:c16="http://schemas.microsoft.com/office/drawing/2014/chart" uri="{C3380CC4-5D6E-409C-BE32-E72D297353CC}">
                  <c16:uniqueId val="{00000009-6823-4C49-8519-9D9E92BFCC32}"/>
                </c:ext>
              </c:extLst>
            </c:dLbl>
            <c:dLbl>
              <c:idx val="10"/>
              <c:tx>
                <c:strRef>
                  <c:f>Daten_Diagramme!$D$24</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{5FB697C5-AAAF-4059-A1BF-F3BB5755D2D9}</c15:txfldGUID>
                      <c15:f>Daten_Diagramme!$D$24</c15:f>
                      <c15:dlblFieldTableCache>
                        <c:ptCount val="1"/>
                        <c:pt idx="0">
                          <c:v>11.9</c:v>
                        </c:pt>
                      </c15:dlblFieldTableCache>
                    </c15:dlblFTEntry>
                  </c15:dlblFieldTable>
                  <c15:showDataLabelsRange val="0"/>
                </c:ext>
                <c:ext xmlns:c16="http://schemas.microsoft.com/office/drawing/2014/chart" uri="{C3380CC4-5D6E-409C-BE32-E72D297353CC}">
                  <c16:uniqueId val="{0000000A-6823-4C49-8519-9D9E92BFCC32}"/>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{AE1C93DE-07A4-47AF-869C-18ACA709178D}</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6823-4C49-8519-9D9E92BFCC32}"/>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{95A1CF90-F0EF-470F-9929-29E7541A73DC}</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6823-4C49-8519-9D9E92BFCC32}"/>
                </c:ext>
              </c:extLst>
            </c:dLbl>
            <c:dLbl>
              <c:idx val="13"/>
              <c:tx>
                <c:strRef>
                  <c:f>Daten_Diagramme!$D$27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{B5CE0823-D1FC-47F3-B792-04F37C674482}</c15:txfldGUID>
                      <c15:f>Daten_Diagramme!$D$27</c15:f>
                      <c15:dlblFieldTableCache>
                        <c:ptCount val="1"/>
                        <c:pt idx="0">
                          <c:v>-6.0</c:v>
                        </c:pt>
                      </c15:dlblFieldTableCache>
                    </c15:dlblFTEntry>
                  </c15:dlblFieldTable>
                  <c15:showDataLabelsRange val="0"/>
                </c:ext>
                <c:ext xmlns:c16="http://schemas.microsoft.com/office/drawing/2014/chart" uri="{C3380CC4-5D6E-409C-BE32-E72D297353CC}">
                  <c16:uniqueId val="{0000000D-6823-4C49-8519-9D9E92BFCC32}"/>
                </c:ext>
              </c:extLst>
            </c:dLbl>
            <c:dLbl>
              <c:idx val="14"/>
              <c:tx>
                <c:strRef>
                  <c:f>Daten_Diagramme!$D$28</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{C4DC6234-AECF-41C2-8663-C0697F09DD1F}</c15:txfldGUID>
                      <c15:f>Daten_Diagramme!$D$28</c15:f>
                      <c15:dlblFieldTableCache>
                        <c:ptCount val="1"/>
                        <c:pt idx="0">
                          <c:v>19.5</c:v>
                        </c:pt>
                      </c15:dlblFieldTableCache>
                    </c15:dlblFTEntry>
                  </c15:dlblFieldTable>
                  <c15:showDataLabelsRange val="0"/>
                </c:ext>
                <c:ext xmlns:c16="http://schemas.microsoft.com/office/drawing/2014/chart" uri="{C3380CC4-5D6E-409C-BE32-E72D297353CC}">
                  <c16:uniqueId val="{0000000E-6823-4C49-8519-9D9E92BFCC32}"/>
                </c:ext>
              </c:extLst>
            </c:dLbl>
            <c:dLbl>
              <c:idx val="15"/>
              <c:tx>
                <c:strRef>
                  <c:f>Daten_Diagramme!$D$29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{7E7BC6A8-B6C5-437C-B8EF-2AF340031A42}</c15:txfldGUID>
                      <c15:f>Daten_Diagramme!$D$29</c15:f>
                      <c15:dlblFieldTableCache>
                        <c:ptCount val="1"/>
                        <c:pt idx="0">
                          <c:v>-14.6</c:v>
                        </c:pt>
                      </c15:dlblFieldTableCache>
                    </c15:dlblFTEntry>
                  </c15:dlblFieldTable>
                  <c15:showDataLabelsRange val="0"/>
                </c:ext>
                <c:ext xmlns:c16="http://schemas.microsoft.com/office/drawing/2014/chart" uri="{C3380CC4-5D6E-409C-BE32-E72D297353CC}">
                  <c16:uniqueId val="{0000000F-6823-4C49-8519-9D9E92BFCC32}"/>
                </c:ext>
              </c:extLst>
            </c:dLbl>
            <c:dLbl>
              <c:idx val="16"/>
              <c:tx>
                <c:strRef>
                  <c:f>Daten_Diagramme!$D$30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{F7059003-470F-4CAE-AE63-61CCDD0B723A}</c15:txfldGUID>
                      <c15:f>Daten_Diagramme!$D$30</c15:f>
                      <c15:dlblFieldTableCache>
                        <c:ptCount val="1"/>
                        <c:pt idx="0">
                          <c:v>0.4</c:v>
                        </c:pt>
                      </c15:dlblFieldTableCache>
                    </c15:dlblFTEntry>
                  </c15:dlblFieldTable>
                  <c15:showDataLabelsRange val="0"/>
                </c:ext>
                <c:ext xmlns:c16="http://schemas.microsoft.com/office/drawing/2014/chart" uri="{C3380CC4-5D6E-409C-BE32-E72D297353CC}">
                  <c16:uniqueId val="{00000010-6823-4C49-8519-9D9E92BFCC32}"/>
                </c:ext>
              </c:extLst>
            </c:dLbl>
            <c:dLbl>
              <c:idx val="17"/>
              <c:tx>
                <c:strRef>
                  <c:f>Daten_Diagramme!$D$31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{24781BE4-6E8F-4D67-A65F-C233FCF7C2BA}</c15:txfldGUID>
                      <c15:f>Daten_Diagramme!$D$31</c15:f>
                      <c15:dlblFieldTableCache>
                        <c:ptCount val="1"/>
                        <c:pt idx="0">
                          <c:v>6.4</c:v>
                        </c:pt>
                      </c15:dlblFieldTableCache>
                    </c15:dlblFTEntry>
                  </c15:dlblFieldTable>
                  <c15:showDataLabelsRange val="0"/>
                </c:ext>
                <c:ext xmlns:c16="http://schemas.microsoft.com/office/drawing/2014/chart" uri="{C3380CC4-5D6E-409C-BE32-E72D297353CC}">
                  <c16:uniqueId val="{00000011-6823-4C49-8519-9D9E92BFCC32}"/>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{079F5DFC-5B06-43DA-AEDF-3ADA0C868657}</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6823-4C49-8519-9D9E92BFCC32}"/>
                </c:ext>
              </c:extLst>
            </c:dLbl>
            <c:dLbl>
              <c:idx val="19"/>
              <c:tx>
                <c:strRef>
                  <c:f>Daten_Diagramme!$D$33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{875E4FEF-6DB7-4B45-9B6F-3773212FC3E8}</c15:txfldGUID>
                      <c15:f>Daten_Diagramme!$D$33</c15:f>
                      <c15:dlblFieldTableCache>
                        <c:ptCount val="1"/>
                        <c:pt idx="0">
                          <c:v>0.6</c:v>
                        </c:pt>
                      </c15:dlblFieldTableCache>
                    </c15:dlblFTEntry>
                  </c15:dlblFieldTable>
                  <c15:showDataLabelsRange val="0"/>
                </c:ext>
                <c:ext xmlns:c16="http://schemas.microsoft.com/office/drawing/2014/chart" uri="{C3380CC4-5D6E-409C-BE32-E72D297353CC}">
                  <c16:uniqueId val="{00000013-6823-4C49-8519-9D9E92BFCC32}"/>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{EC34DE87-EC47-4CF7-9A75-3A446E186422}</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6823-4C49-8519-9D9E92BFCC3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{2BD4DBD0-028C-4C12-8D6B-8E128FA3115A}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823-4C49-8519-9D9E92BFCC3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{9E596366-CCFD-48D6-8CF4-51CD347ABC4A}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823-4C49-8519-9D9E92BFCC32}"/>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{E18FA1CF-9336-43D3-B956-D8308880379A}</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6823-4C49-8519-9D9E92BFCC32}"/>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{BBD1188E-781D-40DD-8F1E-27AE839E2A52}</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6823-4C49-8519-9D9E92BFCC32}"/>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{F4BC209D-6C4E-4B61-8DAD-D509B3F8E0D0}</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6823-4C49-8519-9D9E92BFCC3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{FA6B6D17-CE51-49DE-BCF1-467957CA8794}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823-4C49-8519-9D9E92BFCC3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{206CDFA8-EB49-441A-BF14-C5DAFF332773}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823-4C49-8519-9D9E92BFCC3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{2B8FB428-DB5B-4ED5-BA71-1402DDF1AFBA}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823-4C49-8519-9D9E92BFCC3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{CF91F280-08F6-47B6-B134-15402E4056FE}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823-4C49-8519-9D9E92BFCC3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{513E2308-9578-4CAA-9FF6-3A1614BD97AC}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823-4C49-8519-9D9E92BFCC32}"/>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{501613DF-05DB-4584-83DF-769D08EADC47}</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6823-4C49-8519-9D9E92BFCC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-0.4204946996466431</c:v>
                </c:pt>
                <c:pt idx="1">
                  <c:v>2.7777777777777777</c:v>
                </c:pt>
                <c:pt idx="2">
                  <c:v>0.2824858757062147</c:v>
                </c:pt>
                <c:pt idx="3">
                  <c:v>-1.3587604290822408</c:v>
                </c:pt>
                <c:pt idx="4">
                  <c:v>0.7567567567567568</c:v>
                </c:pt>
                <c:pt idx="5">
                  <c:v>4.3360433604336039</c:v>
                </c:pt>
                <c:pt idx="6">
                  <c:v>-7.1348940914158305</c:v>
                </c:pt>
                <c:pt idx="7">
                  <c:v>0.76791808873720135</c:v>
                </c:pt>
                <c:pt idx="8">
                  <c:v>-0.33337963606056398</c:v>
                </c:pt>
                <c:pt idx="9">
                  <c:v>-12.224591329068941</c:v>
                </c:pt>
                <c:pt idx="10">
                  <c:v>11.940298507462687</c:v>
                </c:pt>
                <c:pt idx="11">
                  <c:v>-4.1830065359477127</c:v>
                </c:pt>
                <c:pt idx="12">
                  <c:v>2.8064992614475628</c:v>
                </c:pt>
                <c:pt idx="13">
                  <c:v>-6.023454157782516</c:v>
                </c:pt>
                <c:pt idx="14">
                  <c:v>19.47069943289225</c:v>
                </c:pt>
                <c:pt idx="15">
                  <c:v>-14.641288433382138</c:v>
                </c:pt>
                <c:pt idx="16">
                  <c:v>0.35919540229885055</c:v>
                </c:pt>
                <c:pt idx="17">
                  <c:v>6.4252336448598131</c:v>
                </c:pt>
                <c:pt idx="18">
                  <c:v>3.3663961526901112</c:v>
                </c:pt>
                <c:pt idx="19">
                  <c:v>0.62849162011173187</c:v>
                </c:pt>
                <c:pt idx="20">
                  <c:v>-0.48701298701298701</c:v>
                </c:pt>
                <c:pt idx="21">
                  <c:v>0</c:v>
                </c:pt>
                <c:pt idx="23">
                  <c:v>2.7777777777777777</c:v>
                </c:pt>
                <c:pt idx="24">
                  <c:v>-0.82153469673134072</c:v>
                </c:pt>
                <c:pt idx="25">
                  <c:v>-0.32878659972453017</c:v>
                </c:pt>
              </c:numCache>
            </c:numRef>
          </c:val>
          <c:extLst>
            <c:ext xmlns:c16="http://schemas.microsoft.com/office/drawing/2014/chart" uri="{C3380CC4-5D6E-409C-BE32-E72D297353CC}">
              <c16:uniqueId val="{00000020-6823-4C49-8519-9D9E92BFCC3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{DE139635-D85A-4FF5-B4F9-B20C93791902}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823-4C49-8519-9D9E92BFCC3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{67B48111-6F05-4184-B469-082ECF5D123A}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823-4C49-8519-9D9E92BFCC3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{A8B37414-9D54-4857-AF09-7E5CE156F84F}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823-4C49-8519-9D9E92BFCC3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{41A2D3A5-8546-40C9-946C-6CD084EEB5C8}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823-4C49-8519-9D9E92BFCC3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{F0B03306-AE4B-46B5-BF3E-78038E4B9987}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823-4C49-8519-9D9E92BFCC3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{3682DB2C-8D40-4FB0-8918-708A9B855C88}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823-4C49-8519-9D9E92BFCC3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{01616A0C-7445-46DD-A560-38F5602C9B4E}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823-4C49-8519-9D9E92BFCC3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{AA83F197-678D-4E37-870C-50F95605061B}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823-4C49-8519-9D9E92BFCC3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{52FF390F-FA3C-4BAC-86C2-5FC0242FAD37}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823-4C49-8519-9D9E92BFCC3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{CB30CF5A-5287-40A5-A98A-1BCABCB95BE3}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823-4C49-8519-9D9E92BFCC3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{F430D4B7-2589-403E-BF58-F847DE391CC4}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823-4C49-8519-9D9E92BFCC3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{9BB1126E-3B2D-4A2A-B762-10F0EA0EEC31}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823-4C49-8519-9D9E92BFCC3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{7FC605B5-0A55-46F1-A583-176425E95A27}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823-4C49-8519-9D9E92BFCC3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{A04FFC9F-C11F-4ADB-914C-790793AB74F9}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823-4C49-8519-9D9E92BFCC3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{A404F1D6-367E-4DB2-BE40-2444E6BF6ADD}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823-4C49-8519-9D9E92BFCC3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{EE62FDE9-F717-48A3-937C-ABAF789DE25D}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823-4C49-8519-9D9E92BFCC3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{39D8245B-8F31-4E9B-8AB7-8A2E34BFAA8F}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823-4C49-8519-9D9E92BFCC3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{F1C011EE-BAA1-464B-8118-DE86C9026346}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823-4C49-8519-9D9E92BFCC3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{2FEC9742-43B6-41EF-A0A4-D3E6254F2661}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823-4C49-8519-9D9E92BFCC3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{0CE05423-AB4B-4422-9635-D1D88E8103E6}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823-4C49-8519-9D9E92BFCC3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{9F6C7FD7-F754-47ED-85C2-EA76F874ACBB}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823-4C49-8519-9D9E92BFCC3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{CAA15030-4822-44C9-8A64-E60A70C6FC9E}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823-4C49-8519-9D9E92BFCC3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{2EDFBEDC-5216-4740-B82E-9A8F783EA17C}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823-4C49-8519-9D9E92BFCC3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{F82F1774-0F00-4629-8249-1E2C2E27594A}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823-4C49-8519-9D9E92BFCC3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{9DF00CA6-72E8-4507-B3B2-21F9E680C5B8}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823-4C49-8519-9D9E92BFCC3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{0EB2F88E-9F76-48B7-9017-DC448CC714DB}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823-4C49-8519-9D9E92BFCC3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{4A611BEF-873E-4294-A6F0-5FC7F4885EDF}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823-4C49-8519-9D9E92BFCC3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{D0A0DB53-BD28-46B6-934C-75FE1C3F36F0}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823-4C49-8519-9D9E92BFCC3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{09A0EC04-C90C-4AB4-84D4-B202DF65EF4F}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823-4C49-8519-9D9E92BFCC3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{3ED16574-CB8E-4197-8C1A-5F406C09ADB9}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823-4C49-8519-9D9E92BFCC3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{FB5193AE-E35B-4BC3-9AAF-C81EA2A650CC}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823-4C49-8519-9D9E92BFCC3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{D20DF752-9193-41B8-8B83-BDF5DC6BE150}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823-4C49-8519-9D9E92BFCC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823-4C49-8519-9D9E92BFCC3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823-4C49-8519-9D9E92BFCC3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{5A7AF2B2-03F0-4E9B-B917-6410645AD2A4}</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D085-4229-81DF-6A42006E1442}"/>
                </c:ext>
              </c:extLst>
            </c:dLbl>
            <c:dLbl>
              <c:idx val="1"/>
              <c:tx>
                <c:strRef>
                  <c:f>Daten_Diagramme!$E$15</c:f>
                  <c:strCache>
                    <c:ptCount val="1"/>
                    <c:pt idx="0">
                      <c:v>28.0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{8857E757-36D8-4CF5-8DB4-E29AC73759D8}</c15:txfldGUID>
                      <c15:f>Daten_Diagramme!$E$15</c15:f>
                      <c15:dlblFieldTableCache>
                        <c:ptCount val="1"/>
                        <c:pt idx="0">
                          <c:v>28.0</c:v>
                        </c:pt>
                      </c15:dlblFieldTableCache>
                    </c15:dlblFTEntry>
                  </c15:dlblFieldTable>
                  <c15:showDataLabelsRange val="0"/>
                </c:ext>
                <c:ext xmlns:c16="http://schemas.microsoft.com/office/drawing/2014/chart" uri="{C3380CC4-5D6E-409C-BE32-E72D297353CC}">
                  <c16:uniqueId val="{00000001-D085-4229-81DF-6A42006E1442}"/>
                </c:ext>
              </c:extLst>
            </c:dLbl>
            <c:dLbl>
              <c:idx val="2"/>
              <c:tx>
                <c:strRef>
                  <c:f>Daten_Diagramme!$E$16</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{CE1867BA-244D-4EF2-BE3B-D407C653C6F6}</c15:txfldGUID>
                      <c15:f>Daten_Diagramme!$E$16</c15:f>
                      <c15:dlblFieldTableCache>
                        <c:ptCount val="1"/>
                        <c:pt idx="0">
                          <c:v>25.0</c:v>
                        </c:pt>
                      </c15:dlblFieldTableCache>
                    </c15:dlblFTEntry>
                  </c15:dlblFieldTable>
                  <c15:showDataLabelsRange val="0"/>
                </c:ext>
                <c:ext xmlns:c16="http://schemas.microsoft.com/office/drawing/2014/chart" uri="{C3380CC4-5D6E-409C-BE32-E72D297353CC}">
                  <c16:uniqueId val="{00000002-D085-4229-81DF-6A42006E1442}"/>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{162ED1A9-3457-4753-954D-B10699DF17B7}</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D085-4229-81DF-6A42006E1442}"/>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{5691EA9E-F698-44EF-A79E-54B2415A4C4F}</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D085-4229-81DF-6A42006E1442}"/>
                </c:ext>
              </c:extLst>
            </c:dLbl>
            <c:dLbl>
              <c:idx val="5"/>
              <c:tx>
                <c:strRef>
                  <c:f>Daten_Diagramme!$E$19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{E6B23923-D083-4433-9A9E-866405DE6DBC}</c15:txfldGUID>
                      <c15:f>Daten_Diagramme!$E$19</c15:f>
                      <c15:dlblFieldTableCache>
                        <c:ptCount val="1"/>
                        <c:pt idx="0">
                          <c:v>-7.1</c:v>
                        </c:pt>
                      </c15:dlblFieldTableCache>
                    </c15:dlblFTEntry>
                  </c15:dlblFieldTable>
                  <c15:showDataLabelsRange val="0"/>
                </c:ext>
                <c:ext xmlns:c16="http://schemas.microsoft.com/office/drawing/2014/chart" uri="{C3380CC4-5D6E-409C-BE32-E72D297353CC}">
                  <c16:uniqueId val="{00000005-D085-4229-81DF-6A42006E1442}"/>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{7E134647-8B07-4296-85E1-069208B37195}</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D085-4229-81DF-6A42006E1442}"/>
                </c:ext>
              </c:extLst>
            </c:dLbl>
            <c:dLbl>
              <c:idx val="7"/>
              <c:tx>
                <c:strRef>
                  <c:f>Daten_Diagramme!$E$21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{B834CBAF-03FD-4FF1-83C5-2D828631125C}</c15:txfldGUID>
                      <c15:f>Daten_Diagramme!$E$21</c15:f>
                      <c15:dlblFieldTableCache>
                        <c:ptCount val="1"/>
                        <c:pt idx="0">
                          <c:v>7.3</c:v>
                        </c:pt>
                      </c15:dlblFieldTableCache>
                    </c15:dlblFTEntry>
                  </c15:dlblFieldTable>
                  <c15:showDataLabelsRange val="0"/>
                </c:ext>
                <c:ext xmlns:c16="http://schemas.microsoft.com/office/drawing/2014/chart" uri="{C3380CC4-5D6E-409C-BE32-E72D297353CC}">
                  <c16:uniqueId val="{00000007-D085-4229-81DF-6A42006E1442}"/>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{399FD188-801A-41E5-9AB6-C0B19D6E305A}</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D085-4229-81DF-6A42006E1442}"/>
                </c:ext>
              </c:extLst>
            </c:dLbl>
            <c:dLbl>
              <c:idx val="9"/>
              <c:tx>
                <c:strRef>
                  <c:f>Daten_Diagramme!$E$23</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{78C4B56A-2D72-4A65-9306-A4256010B7AF}</c15:txfldGUID>
                      <c15:f>Daten_Diagramme!$E$23</c15:f>
                      <c15:dlblFieldTableCache>
                        <c:ptCount val="1"/>
                        <c:pt idx="0">
                          <c:v>-9.2</c:v>
                        </c:pt>
                      </c15:dlblFieldTableCache>
                    </c15:dlblFTEntry>
                  </c15:dlblFieldTable>
                  <c15:showDataLabelsRange val="0"/>
                </c:ext>
                <c:ext xmlns:c16="http://schemas.microsoft.com/office/drawing/2014/chart" uri="{C3380CC4-5D6E-409C-BE32-E72D297353CC}">
                  <c16:uniqueId val="{00000009-D085-4229-81DF-6A42006E1442}"/>
                </c:ext>
              </c:extLst>
            </c:dLbl>
            <c:dLbl>
              <c:idx val="10"/>
              <c:tx>
                <c:strRef>
                  <c:f>Daten_Diagramme!$E$24</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{35260B2E-2AB5-4A91-B863-B69A41AFF689}</c15:txfldGUID>
                      <c15:f>Daten_Diagramme!$E$24</c15:f>
                      <c15:dlblFieldTableCache>
                        <c:ptCount val="1"/>
                        <c:pt idx="0">
                          <c:v>-15.5</c:v>
                        </c:pt>
                      </c15:dlblFieldTableCache>
                    </c15:dlblFTEntry>
                  </c15:dlblFieldTable>
                  <c15:showDataLabelsRange val="0"/>
                </c:ext>
                <c:ext xmlns:c16="http://schemas.microsoft.com/office/drawing/2014/chart" uri="{C3380CC4-5D6E-409C-BE32-E72D297353CC}">
                  <c16:uniqueId val="{0000000A-D085-4229-81DF-6A42006E1442}"/>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{1C247465-A8B6-4565-A0F1-73DE663BA52D}</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D085-4229-81DF-6A42006E1442}"/>
                </c:ext>
              </c:extLst>
            </c:dLbl>
            <c:dLbl>
              <c:idx val="12"/>
              <c:tx>
                <c:strRef>
                  <c:f>Daten_Diagramme!$E$26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{8F8CBACE-4C2D-4B48-B44B-1F274439721B}</c15:txfldGUID>
                      <c15:f>Daten_Diagramme!$E$26</c15:f>
                      <c15:dlblFieldTableCache>
                        <c:ptCount val="1"/>
                        <c:pt idx="0">
                          <c:v>-7.7</c:v>
                        </c:pt>
                      </c15:dlblFieldTableCache>
                    </c15:dlblFTEntry>
                  </c15:dlblFieldTable>
                  <c15:showDataLabelsRange val="0"/>
                </c:ext>
                <c:ext xmlns:c16="http://schemas.microsoft.com/office/drawing/2014/chart" uri="{C3380CC4-5D6E-409C-BE32-E72D297353CC}">
                  <c16:uniqueId val="{0000000C-D085-4229-81DF-6A42006E1442}"/>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{3751D241-3029-41EA-9670-12ABD2D9D32A}</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D085-4229-81DF-6A42006E1442}"/>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{1B0714E3-9D9F-4B66-A0BA-04B0D8731375}</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D085-4229-81DF-6A42006E1442}"/>
                </c:ext>
              </c:extLst>
            </c:dLbl>
            <c:dLbl>
              <c:idx val="15"/>
              <c:tx>
                <c:strRef>
                  <c:f>Daten_Diagramme!$E$29</c:f>
                  <c:strCache>
                    <c:ptCount val="1"/>
                    <c:pt idx="0">
                      <c:v>-32.6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{B55235F1-32CA-4BF4-A183-F6829CAC52FD}</c15:txfldGUID>
                      <c15:f>Daten_Diagramme!$E$29</c15:f>
                      <c15:dlblFieldTableCache>
                        <c:ptCount val="1"/>
                        <c:pt idx="0">
                          <c:v>-32.6</c:v>
                        </c:pt>
                      </c15:dlblFieldTableCache>
                    </c15:dlblFTEntry>
                  </c15:dlblFieldTable>
                  <c15:showDataLabelsRange val="0"/>
                </c:ext>
                <c:ext xmlns:c16="http://schemas.microsoft.com/office/drawing/2014/chart" uri="{C3380CC4-5D6E-409C-BE32-E72D297353CC}">
                  <c16:uniqueId val="{0000000F-D085-4229-81DF-6A42006E1442}"/>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{6BA61A6F-B4DD-444B-A877-9AE48D61B102}</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D085-4229-81DF-6A42006E1442}"/>
                </c:ext>
              </c:extLst>
            </c:dLbl>
            <c:dLbl>
              <c:idx val="17"/>
              <c:tx>
                <c:strRef>
                  <c:f>Daten_Diagramme!$E$31</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{A55BEC6D-3FD3-4442-9DBA-920F4587FA8A}</c15:txfldGUID>
                      <c15:f>Daten_Diagramme!$E$31</c15:f>
                      <c15:dlblFieldTableCache>
                        <c:ptCount val="1"/>
                        <c:pt idx="0">
                          <c:v>9.4</c:v>
                        </c:pt>
                      </c15:dlblFieldTableCache>
                    </c15:dlblFTEntry>
                  </c15:dlblFieldTable>
                  <c15:showDataLabelsRange val="0"/>
                </c:ext>
                <c:ext xmlns:c16="http://schemas.microsoft.com/office/drawing/2014/chart" uri="{C3380CC4-5D6E-409C-BE32-E72D297353CC}">
                  <c16:uniqueId val="{00000011-D085-4229-81DF-6A42006E1442}"/>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{EA4970A2-21F4-4AD0-A43C-BB72506C8842}</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D085-4229-81DF-6A42006E1442}"/>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{252B0E84-F7C4-4719-ACDE-3ABDAD4CE7EB}</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D085-4229-81DF-6A42006E1442}"/>
                </c:ext>
              </c:extLst>
            </c:dLbl>
            <c:dLbl>
              <c:idx val="20"/>
              <c:tx>
                <c:strRef>
                  <c:f>Daten_Diagramme!$E$34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{CECCAC58-910D-4C5B-9A85-C9E92BE3A88E}</c15:txfldGUID>
                      <c15:f>Daten_Diagramme!$E$34</c15:f>
                      <c15:dlblFieldTableCache>
                        <c:ptCount val="1"/>
                        <c:pt idx="0">
                          <c:v>-3.3</c:v>
                        </c:pt>
                      </c15:dlblFieldTableCache>
                    </c15:dlblFTEntry>
                  </c15:dlblFieldTable>
                  <c15:showDataLabelsRange val="0"/>
                </c:ext>
                <c:ext xmlns:c16="http://schemas.microsoft.com/office/drawing/2014/chart" uri="{C3380CC4-5D6E-409C-BE32-E72D297353CC}">
                  <c16:uniqueId val="{00000014-D085-4229-81DF-6A42006E144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{EEFC8D7D-427D-45AD-86EA-4A45F914F358}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085-4229-81DF-6A42006E144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{3C894B4E-DE7A-4CC3-B6DD-37897B8E5A37}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085-4229-81DF-6A42006E1442}"/>
                </c:ext>
              </c:extLst>
            </c:dLbl>
            <c:dLbl>
              <c:idx val="23"/>
              <c:tx>
                <c:strRef>
                  <c:f>Daten_Diagramme!$E$37</c:f>
                  <c:strCache>
                    <c:ptCount val="1"/>
                    <c:pt idx="0">
                      <c:v>28.0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{A07E6FFF-85FB-4A8B-98DF-E18204F390C6}</c15:txfldGUID>
                      <c15:f>Daten_Diagramme!$E$37</c15:f>
                      <c15:dlblFieldTableCache>
                        <c:ptCount val="1"/>
                        <c:pt idx="0">
                          <c:v>28.0</c:v>
                        </c:pt>
                      </c15:dlblFieldTableCache>
                    </c15:dlblFTEntry>
                  </c15:dlblFieldTable>
                  <c15:showDataLabelsRange val="0"/>
                </c:ext>
                <c:ext xmlns:c16="http://schemas.microsoft.com/office/drawing/2014/chart" uri="{C3380CC4-5D6E-409C-BE32-E72D297353CC}">
                  <c16:uniqueId val="{00000017-D085-4229-81DF-6A42006E1442}"/>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{AE1A2C9A-0C8C-4506-B1C7-BBF7FE5D5F4C}</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D085-4229-81DF-6A42006E1442}"/>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{02245825-2169-4660-A1C3-EECDAD01EBF5}</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D085-4229-81DF-6A42006E144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{B316E219-21A5-4211-853D-20A578389187}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085-4229-81DF-6A42006E144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{16FB3255-59C3-4006-8866-52DF145D4817}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085-4229-81DF-6A42006E144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{75BBDE19-BAB3-440C-9006-B0B417D9E1B8}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085-4229-81DF-6A42006E144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{CBC5C142-5F77-4079-9BA5-3BEBBF0647FD}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085-4229-81DF-6A42006E144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{4714B350-FB57-48B0-9814-CCD5F27FCAB7}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085-4229-81DF-6A42006E1442}"/>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{000B1150-06A2-4BEA-A773-C845E91580A7}</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D085-4229-81DF-6A42006E14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-3.886138613861386</c:v>
                </c:pt>
                <c:pt idx="1">
                  <c:v>28</c:v>
                </c:pt>
                <c:pt idx="2">
                  <c:v>25</c:v>
                </c:pt>
                <c:pt idx="3">
                  <c:v>-3.2634032634032635</c:v>
                </c:pt>
                <c:pt idx="4">
                  <c:v>-0.94339622641509435</c:v>
                </c:pt>
                <c:pt idx="5">
                  <c:v>-7.1005917159763312</c:v>
                </c:pt>
                <c:pt idx="6">
                  <c:v>0</c:v>
                </c:pt>
                <c:pt idx="7">
                  <c:v>7.3170731707317076</c:v>
                </c:pt>
                <c:pt idx="8">
                  <c:v>-0.81154192966636607</c:v>
                </c:pt>
                <c:pt idx="9">
                  <c:v>-9.1565178168696431</c:v>
                </c:pt>
                <c:pt idx="10">
                  <c:v>-15.494636471990464</c:v>
                </c:pt>
                <c:pt idx="11">
                  <c:v>-6.5217391304347823</c:v>
                </c:pt>
                <c:pt idx="12">
                  <c:v>-7.6923076923076925</c:v>
                </c:pt>
                <c:pt idx="13">
                  <c:v>-2.6315789473684212</c:v>
                </c:pt>
                <c:pt idx="14">
                  <c:v>5.56640625</c:v>
                </c:pt>
                <c:pt idx="15">
                  <c:v>-32.608695652173914</c:v>
                </c:pt>
                <c:pt idx="16">
                  <c:v>-4.4444444444444446</c:v>
                </c:pt>
                <c:pt idx="17">
                  <c:v>9.3617021276595747</c:v>
                </c:pt>
                <c:pt idx="18">
                  <c:v>4.1436464088397793</c:v>
                </c:pt>
                <c:pt idx="19">
                  <c:v>-4.0871934604904636</c:v>
                </c:pt>
                <c:pt idx="20">
                  <c:v>-3.3003300330033003</c:v>
                </c:pt>
                <c:pt idx="21">
                  <c:v>0</c:v>
                </c:pt>
                <c:pt idx="23">
                  <c:v>28</c:v>
                </c:pt>
                <c:pt idx="24">
                  <c:v>0.16528925619834711</c:v>
                </c:pt>
                <c:pt idx="25">
                  <c:v>-4.3221476510067118</c:v>
                </c:pt>
              </c:numCache>
            </c:numRef>
          </c:val>
          <c:extLst>
            <c:ext xmlns:c16="http://schemas.microsoft.com/office/drawing/2014/chart" uri="{C3380CC4-5D6E-409C-BE32-E72D297353CC}">
              <c16:uniqueId val="{00000020-D085-4229-81DF-6A42006E144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{BA32C745-8054-40C3-AB16-A3D5E82887B7}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085-4229-81DF-6A42006E144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{4A6300DD-F528-410F-85B1-F3E96E5AD615}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085-4229-81DF-6A42006E144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{F32F5A98-4C09-4C70-BA7A-087AEBB44EAC}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085-4229-81DF-6A42006E144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{918C1D80-ECEE-47A2-BEA5-F5E5D14BB0B7}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085-4229-81DF-6A42006E144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{1BC19C9E-5AE3-4C41-B131-C8F6772B31E4}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085-4229-81DF-6A42006E144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{5824F346-C02F-409B-BC3D-63D1AB64DB14}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085-4229-81DF-6A42006E144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{80A8967D-2009-4144-9785-7CFEAE45B2D5}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085-4229-81DF-6A42006E144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{511FD2F1-CB5D-4ECA-8F43-F457642375A7}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085-4229-81DF-6A42006E144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{7AC6964C-4AE1-49AE-BACA-BA3A3FDD2A43}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085-4229-81DF-6A42006E144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{AF3A59EA-BB91-4DE0-80A9-FC9472B06CFD}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085-4229-81DF-6A42006E144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{25435C76-24D0-471A-AAA0-2318445929DE}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085-4229-81DF-6A42006E144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{D50E82BD-2F95-499E-B28B-CDEF6A557D2C}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085-4229-81DF-6A42006E144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{90E63835-326D-4AA0-B0EB-A7703E8CAFFD}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085-4229-81DF-6A42006E144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{37A41BF0-4E25-48E2-BC5F-1369367E54C0}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085-4229-81DF-6A42006E144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{DF4BBCC0-1961-461A-A6EF-C746BFC70AE4}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085-4229-81DF-6A42006E144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{A33E9F0A-35D5-4063-83F4-ACCADB97408D}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085-4229-81DF-6A42006E144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{47BEE825-C61A-431F-B720-2D26C28836BF}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085-4229-81DF-6A42006E144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{4B7780B2-4F7B-4E20-9AF5-DA5B711217D3}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085-4229-81DF-6A42006E144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{CFFFDF1D-CEDE-4F4D-BFCC-331123305CE5}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085-4229-81DF-6A42006E144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{E76BA8B1-327E-4D54-9E91-905D7A0501E1}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085-4229-81DF-6A42006E144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{4D18CFE0-0287-40B9-ACF0-440AEE7B8D69}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085-4229-81DF-6A42006E144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{C6C6470A-5001-41CC-96C5-E4BBB5891CE6}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085-4229-81DF-6A42006E144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{2DD0D441-71E0-40A6-A039-AD73D9E642FB}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085-4229-81DF-6A42006E144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{1F8E8F65-B8D2-4E34-A9A7-806903D46BE6}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085-4229-81DF-6A42006E144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{B4055BD2-4526-4753-8740-F762B344E3DB}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085-4229-81DF-6A42006E144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{DA4886EA-6F63-4512-B720-A9A28CA90383}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085-4229-81DF-6A42006E144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{5D9B0263-315D-41D2-BFC2-4C5CDEE7F324}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085-4229-81DF-6A42006E144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{B5D29A67-1F81-454F-A49C-4D1D9D3F9DDF}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085-4229-81DF-6A42006E144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{2FD27C2B-EE29-4BAD-BE8C-85FF00FAE286}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085-4229-81DF-6A42006E144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{6FB2CD3C-EAB1-4A0E-AB7B-6982E089F87E}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085-4229-81DF-6A42006E144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{51F3B098-BAF1-40DA-82EA-A5BA6D03DB75}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085-4229-81DF-6A42006E144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{91CC6AAB-04F8-432B-945E-3AA046270115}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085-4229-81DF-6A42006E14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085-4229-81DF-6A42006E144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085-4229-81DF-6A42006E144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{E7F6DF54-6A20-4586-AFCC-EEF3EEE6CADC}</c15:txfldGUID>
                      <c15:f>Diagramm!$I$46</c15:f>
                      <c15:dlblFieldTableCache>
                        <c:ptCount val="1"/>
                      </c15:dlblFieldTableCache>
                    </c15:dlblFTEntry>
                  </c15:dlblFieldTable>
                  <c15:showDataLabelsRange val="0"/>
                </c:ext>
                <c:ext xmlns:c16="http://schemas.microsoft.com/office/drawing/2014/chart" uri="{C3380CC4-5D6E-409C-BE32-E72D297353CC}">
                  <c16:uniqueId val="{00000000-540D-4A34-85D4-C9DB30D8CC6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{4915A5A4-5EC0-4A2A-9AB4-86419640E1B1}</c15:txfldGUID>
                      <c15:f>Diagramm!$I$47</c15:f>
                      <c15:dlblFieldTableCache>
                        <c:ptCount val="1"/>
                      </c15:dlblFieldTableCache>
                    </c15:dlblFTEntry>
                  </c15:dlblFieldTable>
                  <c15:showDataLabelsRange val="0"/>
                </c:ext>
                <c:ext xmlns:c16="http://schemas.microsoft.com/office/drawing/2014/chart" uri="{C3380CC4-5D6E-409C-BE32-E72D297353CC}">
                  <c16:uniqueId val="{00000001-540D-4A34-85D4-C9DB30D8CC6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{A2D78B26-96DD-46D3-AEFC-085C4F7764CF}</c15:txfldGUID>
                      <c15:f>Diagramm!$I$48</c15:f>
                      <c15:dlblFieldTableCache>
                        <c:ptCount val="1"/>
                      </c15:dlblFieldTableCache>
                    </c15:dlblFTEntry>
                  </c15:dlblFieldTable>
                  <c15:showDataLabelsRange val="0"/>
                </c:ext>
                <c:ext xmlns:c16="http://schemas.microsoft.com/office/drawing/2014/chart" uri="{C3380CC4-5D6E-409C-BE32-E72D297353CC}">
                  <c16:uniqueId val="{00000002-540D-4A34-85D4-C9DB30D8CC6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{1A322F28-CAD5-4D40-9673-76698CDF8397}</c15:txfldGUID>
                      <c15:f>Diagramm!$I$49</c15:f>
                      <c15:dlblFieldTableCache>
                        <c:ptCount val="1"/>
                      </c15:dlblFieldTableCache>
                    </c15:dlblFTEntry>
                  </c15:dlblFieldTable>
                  <c15:showDataLabelsRange val="0"/>
                </c:ext>
                <c:ext xmlns:c16="http://schemas.microsoft.com/office/drawing/2014/chart" uri="{C3380CC4-5D6E-409C-BE32-E72D297353CC}">
                  <c16:uniqueId val="{00000003-540D-4A34-85D4-C9DB30D8CC6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{FAFEA601-FF3B-4621-AAA9-C4BD7656BD62}</c15:txfldGUID>
                      <c15:f>Diagramm!$I$50</c15:f>
                      <c15:dlblFieldTableCache>
                        <c:ptCount val="1"/>
                      </c15:dlblFieldTableCache>
                    </c15:dlblFTEntry>
                  </c15:dlblFieldTable>
                  <c15:showDataLabelsRange val="0"/>
                </c:ext>
                <c:ext xmlns:c16="http://schemas.microsoft.com/office/drawing/2014/chart" uri="{C3380CC4-5D6E-409C-BE32-E72D297353CC}">
                  <c16:uniqueId val="{00000004-540D-4A34-85D4-C9DB30D8CC6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{1711FAC3-A701-4860-92FA-85B0C95F85B4}</c15:txfldGUID>
                      <c15:f>Diagramm!$I$51</c15:f>
                      <c15:dlblFieldTableCache>
                        <c:ptCount val="1"/>
                      </c15:dlblFieldTableCache>
                    </c15:dlblFTEntry>
                  </c15:dlblFieldTable>
                  <c15:showDataLabelsRange val="0"/>
                </c:ext>
                <c:ext xmlns:c16="http://schemas.microsoft.com/office/drawing/2014/chart" uri="{C3380CC4-5D6E-409C-BE32-E72D297353CC}">
                  <c16:uniqueId val="{00000005-540D-4A34-85D4-C9DB30D8CC6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{9DF46E26-70E4-4B20-915C-6F383627F42E}</c15:txfldGUID>
                      <c15:f>Diagramm!$I$52</c15:f>
                      <c15:dlblFieldTableCache>
                        <c:ptCount val="1"/>
                      </c15:dlblFieldTableCache>
                    </c15:dlblFTEntry>
                  </c15:dlblFieldTable>
                  <c15:showDataLabelsRange val="0"/>
                </c:ext>
                <c:ext xmlns:c16="http://schemas.microsoft.com/office/drawing/2014/chart" uri="{C3380CC4-5D6E-409C-BE32-E72D297353CC}">
                  <c16:uniqueId val="{00000006-540D-4A34-85D4-C9DB30D8CC6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{6E99F27D-4567-40AB-9FE8-6FCFA32CC770}</c15:txfldGUID>
                      <c15:f>Diagramm!$I$53</c15:f>
                      <c15:dlblFieldTableCache>
                        <c:ptCount val="1"/>
                      </c15:dlblFieldTableCache>
                    </c15:dlblFTEntry>
                  </c15:dlblFieldTable>
                  <c15:showDataLabelsRange val="0"/>
                </c:ext>
                <c:ext xmlns:c16="http://schemas.microsoft.com/office/drawing/2014/chart" uri="{C3380CC4-5D6E-409C-BE32-E72D297353CC}">
                  <c16:uniqueId val="{00000007-540D-4A34-85D4-C9DB30D8CC6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{224C0D1E-5B73-449C-8402-FF9B551DCC12}</c15:txfldGUID>
                      <c15:f>Diagramm!$I$54</c15:f>
                      <c15:dlblFieldTableCache>
                        <c:ptCount val="1"/>
                      </c15:dlblFieldTableCache>
                    </c15:dlblFTEntry>
                  </c15:dlblFieldTable>
                  <c15:showDataLabelsRange val="0"/>
                </c:ext>
                <c:ext xmlns:c16="http://schemas.microsoft.com/office/drawing/2014/chart" uri="{C3380CC4-5D6E-409C-BE32-E72D297353CC}">
                  <c16:uniqueId val="{00000008-540D-4A34-85D4-C9DB30D8CC6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{2FC12913-5CF3-4B10-9CB0-710F32468BB5}</c15:txfldGUID>
                      <c15:f>Diagramm!$I$55</c15:f>
                      <c15:dlblFieldTableCache>
                        <c:ptCount val="1"/>
                      </c15:dlblFieldTableCache>
                    </c15:dlblFTEntry>
                  </c15:dlblFieldTable>
                  <c15:showDataLabelsRange val="0"/>
                </c:ext>
                <c:ext xmlns:c16="http://schemas.microsoft.com/office/drawing/2014/chart" uri="{C3380CC4-5D6E-409C-BE32-E72D297353CC}">
                  <c16:uniqueId val="{00000009-540D-4A34-85D4-C9DB30D8CC6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{8D3A6057-8053-4DF2-83EA-213BD5D5AABF}</c15:txfldGUID>
                      <c15:f>Diagramm!$I$56</c15:f>
                      <c15:dlblFieldTableCache>
                        <c:ptCount val="1"/>
                      </c15:dlblFieldTableCache>
                    </c15:dlblFTEntry>
                  </c15:dlblFieldTable>
                  <c15:showDataLabelsRange val="0"/>
                </c:ext>
                <c:ext xmlns:c16="http://schemas.microsoft.com/office/drawing/2014/chart" uri="{C3380CC4-5D6E-409C-BE32-E72D297353CC}">
                  <c16:uniqueId val="{0000000A-540D-4A34-85D4-C9DB30D8CC6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{D14AC9BD-D1FE-4B1B-91A9-0206F487982B}</c15:txfldGUID>
                      <c15:f>Diagramm!$I$57</c15:f>
                      <c15:dlblFieldTableCache>
                        <c:ptCount val="1"/>
                      </c15:dlblFieldTableCache>
                    </c15:dlblFTEntry>
                  </c15:dlblFieldTable>
                  <c15:showDataLabelsRange val="0"/>
                </c:ext>
                <c:ext xmlns:c16="http://schemas.microsoft.com/office/drawing/2014/chart" uri="{C3380CC4-5D6E-409C-BE32-E72D297353CC}">
                  <c16:uniqueId val="{0000000B-540D-4A34-85D4-C9DB30D8CC6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{97191B9A-1202-4977-8FE8-DB79F65BB016}</c15:txfldGUID>
                      <c15:f>Diagramm!$I$58</c15:f>
                      <c15:dlblFieldTableCache>
                        <c:ptCount val="1"/>
                      </c15:dlblFieldTableCache>
                    </c15:dlblFTEntry>
                  </c15:dlblFieldTable>
                  <c15:showDataLabelsRange val="0"/>
                </c:ext>
                <c:ext xmlns:c16="http://schemas.microsoft.com/office/drawing/2014/chart" uri="{C3380CC4-5D6E-409C-BE32-E72D297353CC}">
                  <c16:uniqueId val="{0000000C-540D-4A34-85D4-C9DB30D8CC6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{C180C439-F5E4-4227-A24F-221D049F4E37}</c15:txfldGUID>
                      <c15:f>Diagramm!$I$59</c15:f>
                      <c15:dlblFieldTableCache>
                        <c:ptCount val="1"/>
                      </c15:dlblFieldTableCache>
                    </c15:dlblFTEntry>
                  </c15:dlblFieldTable>
                  <c15:showDataLabelsRange val="0"/>
                </c:ext>
                <c:ext xmlns:c16="http://schemas.microsoft.com/office/drawing/2014/chart" uri="{C3380CC4-5D6E-409C-BE32-E72D297353CC}">
                  <c16:uniqueId val="{0000000D-540D-4A34-85D4-C9DB30D8CC6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{6359972B-D088-4340-8454-5D0AF87B5206}</c15:txfldGUID>
                      <c15:f>Diagramm!$I$60</c15:f>
                      <c15:dlblFieldTableCache>
                        <c:ptCount val="1"/>
                      </c15:dlblFieldTableCache>
                    </c15:dlblFTEntry>
                  </c15:dlblFieldTable>
                  <c15:showDataLabelsRange val="0"/>
                </c:ext>
                <c:ext xmlns:c16="http://schemas.microsoft.com/office/drawing/2014/chart" uri="{C3380CC4-5D6E-409C-BE32-E72D297353CC}">
                  <c16:uniqueId val="{0000000E-540D-4A34-85D4-C9DB30D8CC6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{11DB199E-523C-41BD-ADF0-A81E919B2417}</c15:txfldGUID>
                      <c15:f>Diagramm!$I$61</c15:f>
                      <c15:dlblFieldTableCache>
                        <c:ptCount val="1"/>
                      </c15:dlblFieldTableCache>
                    </c15:dlblFTEntry>
                  </c15:dlblFieldTable>
                  <c15:showDataLabelsRange val="0"/>
                </c:ext>
                <c:ext xmlns:c16="http://schemas.microsoft.com/office/drawing/2014/chart" uri="{C3380CC4-5D6E-409C-BE32-E72D297353CC}">
                  <c16:uniqueId val="{0000000F-540D-4A34-85D4-C9DB30D8CC6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{8A99FE78-0479-4BC7-ADBA-E3557D343A2B}</c15:txfldGUID>
                      <c15:f>Diagramm!$I$62</c15:f>
                      <c15:dlblFieldTableCache>
                        <c:ptCount val="1"/>
                      </c15:dlblFieldTableCache>
                    </c15:dlblFTEntry>
                  </c15:dlblFieldTable>
                  <c15:showDataLabelsRange val="0"/>
                </c:ext>
                <c:ext xmlns:c16="http://schemas.microsoft.com/office/drawing/2014/chart" uri="{C3380CC4-5D6E-409C-BE32-E72D297353CC}">
                  <c16:uniqueId val="{00000010-540D-4A34-85D4-C9DB30D8CC6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{692BB634-47BD-4FD9-9F96-026F314F14F1}</c15:txfldGUID>
                      <c15:f>Diagramm!$I$63</c15:f>
                      <c15:dlblFieldTableCache>
                        <c:ptCount val="1"/>
                      </c15:dlblFieldTableCache>
                    </c15:dlblFTEntry>
                  </c15:dlblFieldTable>
                  <c15:showDataLabelsRange val="0"/>
                </c:ext>
                <c:ext xmlns:c16="http://schemas.microsoft.com/office/drawing/2014/chart" uri="{C3380CC4-5D6E-409C-BE32-E72D297353CC}">
                  <c16:uniqueId val="{00000011-540D-4A34-85D4-C9DB30D8CC6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{FF13E924-426E-4539-A992-21F5610F1618}</c15:txfldGUID>
                      <c15:f>Diagramm!$I$64</c15:f>
                      <c15:dlblFieldTableCache>
                        <c:ptCount val="1"/>
                      </c15:dlblFieldTableCache>
                    </c15:dlblFTEntry>
                  </c15:dlblFieldTable>
                  <c15:showDataLabelsRange val="0"/>
                </c:ext>
                <c:ext xmlns:c16="http://schemas.microsoft.com/office/drawing/2014/chart" uri="{C3380CC4-5D6E-409C-BE32-E72D297353CC}">
                  <c16:uniqueId val="{00000012-540D-4A34-85D4-C9DB30D8CC6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{C63C7358-2D63-4BFD-AA98-277A2FB01D3C}</c15:txfldGUID>
                      <c15:f>Diagramm!$I$65</c15:f>
                      <c15:dlblFieldTableCache>
                        <c:ptCount val="1"/>
                      </c15:dlblFieldTableCache>
                    </c15:dlblFTEntry>
                  </c15:dlblFieldTable>
                  <c15:showDataLabelsRange val="0"/>
                </c:ext>
                <c:ext xmlns:c16="http://schemas.microsoft.com/office/drawing/2014/chart" uri="{C3380CC4-5D6E-409C-BE32-E72D297353CC}">
                  <c16:uniqueId val="{00000013-540D-4A34-85D4-C9DB30D8CC6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{E49E79B3-FC67-4024-9ADF-33A4A5EE2189}</c15:txfldGUID>
                      <c15:f>Diagramm!$I$66</c15:f>
                      <c15:dlblFieldTableCache>
                        <c:ptCount val="1"/>
                      </c15:dlblFieldTableCache>
                    </c15:dlblFTEntry>
                  </c15:dlblFieldTable>
                  <c15:showDataLabelsRange val="0"/>
                </c:ext>
                <c:ext xmlns:c16="http://schemas.microsoft.com/office/drawing/2014/chart" uri="{C3380CC4-5D6E-409C-BE32-E72D297353CC}">
                  <c16:uniqueId val="{00000014-540D-4A34-85D4-C9DB30D8CC6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{272F6662-A0FE-4483-BA0F-5377A539708A}</c15:txfldGUID>
                      <c15:f>Diagramm!$I$67</c15:f>
                      <c15:dlblFieldTableCache>
                        <c:ptCount val="1"/>
                      </c15:dlblFieldTableCache>
                    </c15:dlblFTEntry>
                  </c15:dlblFieldTable>
                  <c15:showDataLabelsRange val="0"/>
                </c:ext>
                <c:ext xmlns:c16="http://schemas.microsoft.com/office/drawing/2014/chart" uri="{C3380CC4-5D6E-409C-BE32-E72D297353CC}">
                  <c16:uniqueId val="{00000015-540D-4A34-85D4-C9DB30D8CC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0D-4A34-85D4-C9DB30D8CC6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{AD4915F8-9FD2-402C-B725-472562590596}</c15:txfldGUID>
                      <c15:f>Diagramm!$K$46</c15:f>
                      <c15:dlblFieldTableCache>
                        <c:ptCount val="1"/>
                      </c15:dlblFieldTableCache>
                    </c15:dlblFTEntry>
                  </c15:dlblFieldTable>
                  <c15:showDataLabelsRange val="0"/>
                </c:ext>
                <c:ext xmlns:c16="http://schemas.microsoft.com/office/drawing/2014/chart" uri="{C3380CC4-5D6E-409C-BE32-E72D297353CC}">
                  <c16:uniqueId val="{00000017-540D-4A34-85D4-C9DB30D8CC6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{5641F076-3793-481E-92D7-89A711B61407}</c15:txfldGUID>
                      <c15:f>Diagramm!$K$47</c15:f>
                      <c15:dlblFieldTableCache>
                        <c:ptCount val="1"/>
                      </c15:dlblFieldTableCache>
                    </c15:dlblFTEntry>
                  </c15:dlblFieldTable>
                  <c15:showDataLabelsRange val="0"/>
                </c:ext>
                <c:ext xmlns:c16="http://schemas.microsoft.com/office/drawing/2014/chart" uri="{C3380CC4-5D6E-409C-BE32-E72D297353CC}">
                  <c16:uniqueId val="{00000018-540D-4A34-85D4-C9DB30D8CC6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{385E326D-971C-4704-AAFB-3DC6D3D5CA0E}</c15:txfldGUID>
                      <c15:f>Diagramm!$K$48</c15:f>
                      <c15:dlblFieldTableCache>
                        <c:ptCount val="1"/>
                      </c15:dlblFieldTableCache>
                    </c15:dlblFTEntry>
                  </c15:dlblFieldTable>
                  <c15:showDataLabelsRange val="0"/>
                </c:ext>
                <c:ext xmlns:c16="http://schemas.microsoft.com/office/drawing/2014/chart" uri="{C3380CC4-5D6E-409C-BE32-E72D297353CC}">
                  <c16:uniqueId val="{00000019-540D-4A34-85D4-C9DB30D8CC6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{56CABCD7-9380-4767-863A-DA5EB745F70E}</c15:txfldGUID>
                      <c15:f>Diagramm!$K$49</c15:f>
                      <c15:dlblFieldTableCache>
                        <c:ptCount val="1"/>
                      </c15:dlblFieldTableCache>
                    </c15:dlblFTEntry>
                  </c15:dlblFieldTable>
                  <c15:showDataLabelsRange val="0"/>
                </c:ext>
                <c:ext xmlns:c16="http://schemas.microsoft.com/office/drawing/2014/chart" uri="{C3380CC4-5D6E-409C-BE32-E72D297353CC}">
                  <c16:uniqueId val="{0000001A-540D-4A34-85D4-C9DB30D8CC6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{7A848805-D8BD-4667-8CC1-784A951ABD0F}</c15:txfldGUID>
                      <c15:f>Diagramm!$K$50</c15:f>
                      <c15:dlblFieldTableCache>
                        <c:ptCount val="1"/>
                      </c15:dlblFieldTableCache>
                    </c15:dlblFTEntry>
                  </c15:dlblFieldTable>
                  <c15:showDataLabelsRange val="0"/>
                </c:ext>
                <c:ext xmlns:c16="http://schemas.microsoft.com/office/drawing/2014/chart" uri="{C3380CC4-5D6E-409C-BE32-E72D297353CC}">
                  <c16:uniqueId val="{0000001B-540D-4A34-85D4-C9DB30D8CC6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{FD3A9FE3-841A-4808-87BE-992A660EDE75}</c15:txfldGUID>
                      <c15:f>Diagramm!$K$51</c15:f>
                      <c15:dlblFieldTableCache>
                        <c:ptCount val="1"/>
                      </c15:dlblFieldTableCache>
                    </c15:dlblFTEntry>
                  </c15:dlblFieldTable>
                  <c15:showDataLabelsRange val="0"/>
                </c:ext>
                <c:ext xmlns:c16="http://schemas.microsoft.com/office/drawing/2014/chart" uri="{C3380CC4-5D6E-409C-BE32-E72D297353CC}">
                  <c16:uniqueId val="{0000001C-540D-4A34-85D4-C9DB30D8CC6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{3C8D37B9-9C04-461C-95A3-905627F347FB}</c15:txfldGUID>
                      <c15:f>Diagramm!$K$52</c15:f>
                      <c15:dlblFieldTableCache>
                        <c:ptCount val="1"/>
                      </c15:dlblFieldTableCache>
                    </c15:dlblFTEntry>
                  </c15:dlblFieldTable>
                  <c15:showDataLabelsRange val="0"/>
                </c:ext>
                <c:ext xmlns:c16="http://schemas.microsoft.com/office/drawing/2014/chart" uri="{C3380CC4-5D6E-409C-BE32-E72D297353CC}">
                  <c16:uniqueId val="{0000001D-540D-4A34-85D4-C9DB30D8CC6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{DF773682-9DC4-4E84-A204-1F35A8C9A0A6}</c15:txfldGUID>
                      <c15:f>Diagramm!$K$53</c15:f>
                      <c15:dlblFieldTableCache>
                        <c:ptCount val="1"/>
                      </c15:dlblFieldTableCache>
                    </c15:dlblFTEntry>
                  </c15:dlblFieldTable>
                  <c15:showDataLabelsRange val="0"/>
                </c:ext>
                <c:ext xmlns:c16="http://schemas.microsoft.com/office/drawing/2014/chart" uri="{C3380CC4-5D6E-409C-BE32-E72D297353CC}">
                  <c16:uniqueId val="{0000001E-540D-4A34-85D4-C9DB30D8CC6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{B1793EDB-EB15-4704-A2D1-2AC66F011FE8}</c15:txfldGUID>
                      <c15:f>Diagramm!$K$54</c15:f>
                      <c15:dlblFieldTableCache>
                        <c:ptCount val="1"/>
                      </c15:dlblFieldTableCache>
                    </c15:dlblFTEntry>
                  </c15:dlblFieldTable>
                  <c15:showDataLabelsRange val="0"/>
                </c:ext>
                <c:ext xmlns:c16="http://schemas.microsoft.com/office/drawing/2014/chart" uri="{C3380CC4-5D6E-409C-BE32-E72D297353CC}">
                  <c16:uniqueId val="{0000001F-540D-4A34-85D4-C9DB30D8CC6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{99F6D2EE-6589-4971-8A9B-06755ED2C561}</c15:txfldGUID>
                      <c15:f>Diagramm!$K$55</c15:f>
                      <c15:dlblFieldTableCache>
                        <c:ptCount val="1"/>
                      </c15:dlblFieldTableCache>
                    </c15:dlblFTEntry>
                  </c15:dlblFieldTable>
                  <c15:showDataLabelsRange val="0"/>
                </c:ext>
                <c:ext xmlns:c16="http://schemas.microsoft.com/office/drawing/2014/chart" uri="{C3380CC4-5D6E-409C-BE32-E72D297353CC}">
                  <c16:uniqueId val="{00000020-540D-4A34-85D4-C9DB30D8CC6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{E948B5C3-D512-4476-AA8E-AB9BC71FE512}</c15:txfldGUID>
                      <c15:f>Diagramm!$K$56</c15:f>
                      <c15:dlblFieldTableCache>
                        <c:ptCount val="1"/>
                      </c15:dlblFieldTableCache>
                    </c15:dlblFTEntry>
                  </c15:dlblFieldTable>
                  <c15:showDataLabelsRange val="0"/>
                </c:ext>
                <c:ext xmlns:c16="http://schemas.microsoft.com/office/drawing/2014/chart" uri="{C3380CC4-5D6E-409C-BE32-E72D297353CC}">
                  <c16:uniqueId val="{00000021-540D-4A34-85D4-C9DB30D8CC6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{92DD3A61-59A7-44E5-9DA8-82A0531C01A6}</c15:txfldGUID>
                      <c15:f>Diagramm!$K$57</c15:f>
                      <c15:dlblFieldTableCache>
                        <c:ptCount val="1"/>
                      </c15:dlblFieldTableCache>
                    </c15:dlblFTEntry>
                  </c15:dlblFieldTable>
                  <c15:showDataLabelsRange val="0"/>
                </c:ext>
                <c:ext xmlns:c16="http://schemas.microsoft.com/office/drawing/2014/chart" uri="{C3380CC4-5D6E-409C-BE32-E72D297353CC}">
                  <c16:uniqueId val="{00000022-540D-4A34-85D4-C9DB30D8CC6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{ED2EC514-D1A7-4F8C-8F85-9F19511004ED}</c15:txfldGUID>
                      <c15:f>Diagramm!$K$58</c15:f>
                      <c15:dlblFieldTableCache>
                        <c:ptCount val="1"/>
                      </c15:dlblFieldTableCache>
                    </c15:dlblFTEntry>
                  </c15:dlblFieldTable>
                  <c15:showDataLabelsRange val="0"/>
                </c:ext>
                <c:ext xmlns:c16="http://schemas.microsoft.com/office/drawing/2014/chart" uri="{C3380CC4-5D6E-409C-BE32-E72D297353CC}">
                  <c16:uniqueId val="{00000023-540D-4A34-85D4-C9DB30D8CC6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{F9CD0947-829E-4D2B-A272-56CB9912C883}</c15:txfldGUID>
                      <c15:f>Diagramm!$K$59</c15:f>
                      <c15:dlblFieldTableCache>
                        <c:ptCount val="1"/>
                      </c15:dlblFieldTableCache>
                    </c15:dlblFTEntry>
                  </c15:dlblFieldTable>
                  <c15:showDataLabelsRange val="0"/>
                </c:ext>
                <c:ext xmlns:c16="http://schemas.microsoft.com/office/drawing/2014/chart" uri="{C3380CC4-5D6E-409C-BE32-E72D297353CC}">
                  <c16:uniqueId val="{00000024-540D-4A34-85D4-C9DB30D8CC6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{2BB7DB21-2F97-4377-96B6-64D3A74AB14B}</c15:txfldGUID>
                      <c15:f>Diagramm!$K$60</c15:f>
                      <c15:dlblFieldTableCache>
                        <c:ptCount val="1"/>
                      </c15:dlblFieldTableCache>
                    </c15:dlblFTEntry>
                  </c15:dlblFieldTable>
                  <c15:showDataLabelsRange val="0"/>
                </c:ext>
                <c:ext xmlns:c16="http://schemas.microsoft.com/office/drawing/2014/chart" uri="{C3380CC4-5D6E-409C-BE32-E72D297353CC}">
                  <c16:uniqueId val="{00000025-540D-4A34-85D4-C9DB30D8CC6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{B442BE7B-BCDB-44AC-AE3A-E36354DFDA3F}</c15:txfldGUID>
                      <c15:f>Diagramm!$K$61</c15:f>
                      <c15:dlblFieldTableCache>
                        <c:ptCount val="1"/>
                      </c15:dlblFieldTableCache>
                    </c15:dlblFTEntry>
                  </c15:dlblFieldTable>
                  <c15:showDataLabelsRange val="0"/>
                </c:ext>
                <c:ext xmlns:c16="http://schemas.microsoft.com/office/drawing/2014/chart" uri="{C3380CC4-5D6E-409C-BE32-E72D297353CC}">
                  <c16:uniqueId val="{00000026-540D-4A34-85D4-C9DB30D8CC6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{6722EE90-05C8-4995-84EC-E966A2CE4C85}</c15:txfldGUID>
                      <c15:f>Diagramm!$K$62</c15:f>
                      <c15:dlblFieldTableCache>
                        <c:ptCount val="1"/>
                      </c15:dlblFieldTableCache>
                    </c15:dlblFTEntry>
                  </c15:dlblFieldTable>
                  <c15:showDataLabelsRange val="0"/>
                </c:ext>
                <c:ext xmlns:c16="http://schemas.microsoft.com/office/drawing/2014/chart" uri="{C3380CC4-5D6E-409C-BE32-E72D297353CC}">
                  <c16:uniqueId val="{00000027-540D-4A34-85D4-C9DB30D8CC6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{50CFAC98-2523-4E7C-BE82-35066B40F80A}</c15:txfldGUID>
                      <c15:f>Diagramm!$K$63</c15:f>
                      <c15:dlblFieldTableCache>
                        <c:ptCount val="1"/>
                      </c15:dlblFieldTableCache>
                    </c15:dlblFTEntry>
                  </c15:dlblFieldTable>
                  <c15:showDataLabelsRange val="0"/>
                </c:ext>
                <c:ext xmlns:c16="http://schemas.microsoft.com/office/drawing/2014/chart" uri="{C3380CC4-5D6E-409C-BE32-E72D297353CC}">
                  <c16:uniqueId val="{00000028-540D-4A34-85D4-C9DB30D8CC6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{E6ACC061-F62A-4E73-8A99-956C9A8D6BA0}</c15:txfldGUID>
                      <c15:f>Diagramm!$K$64</c15:f>
                      <c15:dlblFieldTableCache>
                        <c:ptCount val="1"/>
                      </c15:dlblFieldTableCache>
                    </c15:dlblFTEntry>
                  </c15:dlblFieldTable>
                  <c15:showDataLabelsRange val="0"/>
                </c:ext>
                <c:ext xmlns:c16="http://schemas.microsoft.com/office/drawing/2014/chart" uri="{C3380CC4-5D6E-409C-BE32-E72D297353CC}">
                  <c16:uniqueId val="{00000029-540D-4A34-85D4-C9DB30D8CC6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{9C358BCF-A7F6-4B19-811C-86508EA1081C}</c15:txfldGUID>
                      <c15:f>Diagramm!$K$65</c15:f>
                      <c15:dlblFieldTableCache>
                        <c:ptCount val="1"/>
                      </c15:dlblFieldTableCache>
                    </c15:dlblFTEntry>
                  </c15:dlblFieldTable>
                  <c15:showDataLabelsRange val="0"/>
                </c:ext>
                <c:ext xmlns:c16="http://schemas.microsoft.com/office/drawing/2014/chart" uri="{C3380CC4-5D6E-409C-BE32-E72D297353CC}">
                  <c16:uniqueId val="{0000002A-540D-4A34-85D4-C9DB30D8CC6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{5338C183-AAED-4692-AE70-4461BAA44CBB}</c15:txfldGUID>
                      <c15:f>Diagramm!$K$66</c15:f>
                      <c15:dlblFieldTableCache>
                        <c:ptCount val="1"/>
                      </c15:dlblFieldTableCache>
                    </c15:dlblFTEntry>
                  </c15:dlblFieldTable>
                  <c15:showDataLabelsRange val="0"/>
                </c:ext>
                <c:ext xmlns:c16="http://schemas.microsoft.com/office/drawing/2014/chart" uri="{C3380CC4-5D6E-409C-BE32-E72D297353CC}">
                  <c16:uniqueId val="{0000002B-540D-4A34-85D4-C9DB30D8CC6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{685D4F7D-022F-48A2-915E-CB5AC43EEAE0}</c15:txfldGUID>
                      <c15:f>Diagramm!$K$67</c15:f>
                      <c15:dlblFieldTableCache>
                        <c:ptCount val="1"/>
                      </c15:dlblFieldTableCache>
                    </c15:dlblFTEntry>
                  </c15:dlblFieldTable>
                  <c15:showDataLabelsRange val="0"/>
                </c:ext>
                <c:ext xmlns:c16="http://schemas.microsoft.com/office/drawing/2014/chart" uri="{C3380CC4-5D6E-409C-BE32-E72D297353CC}">
                  <c16:uniqueId val="{0000002C-540D-4A34-85D4-C9DB30D8CC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0D-4A34-85D4-C9DB30D8CC6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{EA6BE0AC-98CE-4FDD-99B8-409DC62F8363}</c15:txfldGUID>
                      <c15:f>Diagramm!$J$46</c15:f>
                      <c15:dlblFieldTableCache>
                        <c:ptCount val="1"/>
                      </c15:dlblFieldTableCache>
                    </c15:dlblFTEntry>
                  </c15:dlblFieldTable>
                  <c15:showDataLabelsRange val="0"/>
                </c:ext>
                <c:ext xmlns:c16="http://schemas.microsoft.com/office/drawing/2014/chart" uri="{C3380CC4-5D6E-409C-BE32-E72D297353CC}">
                  <c16:uniqueId val="{0000002E-540D-4A34-85D4-C9DB30D8CC6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{2AC8B3FE-5688-4CC5-B8A6-4A36372367F4}</c15:txfldGUID>
                      <c15:f>Diagramm!$J$47</c15:f>
                      <c15:dlblFieldTableCache>
                        <c:ptCount val="1"/>
                      </c15:dlblFieldTableCache>
                    </c15:dlblFTEntry>
                  </c15:dlblFieldTable>
                  <c15:showDataLabelsRange val="0"/>
                </c:ext>
                <c:ext xmlns:c16="http://schemas.microsoft.com/office/drawing/2014/chart" uri="{C3380CC4-5D6E-409C-BE32-E72D297353CC}">
                  <c16:uniqueId val="{0000002F-540D-4A34-85D4-C9DB30D8CC6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{0734B87B-5C39-49AD-AE7F-3396EF621B21}</c15:txfldGUID>
                      <c15:f>Diagramm!$J$48</c15:f>
                      <c15:dlblFieldTableCache>
                        <c:ptCount val="1"/>
                      </c15:dlblFieldTableCache>
                    </c15:dlblFTEntry>
                  </c15:dlblFieldTable>
                  <c15:showDataLabelsRange val="0"/>
                </c:ext>
                <c:ext xmlns:c16="http://schemas.microsoft.com/office/drawing/2014/chart" uri="{C3380CC4-5D6E-409C-BE32-E72D297353CC}">
                  <c16:uniqueId val="{00000030-540D-4A34-85D4-C9DB30D8CC6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{41CEEC8A-6DBD-487E-AAEE-6120474D4EA4}</c15:txfldGUID>
                      <c15:f>Diagramm!$J$49</c15:f>
                      <c15:dlblFieldTableCache>
                        <c:ptCount val="1"/>
                      </c15:dlblFieldTableCache>
                    </c15:dlblFTEntry>
                  </c15:dlblFieldTable>
                  <c15:showDataLabelsRange val="0"/>
                </c:ext>
                <c:ext xmlns:c16="http://schemas.microsoft.com/office/drawing/2014/chart" uri="{C3380CC4-5D6E-409C-BE32-E72D297353CC}">
                  <c16:uniqueId val="{00000031-540D-4A34-85D4-C9DB30D8CC6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{70918FF8-281D-4F1E-8CD4-647BC6B25F2A}</c15:txfldGUID>
                      <c15:f>Diagramm!$J$50</c15:f>
                      <c15:dlblFieldTableCache>
                        <c:ptCount val="1"/>
                      </c15:dlblFieldTableCache>
                    </c15:dlblFTEntry>
                  </c15:dlblFieldTable>
                  <c15:showDataLabelsRange val="0"/>
                </c:ext>
                <c:ext xmlns:c16="http://schemas.microsoft.com/office/drawing/2014/chart" uri="{C3380CC4-5D6E-409C-BE32-E72D297353CC}">
                  <c16:uniqueId val="{00000032-540D-4A34-85D4-C9DB30D8CC6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{C2AB4869-7F36-4BBA-8070-FBC60AD42A02}</c15:txfldGUID>
                      <c15:f>Diagramm!$J$51</c15:f>
                      <c15:dlblFieldTableCache>
                        <c:ptCount val="1"/>
                      </c15:dlblFieldTableCache>
                    </c15:dlblFTEntry>
                  </c15:dlblFieldTable>
                  <c15:showDataLabelsRange val="0"/>
                </c:ext>
                <c:ext xmlns:c16="http://schemas.microsoft.com/office/drawing/2014/chart" uri="{C3380CC4-5D6E-409C-BE32-E72D297353CC}">
                  <c16:uniqueId val="{00000033-540D-4A34-85D4-C9DB30D8CC6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{A359A93C-F338-4118-9795-A3AB792A37C2}</c15:txfldGUID>
                      <c15:f>Diagramm!$J$52</c15:f>
                      <c15:dlblFieldTableCache>
                        <c:ptCount val="1"/>
                      </c15:dlblFieldTableCache>
                    </c15:dlblFTEntry>
                  </c15:dlblFieldTable>
                  <c15:showDataLabelsRange val="0"/>
                </c:ext>
                <c:ext xmlns:c16="http://schemas.microsoft.com/office/drawing/2014/chart" uri="{C3380CC4-5D6E-409C-BE32-E72D297353CC}">
                  <c16:uniqueId val="{00000034-540D-4A34-85D4-C9DB30D8CC6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{44640647-C9DD-4059-860F-8BC398C8ADE7}</c15:txfldGUID>
                      <c15:f>Diagramm!$J$53</c15:f>
                      <c15:dlblFieldTableCache>
                        <c:ptCount val="1"/>
                      </c15:dlblFieldTableCache>
                    </c15:dlblFTEntry>
                  </c15:dlblFieldTable>
                  <c15:showDataLabelsRange val="0"/>
                </c:ext>
                <c:ext xmlns:c16="http://schemas.microsoft.com/office/drawing/2014/chart" uri="{C3380CC4-5D6E-409C-BE32-E72D297353CC}">
                  <c16:uniqueId val="{00000035-540D-4A34-85D4-C9DB30D8CC6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{C07D0480-364B-4121-90B7-38B1FF763296}</c15:txfldGUID>
                      <c15:f>Diagramm!$J$54</c15:f>
                      <c15:dlblFieldTableCache>
                        <c:ptCount val="1"/>
                      </c15:dlblFieldTableCache>
                    </c15:dlblFTEntry>
                  </c15:dlblFieldTable>
                  <c15:showDataLabelsRange val="0"/>
                </c:ext>
                <c:ext xmlns:c16="http://schemas.microsoft.com/office/drawing/2014/chart" uri="{C3380CC4-5D6E-409C-BE32-E72D297353CC}">
                  <c16:uniqueId val="{00000036-540D-4A34-85D4-C9DB30D8CC6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{74F47E98-80F1-4724-AB7B-9A762C11B991}</c15:txfldGUID>
                      <c15:f>Diagramm!$J$55</c15:f>
                      <c15:dlblFieldTableCache>
                        <c:ptCount val="1"/>
                      </c15:dlblFieldTableCache>
                    </c15:dlblFTEntry>
                  </c15:dlblFieldTable>
                  <c15:showDataLabelsRange val="0"/>
                </c:ext>
                <c:ext xmlns:c16="http://schemas.microsoft.com/office/drawing/2014/chart" uri="{C3380CC4-5D6E-409C-BE32-E72D297353CC}">
                  <c16:uniqueId val="{00000037-540D-4A34-85D4-C9DB30D8CC6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{D3CFF764-6A8E-4954-A741-AC239E8725AE}</c15:txfldGUID>
                      <c15:f>Diagramm!$J$56</c15:f>
                      <c15:dlblFieldTableCache>
                        <c:ptCount val="1"/>
                      </c15:dlblFieldTableCache>
                    </c15:dlblFTEntry>
                  </c15:dlblFieldTable>
                  <c15:showDataLabelsRange val="0"/>
                </c:ext>
                <c:ext xmlns:c16="http://schemas.microsoft.com/office/drawing/2014/chart" uri="{C3380CC4-5D6E-409C-BE32-E72D297353CC}">
                  <c16:uniqueId val="{00000038-540D-4A34-85D4-C9DB30D8CC6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{90C22B53-E455-413E-9C42-79C005937A96}</c15:txfldGUID>
                      <c15:f>Diagramm!$J$57</c15:f>
                      <c15:dlblFieldTableCache>
                        <c:ptCount val="1"/>
                      </c15:dlblFieldTableCache>
                    </c15:dlblFTEntry>
                  </c15:dlblFieldTable>
                  <c15:showDataLabelsRange val="0"/>
                </c:ext>
                <c:ext xmlns:c16="http://schemas.microsoft.com/office/drawing/2014/chart" uri="{C3380CC4-5D6E-409C-BE32-E72D297353CC}">
                  <c16:uniqueId val="{00000039-540D-4A34-85D4-C9DB30D8CC6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{5C5D3B0A-FD64-4BD1-B658-04893CBD4D78}</c15:txfldGUID>
                      <c15:f>Diagramm!$J$58</c15:f>
                      <c15:dlblFieldTableCache>
                        <c:ptCount val="1"/>
                      </c15:dlblFieldTableCache>
                    </c15:dlblFTEntry>
                  </c15:dlblFieldTable>
                  <c15:showDataLabelsRange val="0"/>
                </c:ext>
                <c:ext xmlns:c16="http://schemas.microsoft.com/office/drawing/2014/chart" uri="{C3380CC4-5D6E-409C-BE32-E72D297353CC}">
                  <c16:uniqueId val="{0000003A-540D-4A34-85D4-C9DB30D8CC6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{8DF89E79-4EEB-452C-81AC-F4891C5FAC5E}</c15:txfldGUID>
                      <c15:f>Diagramm!$J$59</c15:f>
                      <c15:dlblFieldTableCache>
                        <c:ptCount val="1"/>
                      </c15:dlblFieldTableCache>
                    </c15:dlblFTEntry>
                  </c15:dlblFieldTable>
                  <c15:showDataLabelsRange val="0"/>
                </c:ext>
                <c:ext xmlns:c16="http://schemas.microsoft.com/office/drawing/2014/chart" uri="{C3380CC4-5D6E-409C-BE32-E72D297353CC}">
                  <c16:uniqueId val="{0000003B-540D-4A34-85D4-C9DB30D8CC6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{030CFF7B-9FE6-448E-A22D-F58111D6BEB5}</c15:txfldGUID>
                      <c15:f>Diagramm!$J$60</c15:f>
                      <c15:dlblFieldTableCache>
                        <c:ptCount val="1"/>
                      </c15:dlblFieldTableCache>
                    </c15:dlblFTEntry>
                  </c15:dlblFieldTable>
                  <c15:showDataLabelsRange val="0"/>
                </c:ext>
                <c:ext xmlns:c16="http://schemas.microsoft.com/office/drawing/2014/chart" uri="{C3380CC4-5D6E-409C-BE32-E72D297353CC}">
                  <c16:uniqueId val="{0000003C-540D-4A34-85D4-C9DB30D8CC6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{E6F09EF8-EDCA-4130-919A-3C04CF8B22A5}</c15:txfldGUID>
                      <c15:f>Diagramm!$J$61</c15:f>
                      <c15:dlblFieldTableCache>
                        <c:ptCount val="1"/>
                      </c15:dlblFieldTableCache>
                    </c15:dlblFTEntry>
                  </c15:dlblFieldTable>
                  <c15:showDataLabelsRange val="0"/>
                </c:ext>
                <c:ext xmlns:c16="http://schemas.microsoft.com/office/drawing/2014/chart" uri="{C3380CC4-5D6E-409C-BE32-E72D297353CC}">
                  <c16:uniqueId val="{0000003D-540D-4A34-85D4-C9DB30D8CC6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{03A51F27-A479-440E-8218-EF244D1AD8F5}</c15:txfldGUID>
                      <c15:f>Diagramm!$J$62</c15:f>
                      <c15:dlblFieldTableCache>
                        <c:ptCount val="1"/>
                      </c15:dlblFieldTableCache>
                    </c15:dlblFTEntry>
                  </c15:dlblFieldTable>
                  <c15:showDataLabelsRange val="0"/>
                </c:ext>
                <c:ext xmlns:c16="http://schemas.microsoft.com/office/drawing/2014/chart" uri="{C3380CC4-5D6E-409C-BE32-E72D297353CC}">
                  <c16:uniqueId val="{0000003E-540D-4A34-85D4-C9DB30D8CC6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{726C0D7D-16B7-480D-B4C2-D320FCC80271}</c15:txfldGUID>
                      <c15:f>Diagramm!$J$63</c15:f>
                      <c15:dlblFieldTableCache>
                        <c:ptCount val="1"/>
                      </c15:dlblFieldTableCache>
                    </c15:dlblFTEntry>
                  </c15:dlblFieldTable>
                  <c15:showDataLabelsRange val="0"/>
                </c:ext>
                <c:ext xmlns:c16="http://schemas.microsoft.com/office/drawing/2014/chart" uri="{C3380CC4-5D6E-409C-BE32-E72D297353CC}">
                  <c16:uniqueId val="{0000003F-540D-4A34-85D4-C9DB30D8CC6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{41D937CA-AE97-4A1A-AEE5-51C56DDC2FE9}</c15:txfldGUID>
                      <c15:f>Diagramm!$J$64</c15:f>
                      <c15:dlblFieldTableCache>
                        <c:ptCount val="1"/>
                      </c15:dlblFieldTableCache>
                    </c15:dlblFTEntry>
                  </c15:dlblFieldTable>
                  <c15:showDataLabelsRange val="0"/>
                </c:ext>
                <c:ext xmlns:c16="http://schemas.microsoft.com/office/drawing/2014/chart" uri="{C3380CC4-5D6E-409C-BE32-E72D297353CC}">
                  <c16:uniqueId val="{00000040-540D-4A34-85D4-C9DB30D8CC6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{BA649E0F-3E75-4E11-AD54-7F15BEBEF8CF}</c15:txfldGUID>
                      <c15:f>Diagramm!$J$65</c15:f>
                      <c15:dlblFieldTableCache>
                        <c:ptCount val="1"/>
                      </c15:dlblFieldTableCache>
                    </c15:dlblFTEntry>
                  </c15:dlblFieldTable>
                  <c15:showDataLabelsRange val="0"/>
                </c:ext>
                <c:ext xmlns:c16="http://schemas.microsoft.com/office/drawing/2014/chart" uri="{C3380CC4-5D6E-409C-BE32-E72D297353CC}">
                  <c16:uniqueId val="{00000041-540D-4A34-85D4-C9DB30D8CC6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{DD6316F1-424C-45B2-B750-2C10DC70456B}</c15:txfldGUID>
                      <c15:f>Diagramm!$J$66</c15:f>
                      <c15:dlblFieldTableCache>
                        <c:ptCount val="1"/>
                      </c15:dlblFieldTableCache>
                    </c15:dlblFTEntry>
                  </c15:dlblFieldTable>
                  <c15:showDataLabelsRange val="0"/>
                </c:ext>
                <c:ext xmlns:c16="http://schemas.microsoft.com/office/drawing/2014/chart" uri="{C3380CC4-5D6E-409C-BE32-E72D297353CC}">
                  <c16:uniqueId val="{00000042-540D-4A34-85D4-C9DB30D8CC6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{85EE6E4A-45B3-455F-91F4-B327F9FBCDD8}</c15:txfldGUID>
                      <c15:f>Diagramm!$J$67</c15:f>
                      <c15:dlblFieldTableCache>
                        <c:ptCount val="1"/>
                      </c15:dlblFieldTableCache>
                    </c15:dlblFTEntry>
                  </c15:dlblFieldTable>
                  <c15:showDataLabelsRange val="0"/>
                </c:ext>
                <c:ext xmlns:c16="http://schemas.microsoft.com/office/drawing/2014/chart" uri="{C3380CC4-5D6E-409C-BE32-E72D297353CC}">
                  <c16:uniqueId val="{00000043-540D-4A34-85D4-C9DB30D8CC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0D-4A34-85D4-C9DB30D8CC6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E4-431E-AF9D-3D0A281F73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4-431E-AF9D-3D0A281F73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4-431E-AF9D-3D0A281F73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E4-431E-AF9D-3D0A281F73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4-431E-AF9D-3D0A281F73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E4-431E-AF9D-3D0A281F73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4-431E-AF9D-3D0A281F73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E4-431E-AF9D-3D0A281F73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E4-431E-AF9D-3D0A281F73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E4-431E-AF9D-3D0A281F73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E4-431E-AF9D-3D0A281F73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E4-431E-AF9D-3D0A281F73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E4-431E-AF9D-3D0A281F73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0E4-431E-AF9D-3D0A281F73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E4-431E-AF9D-3D0A281F73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0E4-431E-AF9D-3D0A281F73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E4-431E-AF9D-3D0A281F73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E4-431E-AF9D-3D0A281F73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E4-431E-AF9D-3D0A281F73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0E4-431E-AF9D-3D0A281F73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0E4-431E-AF9D-3D0A281F73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0E4-431E-AF9D-3D0A281F73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E4-431E-AF9D-3D0A281F73A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0E4-431E-AF9D-3D0A281F73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0E4-431E-AF9D-3D0A281F73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0E4-431E-AF9D-3D0A281F73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0E4-431E-AF9D-3D0A281F73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0E4-431E-AF9D-3D0A281F73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0E4-431E-AF9D-3D0A281F73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0E4-431E-AF9D-3D0A281F73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0E4-431E-AF9D-3D0A281F73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0E4-431E-AF9D-3D0A281F73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0E4-431E-AF9D-3D0A281F73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0E4-431E-AF9D-3D0A281F73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0E4-431E-AF9D-3D0A281F73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0E4-431E-AF9D-3D0A281F73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0E4-431E-AF9D-3D0A281F73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0E4-431E-AF9D-3D0A281F73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0E4-431E-AF9D-3D0A281F73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0E4-431E-AF9D-3D0A281F73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0E4-431E-AF9D-3D0A281F73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0E4-431E-AF9D-3D0A281F73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0E4-431E-AF9D-3D0A281F73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0E4-431E-AF9D-3D0A281F73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0E4-431E-AF9D-3D0A281F73A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E4-431E-AF9D-3D0A281F73A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0E4-431E-AF9D-3D0A281F73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0E4-431E-AF9D-3D0A281F73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0E4-431E-AF9D-3D0A281F73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0E4-431E-AF9D-3D0A281F73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0E4-431E-AF9D-3D0A281F73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0E4-431E-AF9D-3D0A281F73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0E4-431E-AF9D-3D0A281F73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0E4-431E-AF9D-3D0A281F73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0E4-431E-AF9D-3D0A281F73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0E4-431E-AF9D-3D0A281F73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0E4-431E-AF9D-3D0A281F73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0E4-431E-AF9D-3D0A281F73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0E4-431E-AF9D-3D0A281F73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0E4-431E-AF9D-3D0A281F73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0E4-431E-AF9D-3D0A281F73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0E4-431E-AF9D-3D0A281F73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0E4-431E-AF9D-3D0A281F73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0E4-431E-AF9D-3D0A281F73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0E4-431E-AF9D-3D0A281F73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0E4-431E-AF9D-3D0A281F73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0E4-431E-AF9D-3D0A281F73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0E4-431E-AF9D-3D0A281F73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E4-431E-AF9D-3D0A281F73A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100.71139365043327</c:v>
                </c:pt>
                <c:pt idx="2">
                  <c:v>102.22878117077232</c:v>
                </c:pt>
                <c:pt idx="3">
                  <c:v>100.07189616679911</c:v>
                </c:pt>
                <c:pt idx="4">
                  <c:v>100.13622431604041</c:v>
                </c:pt>
                <c:pt idx="5">
                  <c:v>100.52976122904604</c:v>
                </c:pt>
                <c:pt idx="6">
                  <c:v>102.11904491618419</c:v>
                </c:pt>
                <c:pt idx="7">
                  <c:v>101.07844250198661</c:v>
                </c:pt>
                <c:pt idx="8">
                  <c:v>102.74340636470276</c:v>
                </c:pt>
                <c:pt idx="9">
                  <c:v>102.95909486510008</c:v>
                </c:pt>
                <c:pt idx="10">
                  <c:v>103.66292049797556</c:v>
                </c:pt>
                <c:pt idx="11">
                  <c:v>103.152079312824</c:v>
                </c:pt>
                <c:pt idx="12">
                  <c:v>103.87860899837287</c:v>
                </c:pt>
                <c:pt idx="13">
                  <c:v>104.59000264880613</c:v>
                </c:pt>
                <c:pt idx="14">
                  <c:v>106.28902259053241</c:v>
                </c:pt>
                <c:pt idx="15">
                  <c:v>104.89650735989709</c:v>
                </c:pt>
                <c:pt idx="16">
                  <c:v>106.63715139819125</c:v>
                </c:pt>
                <c:pt idx="17">
                  <c:v>106.54255117871874</c:v>
                </c:pt>
                <c:pt idx="18">
                  <c:v>108.26427517311841</c:v>
                </c:pt>
                <c:pt idx="19">
                  <c:v>106.90960003027207</c:v>
                </c:pt>
                <c:pt idx="20">
                  <c:v>107.08744844288039</c:v>
                </c:pt>
                <c:pt idx="21">
                  <c:v>106.98149619707118</c:v>
                </c:pt>
                <c:pt idx="22">
                  <c:v>107.93128240057517</c:v>
                </c:pt>
                <c:pt idx="23">
                  <c:v>106.2814545729746</c:v>
                </c:pt>
                <c:pt idx="24">
                  <c:v>106.63715139819125</c:v>
                </c:pt>
              </c:numCache>
            </c:numRef>
          </c:val>
          <c:smooth val="0"/>
          <c:extLst>
            <c:ext xmlns:c16="http://schemas.microsoft.com/office/drawing/2014/chart" uri="{C3380CC4-5D6E-409C-BE32-E72D297353CC}">
              <c16:uniqueId val="{00000000-338A-4E04-98A2-540DBC5B682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105.756514974718</c:v>
                </c:pt>
                <c:pt idx="2">
                  <c:v>110.1516919486581</c:v>
                </c:pt>
                <c:pt idx="3">
                  <c:v>107.5068066900039</c:v>
                </c:pt>
                <c:pt idx="4">
                  <c:v>107.11785297549592</c:v>
                </c:pt>
                <c:pt idx="5">
                  <c:v>107.5845974329055</c:v>
                </c:pt>
                <c:pt idx="6">
                  <c:v>115.13029949436017</c:v>
                </c:pt>
                <c:pt idx="7">
                  <c:v>113.92454297938545</c:v>
                </c:pt>
                <c:pt idx="8">
                  <c:v>114.35239206534422</c:v>
                </c:pt>
                <c:pt idx="9">
                  <c:v>116.14157915208089</c:v>
                </c:pt>
                <c:pt idx="10">
                  <c:v>118.66977829638272</c:v>
                </c:pt>
                <c:pt idx="11">
                  <c:v>120.53675612602099</c:v>
                </c:pt>
                <c:pt idx="12">
                  <c:v>122.55931544146246</c:v>
                </c:pt>
                <c:pt idx="13">
                  <c:v>123.37611824192921</c:v>
                </c:pt>
                <c:pt idx="14">
                  <c:v>129.17152858809803</c:v>
                </c:pt>
                <c:pt idx="15">
                  <c:v>128.0046674445741</c:v>
                </c:pt>
                <c:pt idx="16">
                  <c:v>131.31077401789187</c:v>
                </c:pt>
                <c:pt idx="17">
                  <c:v>129.24931933099961</c:v>
                </c:pt>
                <c:pt idx="18">
                  <c:v>132.16647218980941</c:v>
                </c:pt>
                <c:pt idx="19">
                  <c:v>130.61065733177753</c:v>
                </c:pt>
                <c:pt idx="20">
                  <c:v>129.36600544535199</c:v>
                </c:pt>
                <c:pt idx="21">
                  <c:v>132.04978607545701</c:v>
                </c:pt>
                <c:pt idx="22">
                  <c:v>134.61688059120965</c:v>
                </c:pt>
                <c:pt idx="23">
                  <c:v>134.42240373395566</c:v>
                </c:pt>
                <c:pt idx="24">
                  <c:v>129.67716841695838</c:v>
                </c:pt>
              </c:numCache>
            </c:numRef>
          </c:val>
          <c:smooth val="0"/>
          <c:extLst>
            <c:ext xmlns:c16="http://schemas.microsoft.com/office/drawing/2014/chart" uri="{C3380CC4-5D6E-409C-BE32-E72D297353CC}">
              <c16:uniqueId val="{00000001-338A-4E04-98A2-540DBC5B682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99.947210980116139</c:v>
                </c:pt>
                <c:pt idx="2">
                  <c:v>97.994017244413172</c:v>
                </c:pt>
                <c:pt idx="3">
                  <c:v>100.63346823860637</c:v>
                </c:pt>
                <c:pt idx="4">
                  <c:v>97.571705085342259</c:v>
                </c:pt>
                <c:pt idx="5">
                  <c:v>97.554108745380958</c:v>
                </c:pt>
                <c:pt idx="6">
                  <c:v>94.932254091149034</c:v>
                </c:pt>
                <c:pt idx="7">
                  <c:v>97.237374626077781</c:v>
                </c:pt>
                <c:pt idx="8">
                  <c:v>96.146401548477911</c:v>
                </c:pt>
                <c:pt idx="9">
                  <c:v>95.319373570297387</c:v>
                </c:pt>
                <c:pt idx="10">
                  <c:v>93.946859053316913</c:v>
                </c:pt>
                <c:pt idx="11">
                  <c:v>93.436565194439552</c:v>
                </c:pt>
                <c:pt idx="12">
                  <c:v>91.448178778814011</c:v>
                </c:pt>
                <c:pt idx="13">
                  <c:v>91.641738518388166</c:v>
                </c:pt>
                <c:pt idx="14">
                  <c:v>90.322013021291568</c:v>
                </c:pt>
                <c:pt idx="15">
                  <c:v>90.74432518036248</c:v>
                </c:pt>
                <c:pt idx="16">
                  <c:v>88.12247052613057</c:v>
                </c:pt>
                <c:pt idx="17">
                  <c:v>86.802745029033957</c:v>
                </c:pt>
                <c:pt idx="18">
                  <c:v>84.286468414569768</c:v>
                </c:pt>
                <c:pt idx="19">
                  <c:v>85.518212211859932</c:v>
                </c:pt>
                <c:pt idx="20">
                  <c:v>83.653000175963399</c:v>
                </c:pt>
                <c:pt idx="21">
                  <c:v>82.139714939292631</c:v>
                </c:pt>
                <c:pt idx="22">
                  <c:v>80.732007742389584</c:v>
                </c:pt>
                <c:pt idx="23">
                  <c:v>80.978356501847614</c:v>
                </c:pt>
                <c:pt idx="24">
                  <c:v>77.986978708428651</c:v>
                </c:pt>
              </c:numCache>
            </c:numRef>
          </c:val>
          <c:smooth val="0"/>
          <c:extLst>
            <c:ext xmlns:c16="http://schemas.microsoft.com/office/drawing/2014/chart" uri="{C3380CC4-5D6E-409C-BE32-E72D297353CC}">
              <c16:uniqueId val="{00000002-338A-4E04-98A2-540DBC5B682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38A-4E04-98A2-540DBC5B6825}"/>
                </c:ext>
              </c:extLst>
            </c:dLbl>
            <c:dLbl>
              <c:idx val="1"/>
              <c:delete val="1"/>
              <c:extLst>
                <c:ext xmlns:c15="http://schemas.microsoft.com/office/drawing/2012/chart" uri="{CE6537A1-D6FC-4f65-9D91-7224C49458BB}"/>
                <c:ext xmlns:c16="http://schemas.microsoft.com/office/drawing/2014/chart" uri="{C3380CC4-5D6E-409C-BE32-E72D297353CC}">
                  <c16:uniqueId val="{00000004-338A-4E04-98A2-540DBC5B6825}"/>
                </c:ext>
              </c:extLst>
            </c:dLbl>
            <c:dLbl>
              <c:idx val="2"/>
              <c:delete val="1"/>
              <c:extLst>
                <c:ext xmlns:c15="http://schemas.microsoft.com/office/drawing/2012/chart" uri="{CE6537A1-D6FC-4f65-9D91-7224C49458BB}"/>
                <c:ext xmlns:c16="http://schemas.microsoft.com/office/drawing/2014/chart" uri="{C3380CC4-5D6E-409C-BE32-E72D297353CC}">
                  <c16:uniqueId val="{00000005-338A-4E04-98A2-540DBC5B6825}"/>
                </c:ext>
              </c:extLst>
            </c:dLbl>
            <c:dLbl>
              <c:idx val="3"/>
              <c:delete val="1"/>
              <c:extLst>
                <c:ext xmlns:c15="http://schemas.microsoft.com/office/drawing/2012/chart" uri="{CE6537A1-D6FC-4f65-9D91-7224C49458BB}"/>
                <c:ext xmlns:c16="http://schemas.microsoft.com/office/drawing/2014/chart" uri="{C3380CC4-5D6E-409C-BE32-E72D297353CC}">
                  <c16:uniqueId val="{00000006-338A-4E04-98A2-540DBC5B6825}"/>
                </c:ext>
              </c:extLst>
            </c:dLbl>
            <c:dLbl>
              <c:idx val="4"/>
              <c:delete val="1"/>
              <c:extLst>
                <c:ext xmlns:c15="http://schemas.microsoft.com/office/drawing/2012/chart" uri="{CE6537A1-D6FC-4f65-9D91-7224C49458BB}"/>
                <c:ext xmlns:c16="http://schemas.microsoft.com/office/drawing/2014/chart" uri="{C3380CC4-5D6E-409C-BE32-E72D297353CC}">
                  <c16:uniqueId val="{00000007-338A-4E04-98A2-540DBC5B6825}"/>
                </c:ext>
              </c:extLst>
            </c:dLbl>
            <c:dLbl>
              <c:idx val="5"/>
              <c:delete val="1"/>
              <c:extLst>
                <c:ext xmlns:c15="http://schemas.microsoft.com/office/drawing/2012/chart" uri="{CE6537A1-D6FC-4f65-9D91-7224C49458BB}"/>
                <c:ext xmlns:c16="http://schemas.microsoft.com/office/drawing/2014/chart" uri="{C3380CC4-5D6E-409C-BE32-E72D297353CC}">
                  <c16:uniqueId val="{00000008-338A-4E04-98A2-540DBC5B6825}"/>
                </c:ext>
              </c:extLst>
            </c:dLbl>
            <c:dLbl>
              <c:idx val="6"/>
              <c:delete val="1"/>
              <c:extLst>
                <c:ext xmlns:c15="http://schemas.microsoft.com/office/drawing/2012/chart" uri="{CE6537A1-D6FC-4f65-9D91-7224C49458BB}"/>
                <c:ext xmlns:c16="http://schemas.microsoft.com/office/drawing/2014/chart" uri="{C3380CC4-5D6E-409C-BE32-E72D297353CC}">
                  <c16:uniqueId val="{00000009-338A-4E04-98A2-540DBC5B6825}"/>
                </c:ext>
              </c:extLst>
            </c:dLbl>
            <c:dLbl>
              <c:idx val="7"/>
              <c:delete val="1"/>
              <c:extLst>
                <c:ext xmlns:c15="http://schemas.microsoft.com/office/drawing/2012/chart" uri="{CE6537A1-D6FC-4f65-9D91-7224C49458BB}"/>
                <c:ext xmlns:c16="http://schemas.microsoft.com/office/drawing/2014/chart" uri="{C3380CC4-5D6E-409C-BE32-E72D297353CC}">
                  <c16:uniqueId val="{0000000A-338A-4E04-98A2-540DBC5B6825}"/>
                </c:ext>
              </c:extLst>
            </c:dLbl>
            <c:dLbl>
              <c:idx val="8"/>
              <c:delete val="1"/>
              <c:extLst>
                <c:ext xmlns:c15="http://schemas.microsoft.com/office/drawing/2012/chart" uri="{CE6537A1-D6FC-4f65-9D91-7224C49458BB}"/>
                <c:ext xmlns:c16="http://schemas.microsoft.com/office/drawing/2014/chart" uri="{C3380CC4-5D6E-409C-BE32-E72D297353CC}">
                  <c16:uniqueId val="{0000000B-338A-4E04-98A2-540DBC5B6825}"/>
                </c:ext>
              </c:extLst>
            </c:dLbl>
            <c:dLbl>
              <c:idx val="9"/>
              <c:delete val="1"/>
              <c:extLst>
                <c:ext xmlns:c15="http://schemas.microsoft.com/office/drawing/2012/chart" uri="{CE6537A1-D6FC-4f65-9D91-7224C49458BB}"/>
                <c:ext xmlns:c16="http://schemas.microsoft.com/office/drawing/2014/chart" uri="{C3380CC4-5D6E-409C-BE32-E72D297353CC}">
                  <c16:uniqueId val="{0000000C-338A-4E04-98A2-540DBC5B6825}"/>
                </c:ext>
              </c:extLst>
            </c:dLbl>
            <c:dLbl>
              <c:idx val="10"/>
              <c:delete val="1"/>
              <c:extLst>
                <c:ext xmlns:c15="http://schemas.microsoft.com/office/drawing/2012/chart" uri="{CE6537A1-D6FC-4f65-9D91-7224C49458BB}"/>
                <c:ext xmlns:c16="http://schemas.microsoft.com/office/drawing/2014/chart" uri="{C3380CC4-5D6E-409C-BE32-E72D297353CC}">
                  <c16:uniqueId val="{0000000D-338A-4E04-98A2-540DBC5B6825}"/>
                </c:ext>
              </c:extLst>
            </c:dLbl>
            <c:dLbl>
              <c:idx val="11"/>
              <c:delete val="1"/>
              <c:extLst>
                <c:ext xmlns:c15="http://schemas.microsoft.com/office/drawing/2012/chart" uri="{CE6537A1-D6FC-4f65-9D91-7224C49458BB}"/>
                <c:ext xmlns:c16="http://schemas.microsoft.com/office/drawing/2014/chart" uri="{C3380CC4-5D6E-409C-BE32-E72D297353CC}">
                  <c16:uniqueId val="{0000000E-338A-4E04-98A2-540DBC5B6825}"/>
                </c:ext>
              </c:extLst>
            </c:dLbl>
            <c:dLbl>
              <c:idx val="12"/>
              <c:delete val="1"/>
              <c:extLst>
                <c:ext xmlns:c15="http://schemas.microsoft.com/office/drawing/2012/chart" uri="{CE6537A1-D6FC-4f65-9D91-7224C49458BB}"/>
                <c:ext xmlns:c16="http://schemas.microsoft.com/office/drawing/2014/chart" uri="{C3380CC4-5D6E-409C-BE32-E72D297353CC}">
                  <c16:uniqueId val="{0000000F-338A-4E04-98A2-540DBC5B682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38A-4E04-98A2-540DBC5B6825}"/>
                </c:ext>
              </c:extLst>
            </c:dLbl>
            <c:dLbl>
              <c:idx val="14"/>
              <c:delete val="1"/>
              <c:extLst>
                <c:ext xmlns:c15="http://schemas.microsoft.com/office/drawing/2012/chart" uri="{CE6537A1-D6FC-4f65-9D91-7224C49458BB}"/>
                <c:ext xmlns:c16="http://schemas.microsoft.com/office/drawing/2014/chart" uri="{C3380CC4-5D6E-409C-BE32-E72D297353CC}">
                  <c16:uniqueId val="{00000011-338A-4E04-98A2-540DBC5B6825}"/>
                </c:ext>
              </c:extLst>
            </c:dLbl>
            <c:dLbl>
              <c:idx val="15"/>
              <c:delete val="1"/>
              <c:extLst>
                <c:ext xmlns:c15="http://schemas.microsoft.com/office/drawing/2012/chart" uri="{CE6537A1-D6FC-4f65-9D91-7224C49458BB}"/>
                <c:ext xmlns:c16="http://schemas.microsoft.com/office/drawing/2014/chart" uri="{C3380CC4-5D6E-409C-BE32-E72D297353CC}">
                  <c16:uniqueId val="{00000012-338A-4E04-98A2-540DBC5B6825}"/>
                </c:ext>
              </c:extLst>
            </c:dLbl>
            <c:dLbl>
              <c:idx val="16"/>
              <c:delete val="1"/>
              <c:extLst>
                <c:ext xmlns:c15="http://schemas.microsoft.com/office/drawing/2012/chart" uri="{CE6537A1-D6FC-4f65-9D91-7224C49458BB}"/>
                <c:ext xmlns:c16="http://schemas.microsoft.com/office/drawing/2014/chart" uri="{C3380CC4-5D6E-409C-BE32-E72D297353CC}">
                  <c16:uniqueId val="{00000013-338A-4E04-98A2-540DBC5B6825}"/>
                </c:ext>
              </c:extLst>
            </c:dLbl>
            <c:dLbl>
              <c:idx val="17"/>
              <c:delete val="1"/>
              <c:extLst>
                <c:ext xmlns:c15="http://schemas.microsoft.com/office/drawing/2012/chart" uri="{CE6537A1-D6FC-4f65-9D91-7224C49458BB}"/>
                <c:ext xmlns:c16="http://schemas.microsoft.com/office/drawing/2014/chart" uri="{C3380CC4-5D6E-409C-BE32-E72D297353CC}">
                  <c16:uniqueId val="{00000014-338A-4E04-98A2-540DBC5B6825}"/>
                </c:ext>
              </c:extLst>
            </c:dLbl>
            <c:dLbl>
              <c:idx val="18"/>
              <c:delete val="1"/>
              <c:extLst>
                <c:ext xmlns:c15="http://schemas.microsoft.com/office/drawing/2012/chart" uri="{CE6537A1-D6FC-4f65-9D91-7224C49458BB}"/>
                <c:ext xmlns:c16="http://schemas.microsoft.com/office/drawing/2014/chart" uri="{C3380CC4-5D6E-409C-BE32-E72D297353CC}">
                  <c16:uniqueId val="{00000015-338A-4E04-98A2-540DBC5B6825}"/>
                </c:ext>
              </c:extLst>
            </c:dLbl>
            <c:dLbl>
              <c:idx val="19"/>
              <c:delete val="1"/>
              <c:extLst>
                <c:ext xmlns:c15="http://schemas.microsoft.com/office/drawing/2012/chart" uri="{CE6537A1-D6FC-4f65-9D91-7224C49458BB}"/>
                <c:ext xmlns:c16="http://schemas.microsoft.com/office/drawing/2014/chart" uri="{C3380CC4-5D6E-409C-BE32-E72D297353CC}">
                  <c16:uniqueId val="{00000016-338A-4E04-98A2-540DBC5B6825}"/>
                </c:ext>
              </c:extLst>
            </c:dLbl>
            <c:dLbl>
              <c:idx val="20"/>
              <c:delete val="1"/>
              <c:extLst>
                <c:ext xmlns:c15="http://schemas.microsoft.com/office/drawing/2012/chart" uri="{CE6537A1-D6FC-4f65-9D91-7224C49458BB}"/>
                <c:ext xmlns:c16="http://schemas.microsoft.com/office/drawing/2014/chart" uri="{C3380CC4-5D6E-409C-BE32-E72D297353CC}">
                  <c16:uniqueId val="{00000017-338A-4E04-98A2-540DBC5B6825}"/>
                </c:ext>
              </c:extLst>
            </c:dLbl>
            <c:dLbl>
              <c:idx val="21"/>
              <c:delete val="1"/>
              <c:extLst>
                <c:ext xmlns:c15="http://schemas.microsoft.com/office/drawing/2012/chart" uri="{CE6537A1-D6FC-4f65-9D91-7224C49458BB}"/>
                <c:ext xmlns:c16="http://schemas.microsoft.com/office/drawing/2014/chart" uri="{C3380CC4-5D6E-409C-BE32-E72D297353CC}">
                  <c16:uniqueId val="{00000018-338A-4E04-98A2-540DBC5B6825}"/>
                </c:ext>
              </c:extLst>
            </c:dLbl>
            <c:dLbl>
              <c:idx val="22"/>
              <c:delete val="1"/>
              <c:extLst>
                <c:ext xmlns:c15="http://schemas.microsoft.com/office/drawing/2012/chart" uri="{CE6537A1-D6FC-4f65-9D91-7224C49458BB}"/>
                <c:ext xmlns:c16="http://schemas.microsoft.com/office/drawing/2014/chart" uri="{C3380CC4-5D6E-409C-BE32-E72D297353CC}">
                  <c16:uniqueId val="{00000019-338A-4E04-98A2-540DBC5B6825}"/>
                </c:ext>
              </c:extLst>
            </c:dLbl>
            <c:dLbl>
              <c:idx val="23"/>
              <c:delete val="1"/>
              <c:extLst>
                <c:ext xmlns:c15="http://schemas.microsoft.com/office/drawing/2012/chart" uri="{CE6537A1-D6FC-4f65-9D91-7224C49458BB}"/>
                <c:ext xmlns:c16="http://schemas.microsoft.com/office/drawing/2014/chart" uri="{C3380CC4-5D6E-409C-BE32-E72D297353CC}">
                  <c16:uniqueId val="{0000001A-338A-4E04-98A2-540DBC5B6825}"/>
                </c:ext>
              </c:extLst>
            </c:dLbl>
            <c:dLbl>
              <c:idx val="24"/>
              <c:delete val="1"/>
              <c:extLst>
                <c:ext xmlns:c15="http://schemas.microsoft.com/office/drawing/2012/chart" uri="{CE6537A1-D6FC-4f65-9D91-7224C49458BB}"/>
                <c:ext xmlns:c16="http://schemas.microsoft.com/office/drawing/2014/chart" uri="{C3380CC4-5D6E-409C-BE32-E72D297353CC}">
                  <c16:uniqueId val="{0000001B-338A-4E04-98A2-540DBC5B682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38A-4E04-98A2-540DBC5B682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Weiden i.d.OPf., Stadt (09363)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28181</v>
      </c>
      <c r="F11" s="238">
        <v>28087</v>
      </c>
      <c r="G11" s="238">
        <v>28523</v>
      </c>
      <c r="H11" s="238">
        <v>28272</v>
      </c>
      <c r="I11" s="265">
        <v>28300</v>
      </c>
      <c r="J11" s="263">
        <v>-119</v>
      </c>
      <c r="K11" s="266">
        <v>-0.4204946996466431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18.885064405095633</v>
      </c>
      <c r="E13" s="115">
        <v>5322</v>
      </c>
      <c r="F13" s="114">
        <v>5236</v>
      </c>
      <c r="G13" s="114">
        <v>5483</v>
      </c>
      <c r="H13" s="114">
        <v>5529</v>
      </c>
      <c r="I13" s="140">
        <v>5458</v>
      </c>
      <c r="J13" s="115">
        <v>-136</v>
      </c>
      <c r="K13" s="116">
        <v>-2.491755221692928</v>
      </c>
    </row>
    <row r="14" spans="1:255" ht="14.1" customHeight="1" x14ac:dyDescent="0.2">
      <c r="A14" s="306" t="s">
        <v>230</v>
      </c>
      <c r="B14" s="307"/>
      <c r="C14" s="308"/>
      <c r="D14" s="113">
        <v>60.82112061317909</v>
      </c>
      <c r="E14" s="115">
        <v>17140</v>
      </c>
      <c r="F14" s="114">
        <v>17172</v>
      </c>
      <c r="G14" s="114">
        <v>17368</v>
      </c>
      <c r="H14" s="114">
        <v>17077</v>
      </c>
      <c r="I14" s="140">
        <v>17163</v>
      </c>
      <c r="J14" s="115">
        <v>-23</v>
      </c>
      <c r="K14" s="116">
        <v>-0.13400920584979317</v>
      </c>
    </row>
    <row r="15" spans="1:255" ht="14.1" customHeight="1" x14ac:dyDescent="0.2">
      <c r="A15" s="306" t="s">
        <v>231</v>
      </c>
      <c r="B15" s="307"/>
      <c r="C15" s="308"/>
      <c r="D15" s="113">
        <v>11.081934636812036</v>
      </c>
      <c r="E15" s="115">
        <v>3123</v>
      </c>
      <c r="F15" s="114">
        <v>3127</v>
      </c>
      <c r="G15" s="114">
        <v>3145</v>
      </c>
      <c r="H15" s="114">
        <v>3122</v>
      </c>
      <c r="I15" s="140">
        <v>3135</v>
      </c>
      <c r="J15" s="115">
        <v>-12</v>
      </c>
      <c r="K15" s="116">
        <v>-0.38277511961722488</v>
      </c>
    </row>
    <row r="16" spans="1:255" ht="14.1" customHeight="1" x14ac:dyDescent="0.2">
      <c r="A16" s="306" t="s">
        <v>232</v>
      </c>
      <c r="B16" s="307"/>
      <c r="C16" s="308"/>
      <c r="D16" s="113">
        <v>9.0876831908023128</v>
      </c>
      <c r="E16" s="115">
        <v>2561</v>
      </c>
      <c r="F16" s="114">
        <v>2517</v>
      </c>
      <c r="G16" s="114">
        <v>2494</v>
      </c>
      <c r="H16" s="114">
        <v>2521</v>
      </c>
      <c r="I16" s="140">
        <v>2520</v>
      </c>
      <c r="J16" s="115">
        <v>41</v>
      </c>
      <c r="K16" s="116">
        <v>1.626984126984127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0.19161846634257124</v>
      </c>
      <c r="E18" s="115">
        <v>54</v>
      </c>
      <c r="F18" s="114">
        <v>42</v>
      </c>
      <c r="G18" s="114">
        <v>40</v>
      </c>
      <c r="H18" s="114">
        <v>43</v>
      </c>
      <c r="I18" s="140">
        <v>44</v>
      </c>
      <c r="J18" s="115">
        <v>10</v>
      </c>
      <c r="K18" s="116">
        <v>22.727272727272727</v>
      </c>
    </row>
    <row r="19" spans="1:255" ht="14.1" customHeight="1" x14ac:dyDescent="0.2">
      <c r="A19" s="306" t="s">
        <v>235</v>
      </c>
      <c r="B19" s="307" t="s">
        <v>236</v>
      </c>
      <c r="C19" s="308"/>
      <c r="D19" s="113">
        <v>0.11355168375856073</v>
      </c>
      <c r="E19" s="115">
        <v>32</v>
      </c>
      <c r="F19" s="114">
        <v>25</v>
      </c>
      <c r="G19" s="114">
        <v>23</v>
      </c>
      <c r="H19" s="114">
        <v>27</v>
      </c>
      <c r="I19" s="140">
        <v>28</v>
      </c>
      <c r="J19" s="115">
        <v>4</v>
      </c>
      <c r="K19" s="116">
        <v>14.285714285714286</v>
      </c>
    </row>
    <row r="20" spans="1:255" ht="14.1" customHeight="1" x14ac:dyDescent="0.2">
      <c r="A20" s="306">
        <v>12</v>
      </c>
      <c r="B20" s="307" t="s">
        <v>237</v>
      </c>
      <c r="C20" s="308"/>
      <c r="D20" s="113">
        <v>0.38678542280259748</v>
      </c>
      <c r="E20" s="115">
        <v>109</v>
      </c>
      <c r="F20" s="114">
        <v>107</v>
      </c>
      <c r="G20" s="114">
        <v>111</v>
      </c>
      <c r="H20" s="114">
        <v>111</v>
      </c>
      <c r="I20" s="140">
        <v>112</v>
      </c>
      <c r="J20" s="115">
        <v>-3</v>
      </c>
      <c r="K20" s="116">
        <v>-2.6785714285714284</v>
      </c>
    </row>
    <row r="21" spans="1:255" ht="14.1" customHeight="1" x14ac:dyDescent="0.2">
      <c r="A21" s="306">
        <v>21</v>
      </c>
      <c r="B21" s="307" t="s">
        <v>238</v>
      </c>
      <c r="C21" s="308"/>
      <c r="D21" s="113">
        <v>1.3697171853376389</v>
      </c>
      <c r="E21" s="115">
        <v>386</v>
      </c>
      <c r="F21" s="114">
        <v>396</v>
      </c>
      <c r="G21" s="114">
        <v>441</v>
      </c>
      <c r="H21" s="114">
        <v>442</v>
      </c>
      <c r="I21" s="140">
        <v>446</v>
      </c>
      <c r="J21" s="115">
        <v>-60</v>
      </c>
      <c r="K21" s="116">
        <v>-13.452914798206278</v>
      </c>
    </row>
    <row r="22" spans="1:255" ht="14.1" customHeight="1" x14ac:dyDescent="0.2">
      <c r="A22" s="306">
        <v>22</v>
      </c>
      <c r="B22" s="307" t="s">
        <v>239</v>
      </c>
      <c r="C22" s="308"/>
      <c r="D22" s="113">
        <v>1.6429509243816756</v>
      </c>
      <c r="E22" s="115">
        <v>463</v>
      </c>
      <c r="F22" s="114">
        <v>461</v>
      </c>
      <c r="G22" s="114">
        <v>496</v>
      </c>
      <c r="H22" s="114">
        <v>527</v>
      </c>
      <c r="I22" s="140">
        <v>532</v>
      </c>
      <c r="J22" s="115">
        <v>-69</v>
      </c>
      <c r="K22" s="116">
        <v>-12.969924812030076</v>
      </c>
    </row>
    <row r="23" spans="1:255" ht="14.1" customHeight="1" x14ac:dyDescent="0.2">
      <c r="A23" s="306">
        <v>23</v>
      </c>
      <c r="B23" s="307" t="s">
        <v>240</v>
      </c>
      <c r="C23" s="308"/>
      <c r="D23" s="113">
        <v>0.86228309854157059</v>
      </c>
      <c r="E23" s="115">
        <v>243</v>
      </c>
      <c r="F23" s="114">
        <v>243</v>
      </c>
      <c r="G23" s="114">
        <v>240</v>
      </c>
      <c r="H23" s="114">
        <v>236</v>
      </c>
      <c r="I23" s="140">
        <v>236</v>
      </c>
      <c r="J23" s="115">
        <v>7</v>
      </c>
      <c r="K23" s="116">
        <v>2.9661016949152543</v>
      </c>
    </row>
    <row r="24" spans="1:255" ht="14.1" customHeight="1" x14ac:dyDescent="0.2">
      <c r="A24" s="306">
        <v>24</v>
      </c>
      <c r="B24" s="307" t="s">
        <v>241</v>
      </c>
      <c r="C24" s="308"/>
      <c r="D24" s="113">
        <v>2.934601327135304</v>
      </c>
      <c r="E24" s="115">
        <v>827</v>
      </c>
      <c r="F24" s="114">
        <v>836</v>
      </c>
      <c r="G24" s="114">
        <v>890</v>
      </c>
      <c r="H24" s="114">
        <v>914</v>
      </c>
      <c r="I24" s="140">
        <v>983</v>
      </c>
      <c r="J24" s="115">
        <v>-156</v>
      </c>
      <c r="K24" s="116">
        <v>-15.869786368260428</v>
      </c>
    </row>
    <row r="25" spans="1:255" ht="14.1" customHeight="1" x14ac:dyDescent="0.2">
      <c r="A25" s="306">
        <v>25</v>
      </c>
      <c r="B25" s="307" t="s">
        <v>242</v>
      </c>
      <c r="C25" s="308"/>
      <c r="D25" s="113">
        <v>4.0488272240161809</v>
      </c>
      <c r="E25" s="115">
        <v>1141</v>
      </c>
      <c r="F25" s="114">
        <v>1100</v>
      </c>
      <c r="G25" s="114">
        <v>1164</v>
      </c>
      <c r="H25" s="114">
        <v>1181</v>
      </c>
      <c r="I25" s="140">
        <v>1174</v>
      </c>
      <c r="J25" s="115">
        <v>-33</v>
      </c>
      <c r="K25" s="116">
        <v>-2.8109028960817719</v>
      </c>
    </row>
    <row r="26" spans="1:255" ht="14.1" customHeight="1" x14ac:dyDescent="0.2">
      <c r="A26" s="306">
        <v>26</v>
      </c>
      <c r="B26" s="307" t="s">
        <v>243</v>
      </c>
      <c r="C26" s="308"/>
      <c r="D26" s="113">
        <v>2.9168588765480288</v>
      </c>
      <c r="E26" s="115">
        <v>822</v>
      </c>
      <c r="F26" s="114">
        <v>816</v>
      </c>
      <c r="G26" s="114">
        <v>822</v>
      </c>
      <c r="H26" s="114">
        <v>802</v>
      </c>
      <c r="I26" s="140">
        <v>805</v>
      </c>
      <c r="J26" s="115">
        <v>17</v>
      </c>
      <c r="K26" s="116">
        <v>2.1118012422360248</v>
      </c>
    </row>
    <row r="27" spans="1:255" ht="14.1" customHeight="1" x14ac:dyDescent="0.2">
      <c r="A27" s="306">
        <v>27</v>
      </c>
      <c r="B27" s="307" t="s">
        <v>244</v>
      </c>
      <c r="C27" s="308"/>
      <c r="D27" s="113">
        <v>1.6500479046165857</v>
      </c>
      <c r="E27" s="115">
        <v>465</v>
      </c>
      <c r="F27" s="114">
        <v>473</v>
      </c>
      <c r="G27" s="114">
        <v>481</v>
      </c>
      <c r="H27" s="114">
        <v>484</v>
      </c>
      <c r="I27" s="140">
        <v>496</v>
      </c>
      <c r="J27" s="115">
        <v>-31</v>
      </c>
      <c r="K27" s="116">
        <v>-6.25</v>
      </c>
    </row>
    <row r="28" spans="1:255" ht="14.1" customHeight="1" x14ac:dyDescent="0.2">
      <c r="A28" s="306">
        <v>28</v>
      </c>
      <c r="B28" s="307" t="s">
        <v>245</v>
      </c>
      <c r="C28" s="308"/>
      <c r="D28" s="113">
        <v>0.25549128845676167</v>
      </c>
      <c r="E28" s="115">
        <v>72</v>
      </c>
      <c r="F28" s="114">
        <v>69</v>
      </c>
      <c r="G28" s="114">
        <v>71</v>
      </c>
      <c r="H28" s="114">
        <v>78</v>
      </c>
      <c r="I28" s="140">
        <v>78</v>
      </c>
      <c r="J28" s="115">
        <v>-6</v>
      </c>
      <c r="K28" s="116">
        <v>-7.6923076923076925</v>
      </c>
    </row>
    <row r="29" spans="1:255" ht="14.1" customHeight="1" x14ac:dyDescent="0.2">
      <c r="A29" s="306">
        <v>29</v>
      </c>
      <c r="B29" s="307" t="s">
        <v>246</v>
      </c>
      <c r="C29" s="308"/>
      <c r="D29" s="113">
        <v>2.6791100386785422</v>
      </c>
      <c r="E29" s="115">
        <v>755</v>
      </c>
      <c r="F29" s="114">
        <v>742</v>
      </c>
      <c r="G29" s="114">
        <v>734</v>
      </c>
      <c r="H29" s="114">
        <v>748</v>
      </c>
      <c r="I29" s="140">
        <v>708</v>
      </c>
      <c r="J29" s="115">
        <v>47</v>
      </c>
      <c r="K29" s="116">
        <v>6.638418079096045</v>
      </c>
    </row>
    <row r="30" spans="1:255" ht="14.1" customHeight="1" x14ac:dyDescent="0.2">
      <c r="A30" s="306" t="s">
        <v>247</v>
      </c>
      <c r="B30" s="307" t="s">
        <v>248</v>
      </c>
      <c r="C30" s="308"/>
      <c r="D30" s="113">
        <v>1.2490685213441681</v>
      </c>
      <c r="E30" s="115">
        <v>352</v>
      </c>
      <c r="F30" s="114">
        <v>341</v>
      </c>
      <c r="G30" s="114">
        <v>339</v>
      </c>
      <c r="H30" s="114">
        <v>356</v>
      </c>
      <c r="I30" s="140">
        <v>326</v>
      </c>
      <c r="J30" s="115">
        <v>26</v>
      </c>
      <c r="K30" s="116">
        <v>7.9754601226993866</v>
      </c>
    </row>
    <row r="31" spans="1:255" ht="14.1" customHeight="1" x14ac:dyDescent="0.2">
      <c r="A31" s="306" t="s">
        <v>249</v>
      </c>
      <c r="B31" s="307" t="s">
        <v>250</v>
      </c>
      <c r="C31" s="308"/>
      <c r="D31" s="113">
        <v>1.4016535963947341</v>
      </c>
      <c r="E31" s="115">
        <v>395</v>
      </c>
      <c r="F31" s="114">
        <v>393</v>
      </c>
      <c r="G31" s="114">
        <v>387</v>
      </c>
      <c r="H31" s="114">
        <v>385</v>
      </c>
      <c r="I31" s="140">
        <v>375</v>
      </c>
      <c r="J31" s="115">
        <v>20</v>
      </c>
      <c r="K31" s="116">
        <v>5.333333333333333</v>
      </c>
    </row>
    <row r="32" spans="1:255" ht="14.1" customHeight="1" x14ac:dyDescent="0.2">
      <c r="A32" s="306">
        <v>31</v>
      </c>
      <c r="B32" s="307" t="s">
        <v>251</v>
      </c>
      <c r="C32" s="308"/>
      <c r="D32" s="113">
        <v>0.62453426067208406</v>
      </c>
      <c r="E32" s="115">
        <v>176</v>
      </c>
      <c r="F32" s="114">
        <v>175</v>
      </c>
      <c r="G32" s="114">
        <v>163</v>
      </c>
      <c r="H32" s="114">
        <v>168</v>
      </c>
      <c r="I32" s="140">
        <v>167</v>
      </c>
      <c r="J32" s="115">
        <v>9</v>
      </c>
      <c r="K32" s="116">
        <v>5.3892215568862278</v>
      </c>
    </row>
    <row r="33" spans="1:11" ht="14.1" customHeight="1" x14ac:dyDescent="0.2">
      <c r="A33" s="306">
        <v>32</v>
      </c>
      <c r="B33" s="307" t="s">
        <v>252</v>
      </c>
      <c r="C33" s="308"/>
      <c r="D33" s="113">
        <v>1.1816472091125225</v>
      </c>
      <c r="E33" s="115">
        <v>333</v>
      </c>
      <c r="F33" s="114">
        <v>328</v>
      </c>
      <c r="G33" s="114">
        <v>360</v>
      </c>
      <c r="H33" s="114">
        <v>362</v>
      </c>
      <c r="I33" s="140">
        <v>338</v>
      </c>
      <c r="J33" s="115">
        <v>-5</v>
      </c>
      <c r="K33" s="116">
        <v>-1.4792899408284024</v>
      </c>
    </row>
    <row r="34" spans="1:11" ht="14.1" customHeight="1" x14ac:dyDescent="0.2">
      <c r="A34" s="306">
        <v>33</v>
      </c>
      <c r="B34" s="307" t="s">
        <v>253</v>
      </c>
      <c r="C34" s="308"/>
      <c r="D34" s="113">
        <v>0.75937688513537493</v>
      </c>
      <c r="E34" s="115">
        <v>214</v>
      </c>
      <c r="F34" s="114">
        <v>209</v>
      </c>
      <c r="G34" s="114">
        <v>252</v>
      </c>
      <c r="H34" s="114">
        <v>238</v>
      </c>
      <c r="I34" s="140">
        <v>224</v>
      </c>
      <c r="J34" s="115">
        <v>-10</v>
      </c>
      <c r="K34" s="116">
        <v>-4.4642857142857144</v>
      </c>
    </row>
    <row r="35" spans="1:11" ht="14.1" customHeight="1" x14ac:dyDescent="0.2">
      <c r="A35" s="306">
        <v>34</v>
      </c>
      <c r="B35" s="307" t="s">
        <v>254</v>
      </c>
      <c r="C35" s="308"/>
      <c r="D35" s="113">
        <v>2.5194279833930664</v>
      </c>
      <c r="E35" s="115">
        <v>710</v>
      </c>
      <c r="F35" s="114">
        <v>699</v>
      </c>
      <c r="G35" s="114">
        <v>718</v>
      </c>
      <c r="H35" s="114">
        <v>702</v>
      </c>
      <c r="I35" s="140">
        <v>672</v>
      </c>
      <c r="J35" s="115">
        <v>38</v>
      </c>
      <c r="K35" s="116">
        <v>5.6547619047619051</v>
      </c>
    </row>
    <row r="36" spans="1:11" ht="14.1" customHeight="1" x14ac:dyDescent="0.2">
      <c r="A36" s="306">
        <v>41</v>
      </c>
      <c r="B36" s="307" t="s">
        <v>255</v>
      </c>
      <c r="C36" s="308"/>
      <c r="D36" s="113">
        <v>0.4222703239771477</v>
      </c>
      <c r="E36" s="115">
        <v>119</v>
      </c>
      <c r="F36" s="114">
        <v>112</v>
      </c>
      <c r="G36" s="114">
        <v>110</v>
      </c>
      <c r="H36" s="114">
        <v>114</v>
      </c>
      <c r="I36" s="140">
        <v>112</v>
      </c>
      <c r="J36" s="115">
        <v>7</v>
      </c>
      <c r="K36" s="116">
        <v>6.25</v>
      </c>
    </row>
    <row r="37" spans="1:11" ht="14.1" customHeight="1" x14ac:dyDescent="0.2">
      <c r="A37" s="306">
        <v>42</v>
      </c>
      <c r="B37" s="307" t="s">
        <v>256</v>
      </c>
      <c r="C37" s="308"/>
      <c r="D37" s="113">
        <v>4.6130371526915299E-2</v>
      </c>
      <c r="E37" s="115">
        <v>13</v>
      </c>
      <c r="F37" s="114">
        <v>12</v>
      </c>
      <c r="G37" s="114">
        <v>13</v>
      </c>
      <c r="H37" s="114">
        <v>14</v>
      </c>
      <c r="I37" s="140">
        <v>16</v>
      </c>
      <c r="J37" s="115">
        <v>-3</v>
      </c>
      <c r="K37" s="116">
        <v>-18.75</v>
      </c>
    </row>
    <row r="38" spans="1:11" ht="14.1" customHeight="1" x14ac:dyDescent="0.2">
      <c r="A38" s="306">
        <v>43</v>
      </c>
      <c r="B38" s="307" t="s">
        <v>257</v>
      </c>
      <c r="C38" s="308"/>
      <c r="D38" s="113">
        <v>1.4477839679216493</v>
      </c>
      <c r="E38" s="115">
        <v>408</v>
      </c>
      <c r="F38" s="114">
        <v>397</v>
      </c>
      <c r="G38" s="114">
        <v>389</v>
      </c>
      <c r="H38" s="114">
        <v>381</v>
      </c>
      <c r="I38" s="140">
        <v>397</v>
      </c>
      <c r="J38" s="115">
        <v>11</v>
      </c>
      <c r="K38" s="116">
        <v>2.770780856423174</v>
      </c>
    </row>
    <row r="39" spans="1:11" ht="14.1" customHeight="1" x14ac:dyDescent="0.2">
      <c r="A39" s="306">
        <v>51</v>
      </c>
      <c r="B39" s="307" t="s">
        <v>258</v>
      </c>
      <c r="C39" s="308"/>
      <c r="D39" s="113">
        <v>9.4744686136049108</v>
      </c>
      <c r="E39" s="115">
        <v>2670</v>
      </c>
      <c r="F39" s="114">
        <v>2647</v>
      </c>
      <c r="G39" s="114">
        <v>2802</v>
      </c>
      <c r="H39" s="114">
        <v>2869</v>
      </c>
      <c r="I39" s="140">
        <v>2855</v>
      </c>
      <c r="J39" s="115">
        <v>-185</v>
      </c>
      <c r="K39" s="116">
        <v>-6.4798598949211907</v>
      </c>
    </row>
    <row r="40" spans="1:11" ht="14.1" customHeight="1" x14ac:dyDescent="0.2">
      <c r="A40" s="306" t="s">
        <v>259</v>
      </c>
      <c r="B40" s="307" t="s">
        <v>260</v>
      </c>
      <c r="C40" s="308"/>
      <c r="D40" s="113">
        <v>8.2608849934352939</v>
      </c>
      <c r="E40" s="115">
        <v>2328</v>
      </c>
      <c r="F40" s="114">
        <v>2323</v>
      </c>
      <c r="G40" s="114">
        <v>2453</v>
      </c>
      <c r="H40" s="114">
        <v>2495</v>
      </c>
      <c r="I40" s="140">
        <v>2473</v>
      </c>
      <c r="J40" s="115">
        <v>-145</v>
      </c>
      <c r="K40" s="116">
        <v>-5.8633238980994742</v>
      </c>
    </row>
    <row r="41" spans="1:11" ht="14.1" customHeight="1" x14ac:dyDescent="0.2">
      <c r="A41" s="306"/>
      <c r="B41" s="307" t="s">
        <v>261</v>
      </c>
      <c r="C41" s="308"/>
      <c r="D41" s="113">
        <v>7.3205351123097122</v>
      </c>
      <c r="E41" s="115">
        <v>2063</v>
      </c>
      <c r="F41" s="114">
        <v>2066</v>
      </c>
      <c r="G41" s="114">
        <v>2196</v>
      </c>
      <c r="H41" s="114">
        <v>2168</v>
      </c>
      <c r="I41" s="140">
        <v>2200</v>
      </c>
      <c r="J41" s="115">
        <v>-137</v>
      </c>
      <c r="K41" s="116">
        <v>-6.2272727272727275</v>
      </c>
    </row>
    <row r="42" spans="1:11" ht="14.1" customHeight="1" x14ac:dyDescent="0.2">
      <c r="A42" s="306">
        <v>52</v>
      </c>
      <c r="B42" s="307" t="s">
        <v>262</v>
      </c>
      <c r="C42" s="308"/>
      <c r="D42" s="113">
        <v>2.7607253113800079</v>
      </c>
      <c r="E42" s="115">
        <v>778</v>
      </c>
      <c r="F42" s="114">
        <v>778</v>
      </c>
      <c r="G42" s="114">
        <v>779</v>
      </c>
      <c r="H42" s="114">
        <v>786</v>
      </c>
      <c r="I42" s="140">
        <v>780</v>
      </c>
      <c r="J42" s="115">
        <v>-2</v>
      </c>
      <c r="K42" s="116">
        <v>-0.25641025641025639</v>
      </c>
    </row>
    <row r="43" spans="1:11" ht="14.1" customHeight="1" x14ac:dyDescent="0.2">
      <c r="A43" s="306" t="s">
        <v>263</v>
      </c>
      <c r="B43" s="307" t="s">
        <v>264</v>
      </c>
      <c r="C43" s="308"/>
      <c r="D43" s="113">
        <v>2.3242610269330402</v>
      </c>
      <c r="E43" s="115">
        <v>655</v>
      </c>
      <c r="F43" s="114">
        <v>666</v>
      </c>
      <c r="G43" s="114">
        <v>656</v>
      </c>
      <c r="H43" s="114">
        <v>682</v>
      </c>
      <c r="I43" s="140">
        <v>674</v>
      </c>
      <c r="J43" s="115">
        <v>-19</v>
      </c>
      <c r="K43" s="116">
        <v>-2.8189910979228485</v>
      </c>
    </row>
    <row r="44" spans="1:11" ht="14.1" customHeight="1" x14ac:dyDescent="0.2">
      <c r="A44" s="306">
        <v>53</v>
      </c>
      <c r="B44" s="307" t="s">
        <v>265</v>
      </c>
      <c r="C44" s="308"/>
      <c r="D44" s="113">
        <v>0.54291898797061855</v>
      </c>
      <c r="E44" s="115">
        <v>153</v>
      </c>
      <c r="F44" s="114">
        <v>153</v>
      </c>
      <c r="G44" s="114">
        <v>160</v>
      </c>
      <c r="H44" s="114">
        <v>161</v>
      </c>
      <c r="I44" s="140">
        <v>157</v>
      </c>
      <c r="J44" s="115">
        <v>-4</v>
      </c>
      <c r="K44" s="116">
        <v>-2.5477707006369426</v>
      </c>
    </row>
    <row r="45" spans="1:11" ht="14.1" customHeight="1" x14ac:dyDescent="0.2">
      <c r="A45" s="306" t="s">
        <v>266</v>
      </c>
      <c r="B45" s="307" t="s">
        <v>267</v>
      </c>
      <c r="C45" s="308"/>
      <c r="D45" s="113">
        <v>0.47904616585642806</v>
      </c>
      <c r="E45" s="115">
        <v>135</v>
      </c>
      <c r="F45" s="114">
        <v>133</v>
      </c>
      <c r="G45" s="114">
        <v>139</v>
      </c>
      <c r="H45" s="114">
        <v>141</v>
      </c>
      <c r="I45" s="140">
        <v>138</v>
      </c>
      <c r="J45" s="115">
        <v>-3</v>
      </c>
      <c r="K45" s="116">
        <v>-2.1739130434782608</v>
      </c>
    </row>
    <row r="46" spans="1:11" ht="14.1" customHeight="1" x14ac:dyDescent="0.2">
      <c r="A46" s="306">
        <v>54</v>
      </c>
      <c r="B46" s="307" t="s">
        <v>268</v>
      </c>
      <c r="C46" s="308"/>
      <c r="D46" s="113">
        <v>3.0552499911287745</v>
      </c>
      <c r="E46" s="115">
        <v>861</v>
      </c>
      <c r="F46" s="114">
        <v>878</v>
      </c>
      <c r="G46" s="114">
        <v>868</v>
      </c>
      <c r="H46" s="114">
        <v>852</v>
      </c>
      <c r="I46" s="140">
        <v>837</v>
      </c>
      <c r="J46" s="115">
        <v>24</v>
      </c>
      <c r="K46" s="116">
        <v>2.8673835125448028</v>
      </c>
    </row>
    <row r="47" spans="1:11" ht="14.1" customHeight="1" x14ac:dyDescent="0.2">
      <c r="A47" s="306">
        <v>61</v>
      </c>
      <c r="B47" s="307" t="s">
        <v>269</v>
      </c>
      <c r="C47" s="308"/>
      <c r="D47" s="113">
        <v>3.4455839040488274</v>
      </c>
      <c r="E47" s="115">
        <v>971</v>
      </c>
      <c r="F47" s="114">
        <v>948</v>
      </c>
      <c r="G47" s="114">
        <v>991</v>
      </c>
      <c r="H47" s="114">
        <v>963</v>
      </c>
      <c r="I47" s="140">
        <v>973</v>
      </c>
      <c r="J47" s="115">
        <v>-2</v>
      </c>
      <c r="K47" s="116">
        <v>-0.20554984583761562</v>
      </c>
    </row>
    <row r="48" spans="1:11" ht="14.1" customHeight="1" x14ac:dyDescent="0.2">
      <c r="A48" s="306">
        <v>62</v>
      </c>
      <c r="B48" s="307" t="s">
        <v>270</v>
      </c>
      <c r="C48" s="308"/>
      <c r="D48" s="113">
        <v>8.6476704162378901</v>
      </c>
      <c r="E48" s="115">
        <v>2437</v>
      </c>
      <c r="F48" s="114">
        <v>2435</v>
      </c>
      <c r="G48" s="114">
        <v>2421</v>
      </c>
      <c r="H48" s="114">
        <v>2338</v>
      </c>
      <c r="I48" s="140">
        <v>2361</v>
      </c>
      <c r="J48" s="115">
        <v>76</v>
      </c>
      <c r="K48" s="116">
        <v>3.2189750105887338</v>
      </c>
    </row>
    <row r="49" spans="1:11" ht="14.1" customHeight="1" x14ac:dyDescent="0.2">
      <c r="A49" s="306">
        <v>63</v>
      </c>
      <c r="B49" s="307" t="s">
        <v>271</v>
      </c>
      <c r="C49" s="308"/>
      <c r="D49" s="113">
        <v>1.4584294382740144</v>
      </c>
      <c r="E49" s="115">
        <v>411</v>
      </c>
      <c r="F49" s="114">
        <v>415</v>
      </c>
      <c r="G49" s="114">
        <v>411</v>
      </c>
      <c r="H49" s="114">
        <v>394</v>
      </c>
      <c r="I49" s="140">
        <v>398</v>
      </c>
      <c r="J49" s="115">
        <v>13</v>
      </c>
      <c r="K49" s="116">
        <v>3.2663316582914574</v>
      </c>
    </row>
    <row r="50" spans="1:11" ht="14.1" customHeight="1" x14ac:dyDescent="0.2">
      <c r="A50" s="306" t="s">
        <v>272</v>
      </c>
      <c r="B50" s="307" t="s">
        <v>273</v>
      </c>
      <c r="C50" s="308"/>
      <c r="D50" s="113">
        <v>0.19516695646002627</v>
      </c>
      <c r="E50" s="115">
        <v>55</v>
      </c>
      <c r="F50" s="114">
        <v>59</v>
      </c>
      <c r="G50" s="114">
        <v>63</v>
      </c>
      <c r="H50" s="114">
        <v>56</v>
      </c>
      <c r="I50" s="140">
        <v>58</v>
      </c>
      <c r="J50" s="115">
        <v>-3</v>
      </c>
      <c r="K50" s="116">
        <v>-5.1724137931034484</v>
      </c>
    </row>
    <row r="51" spans="1:11" ht="14.1" customHeight="1" x14ac:dyDescent="0.2">
      <c r="A51" s="306" t="s">
        <v>274</v>
      </c>
      <c r="B51" s="307" t="s">
        <v>275</v>
      </c>
      <c r="C51" s="308"/>
      <c r="D51" s="113">
        <v>1.1355168375856073</v>
      </c>
      <c r="E51" s="115">
        <v>320</v>
      </c>
      <c r="F51" s="114">
        <v>318</v>
      </c>
      <c r="G51" s="114">
        <v>307</v>
      </c>
      <c r="H51" s="114">
        <v>299</v>
      </c>
      <c r="I51" s="140">
        <v>300</v>
      </c>
      <c r="J51" s="115">
        <v>20</v>
      </c>
      <c r="K51" s="116">
        <v>6.666666666666667</v>
      </c>
    </row>
    <row r="52" spans="1:11" ht="14.1" customHeight="1" x14ac:dyDescent="0.2">
      <c r="A52" s="306">
        <v>71</v>
      </c>
      <c r="B52" s="307" t="s">
        <v>276</v>
      </c>
      <c r="C52" s="308"/>
      <c r="D52" s="113">
        <v>14.364287995457932</v>
      </c>
      <c r="E52" s="115">
        <v>4048</v>
      </c>
      <c r="F52" s="114">
        <v>4080</v>
      </c>
      <c r="G52" s="114">
        <v>4114</v>
      </c>
      <c r="H52" s="114">
        <v>4070</v>
      </c>
      <c r="I52" s="140">
        <v>4093</v>
      </c>
      <c r="J52" s="115">
        <v>-45</v>
      </c>
      <c r="K52" s="116">
        <v>-1.0994380649890056</v>
      </c>
    </row>
    <row r="53" spans="1:11" ht="14.1" customHeight="1" x14ac:dyDescent="0.2">
      <c r="A53" s="306" t="s">
        <v>277</v>
      </c>
      <c r="B53" s="307" t="s">
        <v>278</v>
      </c>
      <c r="C53" s="308"/>
      <c r="D53" s="113">
        <v>5.5285476029949256</v>
      </c>
      <c r="E53" s="115">
        <v>1558</v>
      </c>
      <c r="F53" s="114">
        <v>1578</v>
      </c>
      <c r="G53" s="114">
        <v>1593</v>
      </c>
      <c r="H53" s="114">
        <v>1575</v>
      </c>
      <c r="I53" s="140">
        <v>1571</v>
      </c>
      <c r="J53" s="115">
        <v>-13</v>
      </c>
      <c r="K53" s="116">
        <v>-0.82749840865690638</v>
      </c>
    </row>
    <row r="54" spans="1:11" ht="14.1" customHeight="1" x14ac:dyDescent="0.2">
      <c r="A54" s="306" t="s">
        <v>279</v>
      </c>
      <c r="B54" s="307" t="s">
        <v>280</v>
      </c>
      <c r="C54" s="308"/>
      <c r="D54" s="113">
        <v>7.8066782584010506</v>
      </c>
      <c r="E54" s="115">
        <v>2200</v>
      </c>
      <c r="F54" s="114">
        <v>2210</v>
      </c>
      <c r="G54" s="114">
        <v>2232</v>
      </c>
      <c r="H54" s="114">
        <v>2208</v>
      </c>
      <c r="I54" s="140">
        <v>2238</v>
      </c>
      <c r="J54" s="115">
        <v>-38</v>
      </c>
      <c r="K54" s="116">
        <v>-1.6979445933869526</v>
      </c>
    </row>
    <row r="55" spans="1:11" ht="14.1" customHeight="1" x14ac:dyDescent="0.2">
      <c r="A55" s="306">
        <v>72</v>
      </c>
      <c r="B55" s="307" t="s">
        <v>281</v>
      </c>
      <c r="C55" s="308"/>
      <c r="D55" s="113">
        <v>4.2652851211809377</v>
      </c>
      <c r="E55" s="115">
        <v>1202</v>
      </c>
      <c r="F55" s="114">
        <v>1215</v>
      </c>
      <c r="G55" s="114">
        <v>1217</v>
      </c>
      <c r="H55" s="114">
        <v>1182</v>
      </c>
      <c r="I55" s="140">
        <v>1188</v>
      </c>
      <c r="J55" s="115">
        <v>14</v>
      </c>
      <c r="K55" s="116">
        <v>1.1784511784511784</v>
      </c>
    </row>
    <row r="56" spans="1:11" ht="14.1" customHeight="1" x14ac:dyDescent="0.2">
      <c r="A56" s="306" t="s">
        <v>282</v>
      </c>
      <c r="B56" s="307" t="s">
        <v>283</v>
      </c>
      <c r="C56" s="308"/>
      <c r="D56" s="113">
        <v>1.9942514460097229</v>
      </c>
      <c r="E56" s="115">
        <v>562</v>
      </c>
      <c r="F56" s="114">
        <v>574</v>
      </c>
      <c r="G56" s="114">
        <v>575</v>
      </c>
      <c r="H56" s="114">
        <v>552</v>
      </c>
      <c r="I56" s="140">
        <v>556</v>
      </c>
      <c r="J56" s="115">
        <v>6</v>
      </c>
      <c r="K56" s="116">
        <v>1.079136690647482</v>
      </c>
    </row>
    <row r="57" spans="1:11" ht="14.1" customHeight="1" x14ac:dyDescent="0.2">
      <c r="A57" s="306" t="s">
        <v>284</v>
      </c>
      <c r="B57" s="307" t="s">
        <v>285</v>
      </c>
      <c r="C57" s="308"/>
      <c r="D57" s="113">
        <v>1.0077711933572264</v>
      </c>
      <c r="E57" s="115">
        <v>284</v>
      </c>
      <c r="F57" s="114">
        <v>285</v>
      </c>
      <c r="G57" s="114">
        <v>287</v>
      </c>
      <c r="H57" s="114">
        <v>287</v>
      </c>
      <c r="I57" s="140">
        <v>288</v>
      </c>
      <c r="J57" s="115">
        <v>-4</v>
      </c>
      <c r="K57" s="116">
        <v>-1.3888888888888888</v>
      </c>
    </row>
    <row r="58" spans="1:11" ht="14.1" customHeight="1" x14ac:dyDescent="0.2">
      <c r="A58" s="306">
        <v>73</v>
      </c>
      <c r="B58" s="307" t="s">
        <v>286</v>
      </c>
      <c r="C58" s="308"/>
      <c r="D58" s="113">
        <v>2.5336219438628862</v>
      </c>
      <c r="E58" s="115">
        <v>714</v>
      </c>
      <c r="F58" s="114">
        <v>710</v>
      </c>
      <c r="G58" s="114">
        <v>718</v>
      </c>
      <c r="H58" s="114">
        <v>698</v>
      </c>
      <c r="I58" s="140">
        <v>687</v>
      </c>
      <c r="J58" s="115">
        <v>27</v>
      </c>
      <c r="K58" s="116">
        <v>3.9301310043668121</v>
      </c>
    </row>
    <row r="59" spans="1:11" ht="14.1" customHeight="1" x14ac:dyDescent="0.2">
      <c r="A59" s="306" t="s">
        <v>287</v>
      </c>
      <c r="B59" s="307" t="s">
        <v>288</v>
      </c>
      <c r="C59" s="308"/>
      <c r="D59" s="113">
        <v>1.9623150349526277</v>
      </c>
      <c r="E59" s="115">
        <v>553</v>
      </c>
      <c r="F59" s="114">
        <v>553</v>
      </c>
      <c r="G59" s="114">
        <v>558</v>
      </c>
      <c r="H59" s="114">
        <v>537</v>
      </c>
      <c r="I59" s="140">
        <v>528</v>
      </c>
      <c r="J59" s="115">
        <v>25</v>
      </c>
      <c r="K59" s="116">
        <v>4.7348484848484844</v>
      </c>
    </row>
    <row r="60" spans="1:11" ht="14.1" customHeight="1" x14ac:dyDescent="0.2">
      <c r="A60" s="306">
        <v>81</v>
      </c>
      <c r="B60" s="307" t="s">
        <v>289</v>
      </c>
      <c r="C60" s="308"/>
      <c r="D60" s="113">
        <v>11.500656470671728</v>
      </c>
      <c r="E60" s="115">
        <v>3241</v>
      </c>
      <c r="F60" s="114">
        <v>3289</v>
      </c>
      <c r="G60" s="114">
        <v>3259</v>
      </c>
      <c r="H60" s="114">
        <v>3161</v>
      </c>
      <c r="I60" s="140">
        <v>3171</v>
      </c>
      <c r="J60" s="115">
        <v>70</v>
      </c>
      <c r="K60" s="116">
        <v>2.2075055187637971</v>
      </c>
    </row>
    <row r="61" spans="1:11" ht="14.1" customHeight="1" x14ac:dyDescent="0.2">
      <c r="A61" s="306" t="s">
        <v>290</v>
      </c>
      <c r="B61" s="307" t="s">
        <v>291</v>
      </c>
      <c r="C61" s="308"/>
      <c r="D61" s="113">
        <v>3.6336538802739433</v>
      </c>
      <c r="E61" s="115">
        <v>1024</v>
      </c>
      <c r="F61" s="114">
        <v>1034</v>
      </c>
      <c r="G61" s="114">
        <v>1043</v>
      </c>
      <c r="H61" s="114">
        <v>991</v>
      </c>
      <c r="I61" s="140">
        <v>988</v>
      </c>
      <c r="J61" s="115">
        <v>36</v>
      </c>
      <c r="K61" s="116">
        <v>3.6437246963562755</v>
      </c>
    </row>
    <row r="62" spans="1:11" ht="14.1" customHeight="1" x14ac:dyDescent="0.2">
      <c r="A62" s="306" t="s">
        <v>292</v>
      </c>
      <c r="B62" s="307" t="s">
        <v>293</v>
      </c>
      <c r="C62" s="308"/>
      <c r="D62" s="113">
        <v>4.9572406940846667</v>
      </c>
      <c r="E62" s="115">
        <v>1397</v>
      </c>
      <c r="F62" s="114">
        <v>1428</v>
      </c>
      <c r="G62" s="114">
        <v>1391</v>
      </c>
      <c r="H62" s="114">
        <v>1370</v>
      </c>
      <c r="I62" s="140">
        <v>1377</v>
      </c>
      <c r="J62" s="115">
        <v>20</v>
      </c>
      <c r="K62" s="116">
        <v>1.4524328249818446</v>
      </c>
    </row>
    <row r="63" spans="1:11" ht="14.1" customHeight="1" x14ac:dyDescent="0.2">
      <c r="A63" s="306"/>
      <c r="B63" s="307" t="s">
        <v>294</v>
      </c>
      <c r="C63" s="308"/>
      <c r="D63" s="113">
        <v>4.3114154927078525</v>
      </c>
      <c r="E63" s="115">
        <v>1215</v>
      </c>
      <c r="F63" s="114">
        <v>1250</v>
      </c>
      <c r="G63" s="114">
        <v>1213</v>
      </c>
      <c r="H63" s="114">
        <v>1192</v>
      </c>
      <c r="I63" s="140">
        <v>1197</v>
      </c>
      <c r="J63" s="115">
        <v>18</v>
      </c>
      <c r="K63" s="116">
        <v>1.5037593984962405</v>
      </c>
    </row>
    <row r="64" spans="1:11" ht="14.1" customHeight="1" x14ac:dyDescent="0.2">
      <c r="A64" s="306" t="s">
        <v>295</v>
      </c>
      <c r="B64" s="307" t="s">
        <v>296</v>
      </c>
      <c r="C64" s="308"/>
      <c r="D64" s="113">
        <v>1.2739079521663532</v>
      </c>
      <c r="E64" s="115">
        <v>359</v>
      </c>
      <c r="F64" s="114">
        <v>361</v>
      </c>
      <c r="G64" s="114">
        <v>356</v>
      </c>
      <c r="H64" s="114">
        <v>340</v>
      </c>
      <c r="I64" s="140">
        <v>346</v>
      </c>
      <c r="J64" s="115">
        <v>13</v>
      </c>
      <c r="K64" s="116">
        <v>3.7572254335260116</v>
      </c>
    </row>
    <row r="65" spans="1:11" ht="14.1" customHeight="1" x14ac:dyDescent="0.2">
      <c r="A65" s="306" t="s">
        <v>297</v>
      </c>
      <c r="B65" s="307" t="s">
        <v>298</v>
      </c>
      <c r="C65" s="308"/>
      <c r="D65" s="113">
        <v>0.4932401263262482</v>
      </c>
      <c r="E65" s="115">
        <v>139</v>
      </c>
      <c r="F65" s="114">
        <v>138</v>
      </c>
      <c r="G65" s="114">
        <v>137</v>
      </c>
      <c r="H65" s="114">
        <v>136</v>
      </c>
      <c r="I65" s="140">
        <v>137</v>
      </c>
      <c r="J65" s="115">
        <v>2</v>
      </c>
      <c r="K65" s="116">
        <v>1.4598540145985401</v>
      </c>
    </row>
    <row r="66" spans="1:11" ht="14.1" customHeight="1" x14ac:dyDescent="0.2">
      <c r="A66" s="306">
        <v>82</v>
      </c>
      <c r="B66" s="307" t="s">
        <v>299</v>
      </c>
      <c r="C66" s="308"/>
      <c r="D66" s="113">
        <v>3.0907348923033249</v>
      </c>
      <c r="E66" s="115">
        <v>871</v>
      </c>
      <c r="F66" s="114">
        <v>842</v>
      </c>
      <c r="G66" s="114">
        <v>838</v>
      </c>
      <c r="H66" s="114">
        <v>856</v>
      </c>
      <c r="I66" s="140">
        <v>861</v>
      </c>
      <c r="J66" s="115">
        <v>10</v>
      </c>
      <c r="K66" s="116">
        <v>1.1614401858304297</v>
      </c>
    </row>
    <row r="67" spans="1:11" ht="14.1" customHeight="1" x14ac:dyDescent="0.2">
      <c r="A67" s="306" t="s">
        <v>300</v>
      </c>
      <c r="B67" s="307" t="s">
        <v>301</v>
      </c>
      <c r="C67" s="308"/>
      <c r="D67" s="113">
        <v>1.703275256378411</v>
      </c>
      <c r="E67" s="115">
        <v>480</v>
      </c>
      <c r="F67" s="114">
        <v>455</v>
      </c>
      <c r="G67" s="114">
        <v>451</v>
      </c>
      <c r="H67" s="114">
        <v>453</v>
      </c>
      <c r="I67" s="140">
        <v>458</v>
      </c>
      <c r="J67" s="115">
        <v>22</v>
      </c>
      <c r="K67" s="116">
        <v>4.8034934497816595</v>
      </c>
    </row>
    <row r="68" spans="1:11" ht="14.1" customHeight="1" x14ac:dyDescent="0.2">
      <c r="A68" s="306" t="s">
        <v>302</v>
      </c>
      <c r="B68" s="307" t="s">
        <v>303</v>
      </c>
      <c r="C68" s="308"/>
      <c r="D68" s="113">
        <v>0.58904935949753379</v>
      </c>
      <c r="E68" s="115">
        <v>166</v>
      </c>
      <c r="F68" s="114">
        <v>167</v>
      </c>
      <c r="G68" s="114">
        <v>158</v>
      </c>
      <c r="H68" s="114">
        <v>165</v>
      </c>
      <c r="I68" s="140">
        <v>166</v>
      </c>
      <c r="J68" s="115">
        <v>0</v>
      </c>
      <c r="K68" s="116">
        <v>0</v>
      </c>
    </row>
    <row r="69" spans="1:11" ht="14.1" customHeight="1" x14ac:dyDescent="0.2">
      <c r="A69" s="306">
        <v>83</v>
      </c>
      <c r="B69" s="307" t="s">
        <v>304</v>
      </c>
      <c r="C69" s="308"/>
      <c r="D69" s="113">
        <v>2.9807316986622192</v>
      </c>
      <c r="E69" s="115">
        <v>840</v>
      </c>
      <c r="F69" s="114">
        <v>838</v>
      </c>
      <c r="G69" s="114">
        <v>838</v>
      </c>
      <c r="H69" s="114">
        <v>810</v>
      </c>
      <c r="I69" s="140">
        <v>813</v>
      </c>
      <c r="J69" s="115">
        <v>27</v>
      </c>
      <c r="K69" s="116">
        <v>3.3210332103321032</v>
      </c>
    </row>
    <row r="70" spans="1:11" ht="14.1" customHeight="1" x14ac:dyDescent="0.2">
      <c r="A70" s="306" t="s">
        <v>305</v>
      </c>
      <c r="B70" s="307" t="s">
        <v>306</v>
      </c>
      <c r="C70" s="308"/>
      <c r="D70" s="113">
        <v>2.4271672403392355</v>
      </c>
      <c r="E70" s="115">
        <v>684</v>
      </c>
      <c r="F70" s="114">
        <v>684</v>
      </c>
      <c r="G70" s="114">
        <v>689</v>
      </c>
      <c r="H70" s="114">
        <v>667</v>
      </c>
      <c r="I70" s="140">
        <v>666</v>
      </c>
      <c r="J70" s="115">
        <v>18</v>
      </c>
      <c r="K70" s="116">
        <v>2.7027027027027026</v>
      </c>
    </row>
    <row r="71" spans="1:11" ht="14.1" customHeight="1" x14ac:dyDescent="0.2">
      <c r="A71" s="306"/>
      <c r="B71" s="307" t="s">
        <v>307</v>
      </c>
      <c r="C71" s="308"/>
      <c r="D71" s="113">
        <v>1.5329477307405699</v>
      </c>
      <c r="E71" s="115">
        <v>432</v>
      </c>
      <c r="F71" s="114">
        <v>442</v>
      </c>
      <c r="G71" s="114">
        <v>442</v>
      </c>
      <c r="H71" s="114">
        <v>415</v>
      </c>
      <c r="I71" s="140">
        <v>418</v>
      </c>
      <c r="J71" s="115">
        <v>14</v>
      </c>
      <c r="K71" s="116">
        <v>3.3492822966507179</v>
      </c>
    </row>
    <row r="72" spans="1:11" ht="14.1" customHeight="1" x14ac:dyDescent="0.2">
      <c r="A72" s="306">
        <v>84</v>
      </c>
      <c r="B72" s="307" t="s">
        <v>308</v>
      </c>
      <c r="C72" s="308"/>
      <c r="D72" s="113">
        <v>1.391008126042369</v>
      </c>
      <c r="E72" s="115">
        <v>392</v>
      </c>
      <c r="F72" s="114">
        <v>379</v>
      </c>
      <c r="G72" s="114">
        <v>364</v>
      </c>
      <c r="H72" s="114">
        <v>401</v>
      </c>
      <c r="I72" s="140">
        <v>398</v>
      </c>
      <c r="J72" s="115">
        <v>-6</v>
      </c>
      <c r="K72" s="116">
        <v>-1.5075376884422111</v>
      </c>
    </row>
    <row r="73" spans="1:11" ht="14.1" customHeight="1" x14ac:dyDescent="0.2">
      <c r="A73" s="306" t="s">
        <v>309</v>
      </c>
      <c r="B73" s="307" t="s">
        <v>310</v>
      </c>
      <c r="C73" s="308"/>
      <c r="D73" s="113">
        <v>0.3725914623327774</v>
      </c>
      <c r="E73" s="115">
        <v>105</v>
      </c>
      <c r="F73" s="114">
        <v>96</v>
      </c>
      <c r="G73" s="114">
        <v>88</v>
      </c>
      <c r="H73" s="114">
        <v>121</v>
      </c>
      <c r="I73" s="140">
        <v>119</v>
      </c>
      <c r="J73" s="115">
        <v>-14</v>
      </c>
      <c r="K73" s="116">
        <v>-11.764705882352942</v>
      </c>
    </row>
    <row r="74" spans="1:11" ht="14.1" customHeight="1" x14ac:dyDescent="0.2">
      <c r="A74" s="306" t="s">
        <v>311</v>
      </c>
      <c r="B74" s="307" t="s">
        <v>312</v>
      </c>
      <c r="C74" s="308"/>
      <c r="D74" s="113">
        <v>0.2980731698662219</v>
      </c>
      <c r="E74" s="115">
        <v>84</v>
      </c>
      <c r="F74" s="114">
        <v>84</v>
      </c>
      <c r="G74" s="114">
        <v>81</v>
      </c>
      <c r="H74" s="114">
        <v>86</v>
      </c>
      <c r="I74" s="140">
        <v>87</v>
      </c>
      <c r="J74" s="115">
        <v>-3</v>
      </c>
      <c r="K74" s="116">
        <v>-3.4482758620689653</v>
      </c>
    </row>
    <row r="75" spans="1:11" ht="14.1" customHeight="1" x14ac:dyDescent="0.2">
      <c r="A75" s="306" t="s">
        <v>313</v>
      </c>
      <c r="B75" s="307" t="s">
        <v>314</v>
      </c>
      <c r="C75" s="308"/>
      <c r="D75" s="113">
        <v>0.20226393669493631</v>
      </c>
      <c r="E75" s="115">
        <v>57</v>
      </c>
      <c r="F75" s="114">
        <v>54</v>
      </c>
      <c r="G75" s="114">
        <v>51</v>
      </c>
      <c r="H75" s="114">
        <v>56</v>
      </c>
      <c r="I75" s="140">
        <v>53</v>
      </c>
      <c r="J75" s="115">
        <v>4</v>
      </c>
      <c r="K75" s="116">
        <v>7.5471698113207548</v>
      </c>
    </row>
    <row r="76" spans="1:11" ht="14.1" customHeight="1" x14ac:dyDescent="0.2">
      <c r="A76" s="306">
        <v>91</v>
      </c>
      <c r="B76" s="307" t="s">
        <v>315</v>
      </c>
      <c r="C76" s="308"/>
      <c r="D76" s="113">
        <v>0.14193960469820091</v>
      </c>
      <c r="E76" s="115">
        <v>40</v>
      </c>
      <c r="F76" s="114">
        <v>37</v>
      </c>
      <c r="G76" s="114">
        <v>33</v>
      </c>
      <c r="H76" s="114">
        <v>33</v>
      </c>
      <c r="I76" s="140">
        <v>30</v>
      </c>
      <c r="J76" s="115">
        <v>10</v>
      </c>
      <c r="K76" s="116">
        <v>33.333333333333336</v>
      </c>
    </row>
    <row r="77" spans="1:11" ht="14.1" customHeight="1" x14ac:dyDescent="0.2">
      <c r="A77" s="306">
        <v>92</v>
      </c>
      <c r="B77" s="307" t="s">
        <v>316</v>
      </c>
      <c r="C77" s="308"/>
      <c r="D77" s="113">
        <v>3.5094567261630178</v>
      </c>
      <c r="E77" s="115">
        <v>989</v>
      </c>
      <c r="F77" s="114">
        <v>965</v>
      </c>
      <c r="G77" s="114">
        <v>954</v>
      </c>
      <c r="H77" s="114">
        <v>915</v>
      </c>
      <c r="I77" s="140">
        <v>914</v>
      </c>
      <c r="J77" s="115">
        <v>75</v>
      </c>
      <c r="K77" s="116">
        <v>8.205689277899344</v>
      </c>
    </row>
    <row r="78" spans="1:11" ht="14.1" customHeight="1" x14ac:dyDescent="0.2">
      <c r="A78" s="306">
        <v>93</v>
      </c>
      <c r="B78" s="307" t="s">
        <v>317</v>
      </c>
      <c r="C78" s="308"/>
      <c r="D78" s="113">
        <v>0.6955040630211845</v>
      </c>
      <c r="E78" s="115">
        <v>196</v>
      </c>
      <c r="F78" s="114">
        <v>200</v>
      </c>
      <c r="G78" s="114">
        <v>201</v>
      </c>
      <c r="H78" s="114">
        <v>201</v>
      </c>
      <c r="I78" s="140">
        <v>201</v>
      </c>
      <c r="J78" s="115">
        <v>-5</v>
      </c>
      <c r="K78" s="116">
        <v>-2.4875621890547261</v>
      </c>
    </row>
    <row r="79" spans="1:11" ht="14.1" customHeight="1" x14ac:dyDescent="0.2">
      <c r="A79" s="306">
        <v>94</v>
      </c>
      <c r="B79" s="307" t="s">
        <v>318</v>
      </c>
      <c r="C79" s="308"/>
      <c r="D79" s="113">
        <v>7.8066782584010508E-2</v>
      </c>
      <c r="E79" s="115">
        <v>22</v>
      </c>
      <c r="F79" s="114">
        <v>26</v>
      </c>
      <c r="G79" s="114">
        <v>27</v>
      </c>
      <c r="H79" s="114">
        <v>14</v>
      </c>
      <c r="I79" s="140">
        <v>19</v>
      </c>
      <c r="J79" s="115">
        <v>3</v>
      </c>
      <c r="K79" s="116">
        <v>15.789473684210526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0.1241971541109258</v>
      </c>
      <c r="E81" s="143">
        <v>35</v>
      </c>
      <c r="F81" s="144">
        <v>35</v>
      </c>
      <c r="G81" s="144">
        <v>33</v>
      </c>
      <c r="H81" s="144">
        <v>23</v>
      </c>
      <c r="I81" s="145">
        <v>24</v>
      </c>
      <c r="J81" s="143">
        <v>11</v>
      </c>
      <c r="K81" s="146">
        <v>45.833333333333336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7766</v>
      </c>
      <c r="E12" s="114">
        <v>8058</v>
      </c>
      <c r="F12" s="114">
        <v>8049</v>
      </c>
      <c r="G12" s="114">
        <v>8063</v>
      </c>
      <c r="H12" s="140">
        <v>8080</v>
      </c>
      <c r="I12" s="115">
        <v>-314</v>
      </c>
      <c r="J12" s="116">
        <v>-3.886138613861386</v>
      </c>
      <c r="K12"/>
      <c r="L12"/>
      <c r="M12"/>
      <c r="N12"/>
      <c r="O12"/>
      <c r="P12"/>
    </row>
    <row r="13" spans="1:16" s="110" customFormat="1" ht="14.45" customHeight="1" x14ac:dyDescent="0.2">
      <c r="A13" s="120" t="s">
        <v>105</v>
      </c>
      <c r="B13" s="119" t="s">
        <v>106</v>
      </c>
      <c r="C13" s="113">
        <v>37.380891063610612</v>
      </c>
      <c r="D13" s="115">
        <v>2903</v>
      </c>
      <c r="E13" s="114">
        <v>3025</v>
      </c>
      <c r="F13" s="114">
        <v>3002</v>
      </c>
      <c r="G13" s="114">
        <v>3035</v>
      </c>
      <c r="H13" s="140">
        <v>3067</v>
      </c>
      <c r="I13" s="115">
        <v>-164</v>
      </c>
      <c r="J13" s="116">
        <v>-5.347244864688621</v>
      </c>
      <c r="K13"/>
      <c r="L13"/>
      <c r="M13"/>
      <c r="N13"/>
      <c r="O13"/>
      <c r="P13"/>
    </row>
    <row r="14" spans="1:16" s="110" customFormat="1" ht="14.45" customHeight="1" x14ac:dyDescent="0.2">
      <c r="A14" s="120"/>
      <c r="B14" s="119" t="s">
        <v>107</v>
      </c>
      <c r="C14" s="113">
        <v>62.619108936389388</v>
      </c>
      <c r="D14" s="115">
        <v>4863</v>
      </c>
      <c r="E14" s="114">
        <v>5033</v>
      </c>
      <c r="F14" s="114">
        <v>5047</v>
      </c>
      <c r="G14" s="114">
        <v>5028</v>
      </c>
      <c r="H14" s="140">
        <v>5013</v>
      </c>
      <c r="I14" s="115">
        <v>-150</v>
      </c>
      <c r="J14" s="116">
        <v>-2.9922202274087373</v>
      </c>
      <c r="K14"/>
      <c r="L14"/>
      <c r="M14"/>
      <c r="N14"/>
      <c r="O14"/>
      <c r="P14"/>
    </row>
    <row r="15" spans="1:16" s="110" customFormat="1" ht="14.45" customHeight="1" x14ac:dyDescent="0.2">
      <c r="A15" s="118" t="s">
        <v>105</v>
      </c>
      <c r="B15" s="121" t="s">
        <v>108</v>
      </c>
      <c r="C15" s="113">
        <v>17.602369302086014</v>
      </c>
      <c r="D15" s="115">
        <v>1367</v>
      </c>
      <c r="E15" s="114">
        <v>1410</v>
      </c>
      <c r="F15" s="114">
        <v>1406</v>
      </c>
      <c r="G15" s="114">
        <v>1427</v>
      </c>
      <c r="H15" s="140">
        <v>1428</v>
      </c>
      <c r="I15" s="115">
        <v>-61</v>
      </c>
      <c r="J15" s="116">
        <v>-4.2717086834733893</v>
      </c>
      <c r="K15"/>
      <c r="L15"/>
      <c r="M15"/>
      <c r="N15"/>
      <c r="O15"/>
      <c r="P15"/>
    </row>
    <row r="16" spans="1:16" s="110" customFormat="1" ht="14.45" customHeight="1" x14ac:dyDescent="0.2">
      <c r="A16" s="118"/>
      <c r="B16" s="121" t="s">
        <v>109</v>
      </c>
      <c r="C16" s="113">
        <v>46.922482616533607</v>
      </c>
      <c r="D16" s="115">
        <v>3644</v>
      </c>
      <c r="E16" s="114">
        <v>3796</v>
      </c>
      <c r="F16" s="114">
        <v>3818</v>
      </c>
      <c r="G16" s="114">
        <v>3774</v>
      </c>
      <c r="H16" s="140">
        <v>3829</v>
      </c>
      <c r="I16" s="115">
        <v>-185</v>
      </c>
      <c r="J16" s="116">
        <v>-4.8315487072342647</v>
      </c>
      <c r="K16"/>
      <c r="L16"/>
      <c r="M16"/>
      <c r="N16"/>
      <c r="O16"/>
      <c r="P16"/>
    </row>
    <row r="17" spans="1:16" s="110" customFormat="1" ht="14.45" customHeight="1" x14ac:dyDescent="0.2">
      <c r="A17" s="118"/>
      <c r="B17" s="121" t="s">
        <v>110</v>
      </c>
      <c r="C17" s="113">
        <v>19.98454802987381</v>
      </c>
      <c r="D17" s="115">
        <v>1552</v>
      </c>
      <c r="E17" s="114">
        <v>1620</v>
      </c>
      <c r="F17" s="114">
        <v>1588</v>
      </c>
      <c r="G17" s="114">
        <v>1603</v>
      </c>
      <c r="H17" s="140">
        <v>1575</v>
      </c>
      <c r="I17" s="115">
        <v>-23</v>
      </c>
      <c r="J17" s="116">
        <v>-1.4603174603174602</v>
      </c>
      <c r="K17"/>
      <c r="L17"/>
      <c r="M17"/>
      <c r="N17"/>
      <c r="O17"/>
      <c r="P17"/>
    </row>
    <row r="18" spans="1:16" s="110" customFormat="1" ht="14.45" customHeight="1" x14ac:dyDescent="0.2">
      <c r="A18" s="120"/>
      <c r="B18" s="121" t="s">
        <v>111</v>
      </c>
      <c r="C18" s="113">
        <v>15.490600051506567</v>
      </c>
      <c r="D18" s="115">
        <v>1203</v>
      </c>
      <c r="E18" s="114">
        <v>1232</v>
      </c>
      <c r="F18" s="114">
        <v>1237</v>
      </c>
      <c r="G18" s="114">
        <v>1259</v>
      </c>
      <c r="H18" s="140">
        <v>1248</v>
      </c>
      <c r="I18" s="115">
        <v>-45</v>
      </c>
      <c r="J18" s="116">
        <v>-3.6057692307692308</v>
      </c>
      <c r="K18"/>
      <c r="L18"/>
      <c r="M18"/>
      <c r="N18"/>
      <c r="O18"/>
      <c r="P18"/>
    </row>
    <row r="19" spans="1:16" s="110" customFormat="1" ht="14.45" customHeight="1" x14ac:dyDescent="0.2">
      <c r="A19" s="120"/>
      <c r="B19" s="121" t="s">
        <v>112</v>
      </c>
      <c r="C19" s="113">
        <v>1.390677311357198</v>
      </c>
      <c r="D19" s="115">
        <v>108</v>
      </c>
      <c r="E19" s="114">
        <v>111</v>
      </c>
      <c r="F19" s="114">
        <v>120</v>
      </c>
      <c r="G19" s="114">
        <v>102</v>
      </c>
      <c r="H19" s="140">
        <v>112</v>
      </c>
      <c r="I19" s="115">
        <v>-4</v>
      </c>
      <c r="J19" s="116">
        <v>-3.5714285714285716</v>
      </c>
      <c r="K19"/>
      <c r="L19"/>
      <c r="M19"/>
      <c r="N19"/>
      <c r="O19"/>
      <c r="P19"/>
    </row>
    <row r="20" spans="1:16" s="110" customFormat="1" ht="14.45" customHeight="1" x14ac:dyDescent="0.2">
      <c r="A20" s="120" t="s">
        <v>113</v>
      </c>
      <c r="B20" s="119" t="s">
        <v>116</v>
      </c>
      <c r="C20" s="113">
        <v>92.570177697656447</v>
      </c>
      <c r="D20" s="115">
        <v>7189</v>
      </c>
      <c r="E20" s="114">
        <v>7464</v>
      </c>
      <c r="F20" s="114">
        <v>7486</v>
      </c>
      <c r="G20" s="114">
        <v>7515</v>
      </c>
      <c r="H20" s="140">
        <v>7549</v>
      </c>
      <c r="I20" s="115">
        <v>-360</v>
      </c>
      <c r="J20" s="116">
        <v>-4.7688435554378064</v>
      </c>
      <c r="K20"/>
      <c r="L20"/>
      <c r="M20"/>
      <c r="N20"/>
      <c r="O20"/>
      <c r="P20"/>
    </row>
    <row r="21" spans="1:16" s="110" customFormat="1" ht="14.45" customHeight="1" x14ac:dyDescent="0.2">
      <c r="A21" s="123"/>
      <c r="B21" s="124" t="s">
        <v>117</v>
      </c>
      <c r="C21" s="125">
        <v>7.2753026010816377</v>
      </c>
      <c r="D21" s="143">
        <v>565</v>
      </c>
      <c r="E21" s="144">
        <v>582</v>
      </c>
      <c r="F21" s="144">
        <v>548</v>
      </c>
      <c r="G21" s="144">
        <v>537</v>
      </c>
      <c r="H21" s="145">
        <v>522</v>
      </c>
      <c r="I21" s="143">
        <v>43</v>
      </c>
      <c r="J21" s="146">
        <v>8.2375478927203059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4443</v>
      </c>
      <c r="E56" s="114">
        <v>4632</v>
      </c>
      <c r="F56" s="114">
        <v>4548</v>
      </c>
      <c r="G56" s="114">
        <v>4526</v>
      </c>
      <c r="H56" s="140">
        <v>4498</v>
      </c>
      <c r="I56" s="115">
        <v>-55</v>
      </c>
      <c r="J56" s="116">
        <v>-1.2227656736327257</v>
      </c>
      <c r="K56"/>
      <c r="L56"/>
      <c r="M56"/>
      <c r="N56"/>
      <c r="O56"/>
      <c r="P56"/>
    </row>
    <row r="57" spans="1:16" s="110" customFormat="1" ht="14.45" customHeight="1" x14ac:dyDescent="0.2">
      <c r="A57" s="120" t="s">
        <v>105</v>
      </c>
      <c r="B57" s="119" t="s">
        <v>106</v>
      </c>
      <c r="C57" s="113">
        <v>39.095205941931127</v>
      </c>
      <c r="D57" s="115">
        <v>1737</v>
      </c>
      <c r="E57" s="114">
        <v>1830</v>
      </c>
      <c r="F57" s="114">
        <v>1783</v>
      </c>
      <c r="G57" s="114">
        <v>1763</v>
      </c>
      <c r="H57" s="140">
        <v>1756</v>
      </c>
      <c r="I57" s="115">
        <v>-19</v>
      </c>
      <c r="J57" s="116">
        <v>-1.082004555808656</v>
      </c>
    </row>
    <row r="58" spans="1:16" s="110" customFormat="1" ht="14.45" customHeight="1" x14ac:dyDescent="0.2">
      <c r="A58" s="120"/>
      <c r="B58" s="119" t="s">
        <v>107</v>
      </c>
      <c r="C58" s="113">
        <v>60.904794058068873</v>
      </c>
      <c r="D58" s="115">
        <v>2706</v>
      </c>
      <c r="E58" s="114">
        <v>2802</v>
      </c>
      <c r="F58" s="114">
        <v>2765</v>
      </c>
      <c r="G58" s="114">
        <v>2763</v>
      </c>
      <c r="H58" s="140">
        <v>2742</v>
      </c>
      <c r="I58" s="115">
        <v>-36</v>
      </c>
      <c r="J58" s="116">
        <v>-1.3129102844638949</v>
      </c>
    </row>
    <row r="59" spans="1:16" s="110" customFormat="1" ht="14.45" customHeight="1" x14ac:dyDescent="0.2">
      <c r="A59" s="118" t="s">
        <v>105</v>
      </c>
      <c r="B59" s="121" t="s">
        <v>108</v>
      </c>
      <c r="C59" s="113">
        <v>15.259959486833221</v>
      </c>
      <c r="D59" s="115">
        <v>678</v>
      </c>
      <c r="E59" s="114">
        <v>743</v>
      </c>
      <c r="F59" s="114">
        <v>704</v>
      </c>
      <c r="G59" s="114">
        <v>697</v>
      </c>
      <c r="H59" s="140">
        <v>682</v>
      </c>
      <c r="I59" s="115">
        <v>-4</v>
      </c>
      <c r="J59" s="116">
        <v>-0.5865102639296188</v>
      </c>
    </row>
    <row r="60" spans="1:16" s="110" customFormat="1" ht="14.45" customHeight="1" x14ac:dyDescent="0.2">
      <c r="A60" s="118"/>
      <c r="B60" s="121" t="s">
        <v>109</v>
      </c>
      <c r="C60" s="113">
        <v>49.471078100382627</v>
      </c>
      <c r="D60" s="115">
        <v>2198</v>
      </c>
      <c r="E60" s="114">
        <v>2276</v>
      </c>
      <c r="F60" s="114">
        <v>2252</v>
      </c>
      <c r="G60" s="114">
        <v>2229</v>
      </c>
      <c r="H60" s="140">
        <v>2227</v>
      </c>
      <c r="I60" s="115">
        <v>-29</v>
      </c>
      <c r="J60" s="116">
        <v>-1.3022002694207453</v>
      </c>
    </row>
    <row r="61" spans="1:16" s="110" customFormat="1" ht="14.45" customHeight="1" x14ac:dyDescent="0.2">
      <c r="A61" s="118"/>
      <c r="B61" s="121" t="s">
        <v>110</v>
      </c>
      <c r="C61" s="113">
        <v>19.10871033085753</v>
      </c>
      <c r="D61" s="115">
        <v>849</v>
      </c>
      <c r="E61" s="114">
        <v>886</v>
      </c>
      <c r="F61" s="114">
        <v>859</v>
      </c>
      <c r="G61" s="114">
        <v>859</v>
      </c>
      <c r="H61" s="140">
        <v>849</v>
      </c>
      <c r="I61" s="115">
        <v>0</v>
      </c>
      <c r="J61" s="116">
        <v>0</v>
      </c>
    </row>
    <row r="62" spans="1:16" s="110" customFormat="1" ht="14.45" customHeight="1" x14ac:dyDescent="0.2">
      <c r="A62" s="120"/>
      <c r="B62" s="121" t="s">
        <v>111</v>
      </c>
      <c r="C62" s="113">
        <v>16.160252081926625</v>
      </c>
      <c r="D62" s="115">
        <v>718</v>
      </c>
      <c r="E62" s="114">
        <v>727</v>
      </c>
      <c r="F62" s="114">
        <v>733</v>
      </c>
      <c r="G62" s="114">
        <v>741</v>
      </c>
      <c r="H62" s="140">
        <v>740</v>
      </c>
      <c r="I62" s="115">
        <v>-22</v>
      </c>
      <c r="J62" s="116">
        <v>-2.9729729729729728</v>
      </c>
    </row>
    <row r="63" spans="1:16" s="110" customFormat="1" ht="14.45" customHeight="1" x14ac:dyDescent="0.2">
      <c r="A63" s="120"/>
      <c r="B63" s="121" t="s">
        <v>112</v>
      </c>
      <c r="C63" s="113">
        <v>1.6430339860454648</v>
      </c>
      <c r="D63" s="115">
        <v>73</v>
      </c>
      <c r="E63" s="114">
        <v>70</v>
      </c>
      <c r="F63" s="114">
        <v>71</v>
      </c>
      <c r="G63" s="114">
        <v>61</v>
      </c>
      <c r="H63" s="140">
        <v>60</v>
      </c>
      <c r="I63" s="115">
        <v>13</v>
      </c>
      <c r="J63" s="116">
        <v>21.666666666666668</v>
      </c>
    </row>
    <row r="64" spans="1:16" s="110" customFormat="1" ht="14.45" customHeight="1" x14ac:dyDescent="0.2">
      <c r="A64" s="120" t="s">
        <v>113</v>
      </c>
      <c r="B64" s="119" t="s">
        <v>116</v>
      </c>
      <c r="C64" s="113">
        <v>89.106459599369799</v>
      </c>
      <c r="D64" s="115">
        <v>3959</v>
      </c>
      <c r="E64" s="114">
        <v>4126</v>
      </c>
      <c r="F64" s="114">
        <v>4082</v>
      </c>
      <c r="G64" s="114">
        <v>4062</v>
      </c>
      <c r="H64" s="140">
        <v>4064</v>
      </c>
      <c r="I64" s="115">
        <v>-105</v>
      </c>
      <c r="J64" s="116">
        <v>-2.5836614173228347</v>
      </c>
    </row>
    <row r="65" spans="1:10" s="110" customFormat="1" ht="14.45" customHeight="1" x14ac:dyDescent="0.2">
      <c r="A65" s="123"/>
      <c r="B65" s="124" t="s">
        <v>117</v>
      </c>
      <c r="C65" s="125">
        <v>10.668467251856853</v>
      </c>
      <c r="D65" s="143">
        <v>474</v>
      </c>
      <c r="E65" s="144">
        <v>496</v>
      </c>
      <c r="F65" s="144">
        <v>454</v>
      </c>
      <c r="G65" s="144">
        <v>454</v>
      </c>
      <c r="H65" s="145">
        <v>427</v>
      </c>
      <c r="I65" s="143">
        <v>47</v>
      </c>
      <c r="J65" s="146">
        <v>11.007025761124122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7766</v>
      </c>
      <c r="G11" s="114">
        <v>8058</v>
      </c>
      <c r="H11" s="114">
        <v>8049</v>
      </c>
      <c r="I11" s="114">
        <v>8063</v>
      </c>
      <c r="J11" s="140">
        <v>8080</v>
      </c>
      <c r="K11" s="114">
        <v>-314</v>
      </c>
      <c r="L11" s="116">
        <v>-3.886138613861386</v>
      </c>
    </row>
    <row r="12" spans="1:17" s="110" customFormat="1" ht="24" customHeight="1" x14ac:dyDescent="0.2">
      <c r="A12" s="604" t="s">
        <v>185</v>
      </c>
      <c r="B12" s="605"/>
      <c r="C12" s="605"/>
      <c r="D12" s="606"/>
      <c r="E12" s="113">
        <v>37.380891063610612</v>
      </c>
      <c r="F12" s="115">
        <v>2903</v>
      </c>
      <c r="G12" s="114">
        <v>3025</v>
      </c>
      <c r="H12" s="114">
        <v>3002</v>
      </c>
      <c r="I12" s="114">
        <v>3035</v>
      </c>
      <c r="J12" s="140">
        <v>3067</v>
      </c>
      <c r="K12" s="114">
        <v>-164</v>
      </c>
      <c r="L12" s="116">
        <v>-5.347244864688621</v>
      </c>
    </row>
    <row r="13" spans="1:17" s="110" customFormat="1" ht="15" customHeight="1" x14ac:dyDescent="0.2">
      <c r="A13" s="120"/>
      <c r="B13" s="612" t="s">
        <v>107</v>
      </c>
      <c r="C13" s="612"/>
      <c r="E13" s="113">
        <v>62.619108936389388</v>
      </c>
      <c r="F13" s="115">
        <v>4863</v>
      </c>
      <c r="G13" s="114">
        <v>5033</v>
      </c>
      <c r="H13" s="114">
        <v>5047</v>
      </c>
      <c r="I13" s="114">
        <v>5028</v>
      </c>
      <c r="J13" s="140">
        <v>5013</v>
      </c>
      <c r="K13" s="114">
        <v>-150</v>
      </c>
      <c r="L13" s="116">
        <v>-2.9922202274087373</v>
      </c>
    </row>
    <row r="14" spans="1:17" s="110" customFormat="1" ht="22.5" customHeight="1" x14ac:dyDescent="0.2">
      <c r="A14" s="604" t="s">
        <v>186</v>
      </c>
      <c r="B14" s="605"/>
      <c r="C14" s="605"/>
      <c r="D14" s="606"/>
      <c r="E14" s="113">
        <v>17.602369302086014</v>
      </c>
      <c r="F14" s="115">
        <v>1367</v>
      </c>
      <c r="G14" s="114">
        <v>1410</v>
      </c>
      <c r="H14" s="114">
        <v>1406</v>
      </c>
      <c r="I14" s="114">
        <v>1427</v>
      </c>
      <c r="J14" s="140">
        <v>1428</v>
      </c>
      <c r="K14" s="114">
        <v>-61</v>
      </c>
      <c r="L14" s="116">
        <v>-4.2717086834733893</v>
      </c>
    </row>
    <row r="15" spans="1:17" s="110" customFormat="1" ht="15" customHeight="1" x14ac:dyDescent="0.2">
      <c r="A15" s="120"/>
      <c r="B15" s="119"/>
      <c r="C15" s="258" t="s">
        <v>106</v>
      </c>
      <c r="E15" s="113">
        <v>45.793708851499638</v>
      </c>
      <c r="F15" s="115">
        <v>626</v>
      </c>
      <c r="G15" s="114">
        <v>668</v>
      </c>
      <c r="H15" s="114">
        <v>656</v>
      </c>
      <c r="I15" s="114">
        <v>663</v>
      </c>
      <c r="J15" s="140">
        <v>664</v>
      </c>
      <c r="K15" s="114">
        <v>-38</v>
      </c>
      <c r="L15" s="116">
        <v>-5.7228915662650603</v>
      </c>
    </row>
    <row r="16" spans="1:17" s="110" customFormat="1" ht="15" customHeight="1" x14ac:dyDescent="0.2">
      <c r="A16" s="120"/>
      <c r="B16" s="119"/>
      <c r="C16" s="258" t="s">
        <v>107</v>
      </c>
      <c r="E16" s="113">
        <v>54.206291148500362</v>
      </c>
      <c r="F16" s="115">
        <v>741</v>
      </c>
      <c r="G16" s="114">
        <v>742</v>
      </c>
      <c r="H16" s="114">
        <v>750</v>
      </c>
      <c r="I16" s="114">
        <v>764</v>
      </c>
      <c r="J16" s="140">
        <v>764</v>
      </c>
      <c r="K16" s="114">
        <v>-23</v>
      </c>
      <c r="L16" s="116">
        <v>-3.0104712041884816</v>
      </c>
    </row>
    <row r="17" spans="1:12" s="110" customFormat="1" ht="15" customHeight="1" x14ac:dyDescent="0.2">
      <c r="A17" s="120"/>
      <c r="B17" s="121" t="s">
        <v>109</v>
      </c>
      <c r="C17" s="258"/>
      <c r="E17" s="113">
        <v>46.922482616533607</v>
      </c>
      <c r="F17" s="115">
        <v>3644</v>
      </c>
      <c r="G17" s="114">
        <v>3796</v>
      </c>
      <c r="H17" s="114">
        <v>3818</v>
      </c>
      <c r="I17" s="114">
        <v>3774</v>
      </c>
      <c r="J17" s="140">
        <v>3829</v>
      </c>
      <c r="K17" s="114">
        <v>-185</v>
      </c>
      <c r="L17" s="116">
        <v>-4.8315487072342647</v>
      </c>
    </row>
    <row r="18" spans="1:12" s="110" customFormat="1" ht="15" customHeight="1" x14ac:dyDescent="0.2">
      <c r="A18" s="120"/>
      <c r="B18" s="119"/>
      <c r="C18" s="258" t="s">
        <v>106</v>
      </c>
      <c r="E18" s="113">
        <v>33.918770581778269</v>
      </c>
      <c r="F18" s="115">
        <v>1236</v>
      </c>
      <c r="G18" s="114">
        <v>1285</v>
      </c>
      <c r="H18" s="114">
        <v>1285</v>
      </c>
      <c r="I18" s="114">
        <v>1279</v>
      </c>
      <c r="J18" s="140">
        <v>1319</v>
      </c>
      <c r="K18" s="114">
        <v>-83</v>
      </c>
      <c r="L18" s="116">
        <v>-6.2926459438968916</v>
      </c>
    </row>
    <row r="19" spans="1:12" s="110" customFormat="1" ht="15" customHeight="1" x14ac:dyDescent="0.2">
      <c r="A19" s="120"/>
      <c r="B19" s="119"/>
      <c r="C19" s="258" t="s">
        <v>107</v>
      </c>
      <c r="E19" s="113">
        <v>66.081229418221739</v>
      </c>
      <c r="F19" s="115">
        <v>2408</v>
      </c>
      <c r="G19" s="114">
        <v>2511</v>
      </c>
      <c r="H19" s="114">
        <v>2533</v>
      </c>
      <c r="I19" s="114">
        <v>2495</v>
      </c>
      <c r="J19" s="140">
        <v>2510</v>
      </c>
      <c r="K19" s="114">
        <v>-102</v>
      </c>
      <c r="L19" s="116">
        <v>-4.0637450199203187</v>
      </c>
    </row>
    <row r="20" spans="1:12" s="110" customFormat="1" ht="15" customHeight="1" x14ac:dyDescent="0.2">
      <c r="A20" s="120"/>
      <c r="B20" s="121" t="s">
        <v>110</v>
      </c>
      <c r="C20" s="258"/>
      <c r="E20" s="113">
        <v>19.98454802987381</v>
      </c>
      <c r="F20" s="115">
        <v>1552</v>
      </c>
      <c r="G20" s="114">
        <v>1620</v>
      </c>
      <c r="H20" s="114">
        <v>1588</v>
      </c>
      <c r="I20" s="114">
        <v>1603</v>
      </c>
      <c r="J20" s="140">
        <v>1575</v>
      </c>
      <c r="K20" s="114">
        <v>-23</v>
      </c>
      <c r="L20" s="116">
        <v>-1.4603174603174602</v>
      </c>
    </row>
    <row r="21" spans="1:12" s="110" customFormat="1" ht="15" customHeight="1" x14ac:dyDescent="0.2">
      <c r="A21" s="120"/>
      <c r="B21" s="119"/>
      <c r="C21" s="258" t="s">
        <v>106</v>
      </c>
      <c r="E21" s="113">
        <v>31.701030927835053</v>
      </c>
      <c r="F21" s="115">
        <v>492</v>
      </c>
      <c r="G21" s="114">
        <v>512</v>
      </c>
      <c r="H21" s="114">
        <v>490</v>
      </c>
      <c r="I21" s="114">
        <v>500</v>
      </c>
      <c r="J21" s="140">
        <v>491</v>
      </c>
      <c r="K21" s="114">
        <v>1</v>
      </c>
      <c r="L21" s="116">
        <v>0.20366598778004075</v>
      </c>
    </row>
    <row r="22" spans="1:12" s="110" customFormat="1" ht="15" customHeight="1" x14ac:dyDescent="0.2">
      <c r="A22" s="120"/>
      <c r="B22" s="119"/>
      <c r="C22" s="258" t="s">
        <v>107</v>
      </c>
      <c r="E22" s="113">
        <v>68.298969072164951</v>
      </c>
      <c r="F22" s="115">
        <v>1060</v>
      </c>
      <c r="G22" s="114">
        <v>1108</v>
      </c>
      <c r="H22" s="114">
        <v>1098</v>
      </c>
      <c r="I22" s="114">
        <v>1103</v>
      </c>
      <c r="J22" s="140">
        <v>1084</v>
      </c>
      <c r="K22" s="114">
        <v>-24</v>
      </c>
      <c r="L22" s="116">
        <v>-2.2140221402214024</v>
      </c>
    </row>
    <row r="23" spans="1:12" s="110" customFormat="1" ht="15" customHeight="1" x14ac:dyDescent="0.2">
      <c r="A23" s="120"/>
      <c r="B23" s="121" t="s">
        <v>111</v>
      </c>
      <c r="C23" s="258"/>
      <c r="E23" s="113">
        <v>15.490600051506567</v>
      </c>
      <c r="F23" s="115">
        <v>1203</v>
      </c>
      <c r="G23" s="114">
        <v>1232</v>
      </c>
      <c r="H23" s="114">
        <v>1237</v>
      </c>
      <c r="I23" s="114">
        <v>1259</v>
      </c>
      <c r="J23" s="140">
        <v>1248</v>
      </c>
      <c r="K23" s="114">
        <v>-45</v>
      </c>
      <c r="L23" s="116">
        <v>-3.6057692307692308</v>
      </c>
    </row>
    <row r="24" spans="1:12" s="110" customFormat="1" ht="15" customHeight="1" x14ac:dyDescent="0.2">
      <c r="A24" s="120"/>
      <c r="B24" s="119"/>
      <c r="C24" s="258" t="s">
        <v>106</v>
      </c>
      <c r="E24" s="113">
        <v>45.635910224438902</v>
      </c>
      <c r="F24" s="115">
        <v>549</v>
      </c>
      <c r="G24" s="114">
        <v>560</v>
      </c>
      <c r="H24" s="114">
        <v>571</v>
      </c>
      <c r="I24" s="114">
        <v>593</v>
      </c>
      <c r="J24" s="140">
        <v>593</v>
      </c>
      <c r="K24" s="114">
        <v>-44</v>
      </c>
      <c r="L24" s="116">
        <v>-7.4198988195615518</v>
      </c>
    </row>
    <row r="25" spans="1:12" s="110" customFormat="1" ht="15" customHeight="1" x14ac:dyDescent="0.2">
      <c r="A25" s="120"/>
      <c r="B25" s="119"/>
      <c r="C25" s="258" t="s">
        <v>107</v>
      </c>
      <c r="E25" s="113">
        <v>54.364089775561098</v>
      </c>
      <c r="F25" s="115">
        <v>654</v>
      </c>
      <c r="G25" s="114">
        <v>672</v>
      </c>
      <c r="H25" s="114">
        <v>666</v>
      </c>
      <c r="I25" s="114">
        <v>666</v>
      </c>
      <c r="J25" s="140">
        <v>655</v>
      </c>
      <c r="K25" s="114">
        <v>-1</v>
      </c>
      <c r="L25" s="116">
        <v>-0.15267175572519084</v>
      </c>
    </row>
    <row r="26" spans="1:12" s="110" customFormat="1" ht="15" customHeight="1" x14ac:dyDescent="0.2">
      <c r="A26" s="120"/>
      <c r="C26" s="121" t="s">
        <v>187</v>
      </c>
      <c r="D26" s="110" t="s">
        <v>188</v>
      </c>
      <c r="E26" s="113">
        <v>1.390677311357198</v>
      </c>
      <c r="F26" s="115">
        <v>108</v>
      </c>
      <c r="G26" s="114">
        <v>111</v>
      </c>
      <c r="H26" s="114">
        <v>120</v>
      </c>
      <c r="I26" s="114">
        <v>102</v>
      </c>
      <c r="J26" s="140">
        <v>112</v>
      </c>
      <c r="K26" s="114">
        <v>-4</v>
      </c>
      <c r="L26" s="116">
        <v>-3.5714285714285716</v>
      </c>
    </row>
    <row r="27" spans="1:12" s="110" customFormat="1" ht="15" customHeight="1" x14ac:dyDescent="0.2">
      <c r="A27" s="120"/>
      <c r="B27" s="119"/>
      <c r="D27" s="259" t="s">
        <v>106</v>
      </c>
      <c r="E27" s="113">
        <v>40.74074074074074</v>
      </c>
      <c r="F27" s="115">
        <v>44</v>
      </c>
      <c r="G27" s="114">
        <v>41</v>
      </c>
      <c r="H27" s="114">
        <v>52</v>
      </c>
      <c r="I27" s="114">
        <v>46</v>
      </c>
      <c r="J27" s="140">
        <v>57</v>
      </c>
      <c r="K27" s="114">
        <v>-13</v>
      </c>
      <c r="L27" s="116">
        <v>-22.807017543859651</v>
      </c>
    </row>
    <row r="28" spans="1:12" s="110" customFormat="1" ht="15" customHeight="1" x14ac:dyDescent="0.2">
      <c r="A28" s="120"/>
      <c r="B28" s="119"/>
      <c r="D28" s="259" t="s">
        <v>107</v>
      </c>
      <c r="E28" s="113">
        <v>59.25925925925926</v>
      </c>
      <c r="F28" s="115">
        <v>64</v>
      </c>
      <c r="G28" s="114">
        <v>70</v>
      </c>
      <c r="H28" s="114">
        <v>68</v>
      </c>
      <c r="I28" s="114">
        <v>56</v>
      </c>
      <c r="J28" s="140">
        <v>55</v>
      </c>
      <c r="K28" s="114">
        <v>9</v>
      </c>
      <c r="L28" s="116">
        <v>16.363636363636363</v>
      </c>
    </row>
    <row r="29" spans="1:12" s="110" customFormat="1" ht="24" customHeight="1" x14ac:dyDescent="0.2">
      <c r="A29" s="604" t="s">
        <v>189</v>
      </c>
      <c r="B29" s="605"/>
      <c r="C29" s="605"/>
      <c r="D29" s="606"/>
      <c r="E29" s="113">
        <v>92.570177697656447</v>
      </c>
      <c r="F29" s="115">
        <v>7189</v>
      </c>
      <c r="G29" s="114">
        <v>7464</v>
      </c>
      <c r="H29" s="114">
        <v>7486</v>
      </c>
      <c r="I29" s="114">
        <v>7515</v>
      </c>
      <c r="J29" s="140">
        <v>7549</v>
      </c>
      <c r="K29" s="114">
        <v>-360</v>
      </c>
      <c r="L29" s="116">
        <v>-4.7688435554378064</v>
      </c>
    </row>
    <row r="30" spans="1:12" s="110" customFormat="1" ht="15" customHeight="1" x14ac:dyDescent="0.2">
      <c r="A30" s="120"/>
      <c r="B30" s="119"/>
      <c r="C30" s="258" t="s">
        <v>106</v>
      </c>
      <c r="E30" s="113">
        <v>37.126164974266239</v>
      </c>
      <c r="F30" s="115">
        <v>2669</v>
      </c>
      <c r="G30" s="114">
        <v>2773</v>
      </c>
      <c r="H30" s="114">
        <v>2765</v>
      </c>
      <c r="I30" s="114">
        <v>2819</v>
      </c>
      <c r="J30" s="140">
        <v>2850</v>
      </c>
      <c r="K30" s="114">
        <v>-181</v>
      </c>
      <c r="L30" s="116">
        <v>-6.3508771929824563</v>
      </c>
    </row>
    <row r="31" spans="1:12" s="110" customFormat="1" ht="15" customHeight="1" x14ac:dyDescent="0.2">
      <c r="A31" s="120"/>
      <c r="B31" s="119"/>
      <c r="C31" s="258" t="s">
        <v>107</v>
      </c>
      <c r="E31" s="113">
        <v>62.873835025733761</v>
      </c>
      <c r="F31" s="115">
        <v>4520</v>
      </c>
      <c r="G31" s="114">
        <v>4691</v>
      </c>
      <c r="H31" s="114">
        <v>4721</v>
      </c>
      <c r="I31" s="114">
        <v>4696</v>
      </c>
      <c r="J31" s="140">
        <v>4699</v>
      </c>
      <c r="K31" s="114">
        <v>-179</v>
      </c>
      <c r="L31" s="116">
        <v>-3.8093211321557776</v>
      </c>
    </row>
    <row r="32" spans="1:12" s="110" customFormat="1" ht="15" customHeight="1" x14ac:dyDescent="0.2">
      <c r="A32" s="120"/>
      <c r="B32" s="119" t="s">
        <v>117</v>
      </c>
      <c r="C32" s="258"/>
      <c r="E32" s="113">
        <v>7.2753026010816377</v>
      </c>
      <c r="F32" s="114">
        <v>565</v>
      </c>
      <c r="G32" s="114">
        <v>582</v>
      </c>
      <c r="H32" s="114">
        <v>548</v>
      </c>
      <c r="I32" s="114">
        <v>537</v>
      </c>
      <c r="J32" s="140">
        <v>522</v>
      </c>
      <c r="K32" s="114">
        <v>43</v>
      </c>
      <c r="L32" s="116">
        <v>8.2375478927203059</v>
      </c>
    </row>
    <row r="33" spans="1:12" s="110" customFormat="1" ht="15" customHeight="1" x14ac:dyDescent="0.2">
      <c r="A33" s="120"/>
      <c r="B33" s="119"/>
      <c r="C33" s="258" t="s">
        <v>106</v>
      </c>
      <c r="E33" s="113">
        <v>39.823008849557525</v>
      </c>
      <c r="F33" s="114">
        <v>225</v>
      </c>
      <c r="G33" s="114">
        <v>243</v>
      </c>
      <c r="H33" s="114">
        <v>227</v>
      </c>
      <c r="I33" s="114">
        <v>209</v>
      </c>
      <c r="J33" s="140">
        <v>212</v>
      </c>
      <c r="K33" s="114">
        <v>13</v>
      </c>
      <c r="L33" s="116">
        <v>6.132075471698113</v>
      </c>
    </row>
    <row r="34" spans="1:12" s="110" customFormat="1" ht="15" customHeight="1" x14ac:dyDescent="0.2">
      <c r="A34" s="120"/>
      <c r="B34" s="119"/>
      <c r="C34" s="258" t="s">
        <v>107</v>
      </c>
      <c r="E34" s="113">
        <v>60.176991150442475</v>
      </c>
      <c r="F34" s="114">
        <v>340</v>
      </c>
      <c r="G34" s="114">
        <v>339</v>
      </c>
      <c r="H34" s="114">
        <v>321</v>
      </c>
      <c r="I34" s="114">
        <v>328</v>
      </c>
      <c r="J34" s="140">
        <v>310</v>
      </c>
      <c r="K34" s="114">
        <v>30</v>
      </c>
      <c r="L34" s="116">
        <v>9.67741935483871</v>
      </c>
    </row>
    <row r="35" spans="1:12" s="110" customFormat="1" ht="24" customHeight="1" x14ac:dyDescent="0.2">
      <c r="A35" s="604" t="s">
        <v>192</v>
      </c>
      <c r="B35" s="605"/>
      <c r="C35" s="605"/>
      <c r="D35" s="606"/>
      <c r="E35" s="113">
        <v>15.54210661859387</v>
      </c>
      <c r="F35" s="114">
        <v>1207</v>
      </c>
      <c r="G35" s="114">
        <v>1291</v>
      </c>
      <c r="H35" s="114">
        <v>1320</v>
      </c>
      <c r="I35" s="114">
        <v>1375</v>
      </c>
      <c r="J35" s="114">
        <v>1316</v>
      </c>
      <c r="K35" s="318">
        <v>-109</v>
      </c>
      <c r="L35" s="319">
        <v>-8.282674772036474</v>
      </c>
    </row>
    <row r="36" spans="1:12" s="110" customFormat="1" ht="15" customHeight="1" x14ac:dyDescent="0.2">
      <c r="A36" s="120"/>
      <c r="B36" s="119"/>
      <c r="C36" s="258" t="s">
        <v>106</v>
      </c>
      <c r="E36" s="113">
        <v>37.365368682684341</v>
      </c>
      <c r="F36" s="114">
        <v>451</v>
      </c>
      <c r="G36" s="114">
        <v>486</v>
      </c>
      <c r="H36" s="114">
        <v>510</v>
      </c>
      <c r="I36" s="114">
        <v>542</v>
      </c>
      <c r="J36" s="114">
        <v>508</v>
      </c>
      <c r="K36" s="318">
        <v>-57</v>
      </c>
      <c r="L36" s="116">
        <v>-11.220472440944881</v>
      </c>
    </row>
    <row r="37" spans="1:12" s="110" customFormat="1" ht="15" customHeight="1" x14ac:dyDescent="0.2">
      <c r="A37" s="120"/>
      <c r="B37" s="119"/>
      <c r="C37" s="258" t="s">
        <v>107</v>
      </c>
      <c r="E37" s="113">
        <v>62.634631317315659</v>
      </c>
      <c r="F37" s="114">
        <v>756</v>
      </c>
      <c r="G37" s="114">
        <v>805</v>
      </c>
      <c r="H37" s="114">
        <v>810</v>
      </c>
      <c r="I37" s="114">
        <v>833</v>
      </c>
      <c r="J37" s="140">
        <v>808</v>
      </c>
      <c r="K37" s="114">
        <v>-52</v>
      </c>
      <c r="L37" s="116">
        <v>-6.435643564356436</v>
      </c>
    </row>
    <row r="38" spans="1:12" s="110" customFormat="1" ht="15" customHeight="1" x14ac:dyDescent="0.2">
      <c r="A38" s="120"/>
      <c r="B38" s="119" t="s">
        <v>328</v>
      </c>
      <c r="C38" s="258"/>
      <c r="E38" s="113">
        <v>58.305433942827712</v>
      </c>
      <c r="F38" s="114">
        <v>4528</v>
      </c>
      <c r="G38" s="114">
        <v>4650</v>
      </c>
      <c r="H38" s="114">
        <v>4577</v>
      </c>
      <c r="I38" s="114">
        <v>4551</v>
      </c>
      <c r="J38" s="140">
        <v>4512</v>
      </c>
      <c r="K38" s="114">
        <v>16</v>
      </c>
      <c r="L38" s="116">
        <v>0.3546099290780142</v>
      </c>
    </row>
    <row r="39" spans="1:12" s="110" customFormat="1" ht="15" customHeight="1" x14ac:dyDescent="0.2">
      <c r="A39" s="120"/>
      <c r="B39" s="119"/>
      <c r="C39" s="258" t="s">
        <v>106</v>
      </c>
      <c r="E39" s="113">
        <v>37.654593639575971</v>
      </c>
      <c r="F39" s="115">
        <v>1705</v>
      </c>
      <c r="G39" s="114">
        <v>1746</v>
      </c>
      <c r="H39" s="114">
        <v>1699</v>
      </c>
      <c r="I39" s="114">
        <v>1710</v>
      </c>
      <c r="J39" s="140">
        <v>1717</v>
      </c>
      <c r="K39" s="114">
        <v>-12</v>
      </c>
      <c r="L39" s="116">
        <v>-0.69889341875364008</v>
      </c>
    </row>
    <row r="40" spans="1:12" s="110" customFormat="1" ht="15" customHeight="1" x14ac:dyDescent="0.2">
      <c r="A40" s="120"/>
      <c r="B40" s="119"/>
      <c r="C40" s="258" t="s">
        <v>107</v>
      </c>
      <c r="E40" s="113">
        <v>62.345406360424029</v>
      </c>
      <c r="F40" s="115">
        <v>2823</v>
      </c>
      <c r="G40" s="114">
        <v>2904</v>
      </c>
      <c r="H40" s="114">
        <v>2878</v>
      </c>
      <c r="I40" s="114">
        <v>2841</v>
      </c>
      <c r="J40" s="140">
        <v>2795</v>
      </c>
      <c r="K40" s="114">
        <v>28</v>
      </c>
      <c r="L40" s="116">
        <v>1.0017889087656529</v>
      </c>
    </row>
    <row r="41" spans="1:12" s="110" customFormat="1" ht="15" customHeight="1" x14ac:dyDescent="0.2">
      <c r="A41" s="120"/>
      <c r="B41" s="320" t="s">
        <v>515</v>
      </c>
      <c r="C41" s="258"/>
      <c r="E41" s="113">
        <v>5.0862734998712336</v>
      </c>
      <c r="F41" s="115">
        <v>395</v>
      </c>
      <c r="G41" s="114">
        <v>400</v>
      </c>
      <c r="H41" s="114">
        <v>394</v>
      </c>
      <c r="I41" s="114">
        <v>395</v>
      </c>
      <c r="J41" s="140">
        <v>392</v>
      </c>
      <c r="K41" s="114">
        <v>3</v>
      </c>
      <c r="L41" s="116">
        <v>0.76530612244897955</v>
      </c>
    </row>
    <row r="42" spans="1:12" s="110" customFormat="1" ht="15" customHeight="1" x14ac:dyDescent="0.2">
      <c r="A42" s="120"/>
      <c r="B42" s="119"/>
      <c r="C42" s="268" t="s">
        <v>106</v>
      </c>
      <c r="D42" s="182"/>
      <c r="E42" s="113">
        <v>39.746835443037973</v>
      </c>
      <c r="F42" s="115">
        <v>157</v>
      </c>
      <c r="G42" s="114">
        <v>166</v>
      </c>
      <c r="H42" s="114">
        <v>163</v>
      </c>
      <c r="I42" s="114">
        <v>166</v>
      </c>
      <c r="J42" s="140">
        <v>166</v>
      </c>
      <c r="K42" s="114">
        <v>-9</v>
      </c>
      <c r="L42" s="116">
        <v>-5.4216867469879517</v>
      </c>
    </row>
    <row r="43" spans="1:12" s="110" customFormat="1" ht="15" customHeight="1" x14ac:dyDescent="0.2">
      <c r="A43" s="120"/>
      <c r="B43" s="119"/>
      <c r="C43" s="268" t="s">
        <v>107</v>
      </c>
      <c r="D43" s="182"/>
      <c r="E43" s="113">
        <v>60.253164556962027</v>
      </c>
      <c r="F43" s="115">
        <v>238</v>
      </c>
      <c r="G43" s="114">
        <v>234</v>
      </c>
      <c r="H43" s="114">
        <v>231</v>
      </c>
      <c r="I43" s="114">
        <v>229</v>
      </c>
      <c r="J43" s="140">
        <v>226</v>
      </c>
      <c r="K43" s="114">
        <v>12</v>
      </c>
      <c r="L43" s="116">
        <v>5.3097345132743365</v>
      </c>
    </row>
    <row r="44" spans="1:12" s="110" customFormat="1" ht="15" customHeight="1" x14ac:dyDescent="0.2">
      <c r="A44" s="120"/>
      <c r="B44" s="119" t="s">
        <v>205</v>
      </c>
      <c r="C44" s="268"/>
      <c r="D44" s="182"/>
      <c r="E44" s="113">
        <v>21.066185938707186</v>
      </c>
      <c r="F44" s="115">
        <v>1636</v>
      </c>
      <c r="G44" s="114">
        <v>1717</v>
      </c>
      <c r="H44" s="114">
        <v>1758</v>
      </c>
      <c r="I44" s="114">
        <v>1742</v>
      </c>
      <c r="J44" s="140">
        <v>1860</v>
      </c>
      <c r="K44" s="114">
        <v>-224</v>
      </c>
      <c r="L44" s="116">
        <v>-12.043010752688172</v>
      </c>
    </row>
    <row r="45" spans="1:12" s="110" customFormat="1" ht="15" customHeight="1" x14ac:dyDescent="0.2">
      <c r="A45" s="120"/>
      <c r="B45" s="119"/>
      <c r="C45" s="268" t="s">
        <v>106</v>
      </c>
      <c r="D45" s="182"/>
      <c r="E45" s="113">
        <v>36.063569682151588</v>
      </c>
      <c r="F45" s="115">
        <v>590</v>
      </c>
      <c r="G45" s="114">
        <v>627</v>
      </c>
      <c r="H45" s="114">
        <v>630</v>
      </c>
      <c r="I45" s="114">
        <v>617</v>
      </c>
      <c r="J45" s="140">
        <v>676</v>
      </c>
      <c r="K45" s="114">
        <v>-86</v>
      </c>
      <c r="L45" s="116">
        <v>-12.721893491124261</v>
      </c>
    </row>
    <row r="46" spans="1:12" s="110" customFormat="1" ht="15" customHeight="1" x14ac:dyDescent="0.2">
      <c r="A46" s="123"/>
      <c r="B46" s="124"/>
      <c r="C46" s="260" t="s">
        <v>107</v>
      </c>
      <c r="D46" s="261"/>
      <c r="E46" s="125">
        <v>63.936430317848412</v>
      </c>
      <c r="F46" s="143">
        <v>1046</v>
      </c>
      <c r="G46" s="144">
        <v>1090</v>
      </c>
      <c r="H46" s="144">
        <v>1128</v>
      </c>
      <c r="I46" s="144">
        <v>1125</v>
      </c>
      <c r="J46" s="145">
        <v>1184</v>
      </c>
      <c r="K46" s="144">
        <v>-138</v>
      </c>
      <c r="L46" s="146">
        <v>-11.655405405405405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7766</v>
      </c>
      <c r="E11" s="114">
        <v>8058</v>
      </c>
      <c r="F11" s="114">
        <v>8049</v>
      </c>
      <c r="G11" s="114">
        <v>8063</v>
      </c>
      <c r="H11" s="140">
        <v>8080</v>
      </c>
      <c r="I11" s="115">
        <v>-314</v>
      </c>
      <c r="J11" s="116">
        <v>-3.886138613861386</v>
      </c>
    </row>
    <row r="12" spans="1:15" s="110" customFormat="1" ht="24.95" customHeight="1" x14ac:dyDescent="0.2">
      <c r="A12" s="193" t="s">
        <v>132</v>
      </c>
      <c r="B12" s="194" t="s">
        <v>133</v>
      </c>
      <c r="C12" s="113">
        <v>0.41205253669842906</v>
      </c>
      <c r="D12" s="115">
        <v>32</v>
      </c>
      <c r="E12" s="114">
        <v>28</v>
      </c>
      <c r="F12" s="114">
        <v>29</v>
      </c>
      <c r="G12" s="114">
        <v>28</v>
      </c>
      <c r="H12" s="140">
        <v>25</v>
      </c>
      <c r="I12" s="115">
        <v>7</v>
      </c>
      <c r="J12" s="116">
        <v>28</v>
      </c>
    </row>
    <row r="13" spans="1:15" s="110" customFormat="1" ht="24.95" customHeight="1" x14ac:dyDescent="0.2">
      <c r="A13" s="193" t="s">
        <v>134</v>
      </c>
      <c r="B13" s="199" t="s">
        <v>214</v>
      </c>
      <c r="C13" s="113">
        <v>0.19314962657738863</v>
      </c>
      <c r="D13" s="115">
        <v>15</v>
      </c>
      <c r="E13" s="114">
        <v>16</v>
      </c>
      <c r="F13" s="114">
        <v>15</v>
      </c>
      <c r="G13" s="114">
        <v>7</v>
      </c>
      <c r="H13" s="140">
        <v>12</v>
      </c>
      <c r="I13" s="115">
        <v>3</v>
      </c>
      <c r="J13" s="116">
        <v>25</v>
      </c>
    </row>
    <row r="14" spans="1:15" s="287" customFormat="1" ht="24.95" customHeight="1" x14ac:dyDescent="0.2">
      <c r="A14" s="193" t="s">
        <v>215</v>
      </c>
      <c r="B14" s="199" t="s">
        <v>137</v>
      </c>
      <c r="C14" s="113">
        <v>5.3438063353077521</v>
      </c>
      <c r="D14" s="115">
        <v>415</v>
      </c>
      <c r="E14" s="114">
        <v>411</v>
      </c>
      <c r="F14" s="114">
        <v>415</v>
      </c>
      <c r="G14" s="114">
        <v>417</v>
      </c>
      <c r="H14" s="140">
        <v>429</v>
      </c>
      <c r="I14" s="115">
        <v>-14</v>
      </c>
      <c r="J14" s="116">
        <v>-3.2634032634032635</v>
      </c>
      <c r="K14" s="110"/>
      <c r="L14" s="110"/>
      <c r="M14" s="110"/>
      <c r="N14" s="110"/>
      <c r="O14" s="110"/>
    </row>
    <row r="15" spans="1:15" s="110" customFormat="1" ht="24.95" customHeight="1" x14ac:dyDescent="0.2">
      <c r="A15" s="193" t="s">
        <v>216</v>
      </c>
      <c r="B15" s="199" t="s">
        <v>217</v>
      </c>
      <c r="C15" s="113">
        <v>2.7040947720834407</v>
      </c>
      <c r="D15" s="115">
        <v>210</v>
      </c>
      <c r="E15" s="114">
        <v>203</v>
      </c>
      <c r="F15" s="114">
        <v>202</v>
      </c>
      <c r="G15" s="114">
        <v>214</v>
      </c>
      <c r="H15" s="140">
        <v>212</v>
      </c>
      <c r="I15" s="115">
        <v>-2</v>
      </c>
      <c r="J15" s="116">
        <v>-0.94339622641509435</v>
      </c>
    </row>
    <row r="16" spans="1:15" s="287" customFormat="1" ht="24.95" customHeight="1" x14ac:dyDescent="0.2">
      <c r="A16" s="193" t="s">
        <v>218</v>
      </c>
      <c r="B16" s="199" t="s">
        <v>141</v>
      </c>
      <c r="C16" s="113">
        <v>2.0216327581766675</v>
      </c>
      <c r="D16" s="115">
        <v>157</v>
      </c>
      <c r="E16" s="114">
        <v>160</v>
      </c>
      <c r="F16" s="114">
        <v>164</v>
      </c>
      <c r="G16" s="114">
        <v>158</v>
      </c>
      <c r="H16" s="140">
        <v>169</v>
      </c>
      <c r="I16" s="115">
        <v>-12</v>
      </c>
      <c r="J16" s="116">
        <v>-7.1005917159763312</v>
      </c>
      <c r="K16" s="110"/>
      <c r="L16" s="110"/>
      <c r="M16" s="110"/>
      <c r="N16" s="110"/>
      <c r="O16" s="110"/>
    </row>
    <row r="17" spans="1:15" s="110" customFormat="1" ht="24.95" customHeight="1" x14ac:dyDescent="0.2">
      <c r="A17" s="193" t="s">
        <v>142</v>
      </c>
      <c r="B17" s="199" t="s">
        <v>220</v>
      </c>
      <c r="C17" s="113">
        <v>0.61807880504764356</v>
      </c>
      <c r="D17" s="115">
        <v>48</v>
      </c>
      <c r="E17" s="114">
        <v>48</v>
      </c>
      <c r="F17" s="114">
        <v>49</v>
      </c>
      <c r="G17" s="114">
        <v>45</v>
      </c>
      <c r="H17" s="140">
        <v>48</v>
      </c>
      <c r="I17" s="115">
        <v>0</v>
      </c>
      <c r="J17" s="116">
        <v>0</v>
      </c>
    </row>
    <row r="18" spans="1:15" s="287" customFormat="1" ht="24.95" customHeight="1" x14ac:dyDescent="0.2">
      <c r="A18" s="201" t="s">
        <v>144</v>
      </c>
      <c r="B18" s="202" t="s">
        <v>145</v>
      </c>
      <c r="C18" s="113">
        <v>2.2662889518413598</v>
      </c>
      <c r="D18" s="115">
        <v>176</v>
      </c>
      <c r="E18" s="114">
        <v>165</v>
      </c>
      <c r="F18" s="114">
        <v>170</v>
      </c>
      <c r="G18" s="114">
        <v>160</v>
      </c>
      <c r="H18" s="140">
        <v>164</v>
      </c>
      <c r="I18" s="115">
        <v>12</v>
      </c>
      <c r="J18" s="116">
        <v>7.3170731707317076</v>
      </c>
      <c r="K18" s="110"/>
      <c r="L18" s="110"/>
      <c r="M18" s="110"/>
      <c r="N18" s="110"/>
      <c r="O18" s="110"/>
    </row>
    <row r="19" spans="1:15" s="110" customFormat="1" ht="24.95" customHeight="1" x14ac:dyDescent="0.2">
      <c r="A19" s="193" t="s">
        <v>146</v>
      </c>
      <c r="B19" s="199" t="s">
        <v>147</v>
      </c>
      <c r="C19" s="113">
        <v>14.164305949008499</v>
      </c>
      <c r="D19" s="115">
        <v>1100</v>
      </c>
      <c r="E19" s="114">
        <v>1111</v>
      </c>
      <c r="F19" s="114">
        <v>1118</v>
      </c>
      <c r="G19" s="114">
        <v>1123</v>
      </c>
      <c r="H19" s="140">
        <v>1109</v>
      </c>
      <c r="I19" s="115">
        <v>-9</v>
      </c>
      <c r="J19" s="116">
        <v>-0.81154192966636607</v>
      </c>
    </row>
    <row r="20" spans="1:15" s="287" customFormat="1" ht="24.95" customHeight="1" x14ac:dyDescent="0.2">
      <c r="A20" s="193" t="s">
        <v>148</v>
      </c>
      <c r="B20" s="199" t="s">
        <v>149</v>
      </c>
      <c r="C20" s="113">
        <v>25.933556528457377</v>
      </c>
      <c r="D20" s="115">
        <v>2014</v>
      </c>
      <c r="E20" s="114">
        <v>2122</v>
      </c>
      <c r="F20" s="114">
        <v>2154</v>
      </c>
      <c r="G20" s="114">
        <v>2214</v>
      </c>
      <c r="H20" s="140">
        <v>2217</v>
      </c>
      <c r="I20" s="115">
        <v>-203</v>
      </c>
      <c r="J20" s="116">
        <v>-9.1565178168696431</v>
      </c>
      <c r="K20" s="110"/>
      <c r="L20" s="110"/>
      <c r="M20" s="110"/>
      <c r="N20" s="110"/>
      <c r="O20" s="110"/>
    </row>
    <row r="21" spans="1:15" s="110" customFormat="1" ht="24.95" customHeight="1" x14ac:dyDescent="0.2">
      <c r="A21" s="201" t="s">
        <v>150</v>
      </c>
      <c r="B21" s="202" t="s">
        <v>151</v>
      </c>
      <c r="C21" s="113">
        <v>9.1295390162245678</v>
      </c>
      <c r="D21" s="115">
        <v>709</v>
      </c>
      <c r="E21" s="114">
        <v>855</v>
      </c>
      <c r="F21" s="114">
        <v>833</v>
      </c>
      <c r="G21" s="114">
        <v>826</v>
      </c>
      <c r="H21" s="140">
        <v>839</v>
      </c>
      <c r="I21" s="115">
        <v>-130</v>
      </c>
      <c r="J21" s="116">
        <v>-15.494636471990464</v>
      </c>
    </row>
    <row r="22" spans="1:15" s="110" customFormat="1" ht="24.95" customHeight="1" x14ac:dyDescent="0.2">
      <c r="A22" s="201" t="s">
        <v>152</v>
      </c>
      <c r="B22" s="199" t="s">
        <v>153</v>
      </c>
      <c r="C22" s="113">
        <v>1.1073911923770281</v>
      </c>
      <c r="D22" s="115">
        <v>86</v>
      </c>
      <c r="E22" s="114">
        <v>82</v>
      </c>
      <c r="F22" s="114">
        <v>87</v>
      </c>
      <c r="G22" s="114">
        <v>88</v>
      </c>
      <c r="H22" s="140">
        <v>92</v>
      </c>
      <c r="I22" s="115">
        <v>-6</v>
      </c>
      <c r="J22" s="116">
        <v>-6.5217391304347823</v>
      </c>
    </row>
    <row r="23" spans="1:15" s="110" customFormat="1" ht="24.95" customHeight="1" x14ac:dyDescent="0.2">
      <c r="A23" s="193" t="s">
        <v>154</v>
      </c>
      <c r="B23" s="199" t="s">
        <v>155</v>
      </c>
      <c r="C23" s="113">
        <v>0.61807880504764356</v>
      </c>
      <c r="D23" s="115">
        <v>48</v>
      </c>
      <c r="E23" s="114">
        <v>49</v>
      </c>
      <c r="F23" s="114">
        <v>47</v>
      </c>
      <c r="G23" s="114">
        <v>50</v>
      </c>
      <c r="H23" s="140">
        <v>52</v>
      </c>
      <c r="I23" s="115">
        <v>-4</v>
      </c>
      <c r="J23" s="116">
        <v>-7.6923076923076925</v>
      </c>
    </row>
    <row r="24" spans="1:15" s="110" customFormat="1" ht="24.95" customHeight="1" x14ac:dyDescent="0.2">
      <c r="A24" s="193" t="s">
        <v>156</v>
      </c>
      <c r="B24" s="199" t="s">
        <v>221</v>
      </c>
      <c r="C24" s="113">
        <v>5.7172289466907031</v>
      </c>
      <c r="D24" s="115">
        <v>444</v>
      </c>
      <c r="E24" s="114">
        <v>444</v>
      </c>
      <c r="F24" s="114">
        <v>440</v>
      </c>
      <c r="G24" s="114">
        <v>453</v>
      </c>
      <c r="H24" s="140">
        <v>456</v>
      </c>
      <c r="I24" s="115">
        <v>-12</v>
      </c>
      <c r="J24" s="116">
        <v>-2.6315789473684212</v>
      </c>
    </row>
    <row r="25" spans="1:15" s="110" customFormat="1" ht="24.95" customHeight="1" x14ac:dyDescent="0.2">
      <c r="A25" s="193" t="s">
        <v>222</v>
      </c>
      <c r="B25" s="204" t="s">
        <v>159</v>
      </c>
      <c r="C25" s="113">
        <v>13.919649755343807</v>
      </c>
      <c r="D25" s="115">
        <v>1081</v>
      </c>
      <c r="E25" s="114">
        <v>1082</v>
      </c>
      <c r="F25" s="114">
        <v>1060</v>
      </c>
      <c r="G25" s="114">
        <v>1027</v>
      </c>
      <c r="H25" s="140">
        <v>1024</v>
      </c>
      <c r="I25" s="115">
        <v>57</v>
      </c>
      <c r="J25" s="116">
        <v>5.56640625</v>
      </c>
    </row>
    <row r="26" spans="1:15" s="110" customFormat="1" ht="24.95" customHeight="1" x14ac:dyDescent="0.2">
      <c r="A26" s="201">
        <v>782.78300000000002</v>
      </c>
      <c r="B26" s="203" t="s">
        <v>160</v>
      </c>
      <c r="C26" s="113">
        <v>0.39917589492660316</v>
      </c>
      <c r="D26" s="115">
        <v>31</v>
      </c>
      <c r="E26" s="114">
        <v>38</v>
      </c>
      <c r="F26" s="114">
        <v>34</v>
      </c>
      <c r="G26" s="114">
        <v>48</v>
      </c>
      <c r="H26" s="140">
        <v>46</v>
      </c>
      <c r="I26" s="115">
        <v>-15</v>
      </c>
      <c r="J26" s="116">
        <v>-32.608695652173914</v>
      </c>
    </row>
    <row r="27" spans="1:15" s="110" customFormat="1" ht="24.95" customHeight="1" x14ac:dyDescent="0.2">
      <c r="A27" s="193" t="s">
        <v>161</v>
      </c>
      <c r="B27" s="199" t="s">
        <v>162</v>
      </c>
      <c r="C27" s="113">
        <v>0.55369559618851405</v>
      </c>
      <c r="D27" s="115">
        <v>43</v>
      </c>
      <c r="E27" s="114">
        <v>46</v>
      </c>
      <c r="F27" s="114">
        <v>46</v>
      </c>
      <c r="G27" s="114">
        <v>47</v>
      </c>
      <c r="H27" s="140">
        <v>45</v>
      </c>
      <c r="I27" s="115">
        <v>-2</v>
      </c>
      <c r="J27" s="116">
        <v>-4.4444444444444446</v>
      </c>
    </row>
    <row r="28" spans="1:15" s="110" customFormat="1" ht="24.95" customHeight="1" x14ac:dyDescent="0.2">
      <c r="A28" s="193" t="s">
        <v>163</v>
      </c>
      <c r="B28" s="199" t="s">
        <v>164</v>
      </c>
      <c r="C28" s="113">
        <v>3.3092969353592583</v>
      </c>
      <c r="D28" s="115">
        <v>257</v>
      </c>
      <c r="E28" s="114">
        <v>252</v>
      </c>
      <c r="F28" s="114">
        <v>254</v>
      </c>
      <c r="G28" s="114">
        <v>253</v>
      </c>
      <c r="H28" s="140">
        <v>235</v>
      </c>
      <c r="I28" s="115">
        <v>22</v>
      </c>
      <c r="J28" s="116">
        <v>9.3617021276595747</v>
      </c>
    </row>
    <row r="29" spans="1:15" s="110" customFormat="1" ht="24.95" customHeight="1" x14ac:dyDescent="0.2">
      <c r="A29" s="193">
        <v>86</v>
      </c>
      <c r="B29" s="199" t="s">
        <v>165</v>
      </c>
      <c r="C29" s="113">
        <v>4.8544939479783675</v>
      </c>
      <c r="D29" s="115">
        <v>377</v>
      </c>
      <c r="E29" s="114">
        <v>372</v>
      </c>
      <c r="F29" s="114">
        <v>374</v>
      </c>
      <c r="G29" s="114">
        <v>365</v>
      </c>
      <c r="H29" s="140">
        <v>362</v>
      </c>
      <c r="I29" s="115">
        <v>15</v>
      </c>
      <c r="J29" s="116">
        <v>4.1436464088397793</v>
      </c>
    </row>
    <row r="30" spans="1:15" s="110" customFormat="1" ht="24.95" customHeight="1" x14ac:dyDescent="0.2">
      <c r="A30" s="193">
        <v>87.88</v>
      </c>
      <c r="B30" s="204" t="s">
        <v>166</v>
      </c>
      <c r="C30" s="113">
        <v>4.5325779036827196</v>
      </c>
      <c r="D30" s="115">
        <v>352</v>
      </c>
      <c r="E30" s="114">
        <v>352</v>
      </c>
      <c r="F30" s="114">
        <v>349</v>
      </c>
      <c r="G30" s="114">
        <v>355</v>
      </c>
      <c r="H30" s="140">
        <v>367</v>
      </c>
      <c r="I30" s="115">
        <v>-15</v>
      </c>
      <c r="J30" s="116">
        <v>-4.0871934604904636</v>
      </c>
    </row>
    <row r="31" spans="1:15" s="110" customFormat="1" ht="24.95" customHeight="1" x14ac:dyDescent="0.2">
      <c r="A31" s="193" t="s">
        <v>167</v>
      </c>
      <c r="B31" s="199" t="s">
        <v>168</v>
      </c>
      <c r="C31" s="113">
        <v>7.5457120782899816</v>
      </c>
      <c r="D31" s="115">
        <v>586</v>
      </c>
      <c r="E31" s="114">
        <v>633</v>
      </c>
      <c r="F31" s="114">
        <v>624</v>
      </c>
      <c r="G31" s="114">
        <v>602</v>
      </c>
      <c r="H31" s="140">
        <v>606</v>
      </c>
      <c r="I31" s="115">
        <v>-20</v>
      </c>
      <c r="J31" s="116">
        <v>-3.3003300330033003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0.41205253669842906</v>
      </c>
      <c r="D34" s="115">
        <v>32</v>
      </c>
      <c r="E34" s="114">
        <v>28</v>
      </c>
      <c r="F34" s="114">
        <v>29</v>
      </c>
      <c r="G34" s="114">
        <v>28</v>
      </c>
      <c r="H34" s="140">
        <v>25</v>
      </c>
      <c r="I34" s="115">
        <v>7</v>
      </c>
      <c r="J34" s="116">
        <v>28</v>
      </c>
    </row>
    <row r="35" spans="1:10" s="110" customFormat="1" ht="24.95" customHeight="1" x14ac:dyDescent="0.2">
      <c r="A35" s="292" t="s">
        <v>171</v>
      </c>
      <c r="B35" s="293" t="s">
        <v>172</v>
      </c>
      <c r="C35" s="113">
        <v>7.8032449137265001</v>
      </c>
      <c r="D35" s="115">
        <v>606</v>
      </c>
      <c r="E35" s="114">
        <v>592</v>
      </c>
      <c r="F35" s="114">
        <v>600</v>
      </c>
      <c r="G35" s="114">
        <v>584</v>
      </c>
      <c r="H35" s="140">
        <v>605</v>
      </c>
      <c r="I35" s="115">
        <v>1</v>
      </c>
      <c r="J35" s="116">
        <v>0.16528925619834711</v>
      </c>
    </row>
    <row r="36" spans="1:10" s="110" customFormat="1" ht="24.95" customHeight="1" x14ac:dyDescent="0.2">
      <c r="A36" s="294" t="s">
        <v>173</v>
      </c>
      <c r="B36" s="295" t="s">
        <v>174</v>
      </c>
      <c r="C36" s="125">
        <v>91.784702549575073</v>
      </c>
      <c r="D36" s="143">
        <v>7128</v>
      </c>
      <c r="E36" s="144">
        <v>7438</v>
      </c>
      <c r="F36" s="144">
        <v>7420</v>
      </c>
      <c r="G36" s="144">
        <v>7451</v>
      </c>
      <c r="H36" s="145">
        <v>7450</v>
      </c>
      <c r="I36" s="143">
        <v>-322</v>
      </c>
      <c r="J36" s="146">
        <v>-4.3221476510067118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7766</v>
      </c>
      <c r="F11" s="264">
        <v>8058</v>
      </c>
      <c r="G11" s="264">
        <v>8049</v>
      </c>
      <c r="H11" s="264">
        <v>8063</v>
      </c>
      <c r="I11" s="265">
        <v>8080</v>
      </c>
      <c r="J11" s="263">
        <v>-314</v>
      </c>
      <c r="K11" s="266">
        <v>-3.886138613861386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56.979139840329644</v>
      </c>
      <c r="E13" s="115">
        <v>4425</v>
      </c>
      <c r="F13" s="114">
        <v>4588</v>
      </c>
      <c r="G13" s="114">
        <v>4582</v>
      </c>
      <c r="H13" s="114">
        <v>4570</v>
      </c>
      <c r="I13" s="140">
        <v>4578</v>
      </c>
      <c r="J13" s="115">
        <v>-153</v>
      </c>
      <c r="K13" s="116">
        <v>-3.3420707732634338</v>
      </c>
    </row>
    <row r="14" spans="1:15" ht="15.95" customHeight="1" x14ac:dyDescent="0.2">
      <c r="A14" s="306" t="s">
        <v>230</v>
      </c>
      <c r="B14" s="307"/>
      <c r="C14" s="308"/>
      <c r="D14" s="113">
        <v>35.101725469997426</v>
      </c>
      <c r="E14" s="115">
        <v>2726</v>
      </c>
      <c r="F14" s="114">
        <v>2824</v>
      </c>
      <c r="G14" s="114">
        <v>2813</v>
      </c>
      <c r="H14" s="114">
        <v>2840</v>
      </c>
      <c r="I14" s="140">
        <v>2865</v>
      </c>
      <c r="J14" s="115">
        <v>-139</v>
      </c>
      <c r="K14" s="116">
        <v>-4.8516579406631761</v>
      </c>
    </row>
    <row r="15" spans="1:15" ht="15.95" customHeight="1" x14ac:dyDescent="0.2">
      <c r="A15" s="306" t="s">
        <v>231</v>
      </c>
      <c r="B15" s="307"/>
      <c r="C15" s="308"/>
      <c r="D15" s="113">
        <v>3.0775173834663918</v>
      </c>
      <c r="E15" s="115">
        <v>239</v>
      </c>
      <c r="F15" s="114">
        <v>274</v>
      </c>
      <c r="G15" s="114">
        <v>278</v>
      </c>
      <c r="H15" s="114">
        <v>252</v>
      </c>
      <c r="I15" s="140">
        <v>254</v>
      </c>
      <c r="J15" s="115">
        <v>-15</v>
      </c>
      <c r="K15" s="116">
        <v>-5.9055118110236222</v>
      </c>
    </row>
    <row r="16" spans="1:15" ht="15.95" customHeight="1" x14ac:dyDescent="0.2">
      <c r="A16" s="306" t="s">
        <v>232</v>
      </c>
      <c r="B16" s="307"/>
      <c r="C16" s="308"/>
      <c r="D16" s="113">
        <v>2.7684779809425701</v>
      </c>
      <c r="E16" s="115">
        <v>215</v>
      </c>
      <c r="F16" s="114">
        <v>204</v>
      </c>
      <c r="G16" s="114">
        <v>203</v>
      </c>
      <c r="H16" s="114">
        <v>221</v>
      </c>
      <c r="I16" s="140">
        <v>207</v>
      </c>
      <c r="J16" s="115">
        <v>8</v>
      </c>
      <c r="K16" s="116">
        <v>3.8647342995169081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0.25753283543651817</v>
      </c>
      <c r="E18" s="115">
        <v>20</v>
      </c>
      <c r="F18" s="114">
        <v>24</v>
      </c>
      <c r="G18" s="114">
        <v>20</v>
      </c>
      <c r="H18" s="114">
        <v>18</v>
      </c>
      <c r="I18" s="140">
        <v>18</v>
      </c>
      <c r="J18" s="115">
        <v>2</v>
      </c>
      <c r="K18" s="116">
        <v>11.111111111111111</v>
      </c>
    </row>
    <row r="19" spans="1:11" ht="14.1" customHeight="1" x14ac:dyDescent="0.2">
      <c r="A19" s="306" t="s">
        <v>235</v>
      </c>
      <c r="B19" s="307" t="s">
        <v>236</v>
      </c>
      <c r="C19" s="308"/>
      <c r="D19" s="113">
        <v>0.16739634303373679</v>
      </c>
      <c r="E19" s="115">
        <v>13</v>
      </c>
      <c r="F19" s="114">
        <v>16</v>
      </c>
      <c r="G19" s="114">
        <v>10</v>
      </c>
      <c r="H19" s="114">
        <v>10</v>
      </c>
      <c r="I19" s="140">
        <v>10</v>
      </c>
      <c r="J19" s="115">
        <v>3</v>
      </c>
      <c r="K19" s="116">
        <v>30</v>
      </c>
    </row>
    <row r="20" spans="1:11" ht="14.1" customHeight="1" x14ac:dyDescent="0.2">
      <c r="A20" s="306">
        <v>12</v>
      </c>
      <c r="B20" s="307" t="s">
        <v>237</v>
      </c>
      <c r="C20" s="308"/>
      <c r="D20" s="113">
        <v>0.32191604429564769</v>
      </c>
      <c r="E20" s="115">
        <v>25</v>
      </c>
      <c r="F20" s="114">
        <v>24</v>
      </c>
      <c r="G20" s="114">
        <v>26</v>
      </c>
      <c r="H20" s="114">
        <v>28</v>
      </c>
      <c r="I20" s="140">
        <v>25</v>
      </c>
      <c r="J20" s="115">
        <v>0</v>
      </c>
      <c r="K20" s="116">
        <v>0</v>
      </c>
    </row>
    <row r="21" spans="1:11" ht="14.1" customHeight="1" x14ac:dyDescent="0.2">
      <c r="A21" s="306">
        <v>21</v>
      </c>
      <c r="B21" s="307" t="s">
        <v>238</v>
      </c>
      <c r="C21" s="308"/>
      <c r="D21" s="113">
        <v>0.27040947720834407</v>
      </c>
      <c r="E21" s="115">
        <v>21</v>
      </c>
      <c r="F21" s="114">
        <v>27</v>
      </c>
      <c r="G21" s="114">
        <v>31</v>
      </c>
      <c r="H21" s="114">
        <v>30</v>
      </c>
      <c r="I21" s="140">
        <v>39</v>
      </c>
      <c r="J21" s="115">
        <v>-18</v>
      </c>
      <c r="K21" s="116">
        <v>-46.153846153846153</v>
      </c>
    </row>
    <row r="22" spans="1:11" ht="14.1" customHeight="1" x14ac:dyDescent="0.2">
      <c r="A22" s="306">
        <v>22</v>
      </c>
      <c r="B22" s="307" t="s">
        <v>239</v>
      </c>
      <c r="C22" s="308"/>
      <c r="D22" s="113">
        <v>0.52794231264486224</v>
      </c>
      <c r="E22" s="115">
        <v>41</v>
      </c>
      <c r="F22" s="114">
        <v>37</v>
      </c>
      <c r="G22" s="114">
        <v>39</v>
      </c>
      <c r="H22" s="114">
        <v>35</v>
      </c>
      <c r="I22" s="140">
        <v>34</v>
      </c>
      <c r="J22" s="115">
        <v>7</v>
      </c>
      <c r="K22" s="116">
        <v>20.588235294117649</v>
      </c>
    </row>
    <row r="23" spans="1:11" ht="14.1" customHeight="1" x14ac:dyDescent="0.2">
      <c r="A23" s="306">
        <v>23</v>
      </c>
      <c r="B23" s="307" t="s">
        <v>240</v>
      </c>
      <c r="C23" s="308"/>
      <c r="D23" s="113">
        <v>0.81122843162503222</v>
      </c>
      <c r="E23" s="115">
        <v>63</v>
      </c>
      <c r="F23" s="114">
        <v>63</v>
      </c>
      <c r="G23" s="114">
        <v>64</v>
      </c>
      <c r="H23" s="114">
        <v>65</v>
      </c>
      <c r="I23" s="140">
        <v>63</v>
      </c>
      <c r="J23" s="115">
        <v>0</v>
      </c>
      <c r="K23" s="116">
        <v>0</v>
      </c>
    </row>
    <row r="24" spans="1:11" ht="14.1" customHeight="1" x14ac:dyDescent="0.2">
      <c r="A24" s="306">
        <v>24</v>
      </c>
      <c r="B24" s="307" t="s">
        <v>241</v>
      </c>
      <c r="C24" s="308"/>
      <c r="D24" s="113">
        <v>0.47643574555755858</v>
      </c>
      <c r="E24" s="115">
        <v>37</v>
      </c>
      <c r="F24" s="114">
        <v>41</v>
      </c>
      <c r="G24" s="114">
        <v>38</v>
      </c>
      <c r="H24" s="114">
        <v>39</v>
      </c>
      <c r="I24" s="140">
        <v>37</v>
      </c>
      <c r="J24" s="115">
        <v>0</v>
      </c>
      <c r="K24" s="116">
        <v>0</v>
      </c>
    </row>
    <row r="25" spans="1:11" ht="14.1" customHeight="1" x14ac:dyDescent="0.2">
      <c r="A25" s="306">
        <v>25</v>
      </c>
      <c r="B25" s="307" t="s">
        <v>242</v>
      </c>
      <c r="C25" s="308"/>
      <c r="D25" s="113">
        <v>1.0043780582024209</v>
      </c>
      <c r="E25" s="115">
        <v>78</v>
      </c>
      <c r="F25" s="114">
        <v>78</v>
      </c>
      <c r="G25" s="114">
        <v>82</v>
      </c>
      <c r="H25" s="114">
        <v>84</v>
      </c>
      <c r="I25" s="140">
        <v>81</v>
      </c>
      <c r="J25" s="115">
        <v>-3</v>
      </c>
      <c r="K25" s="116">
        <v>-3.7037037037037037</v>
      </c>
    </row>
    <row r="26" spans="1:11" ht="14.1" customHeight="1" x14ac:dyDescent="0.2">
      <c r="A26" s="306">
        <v>26</v>
      </c>
      <c r="B26" s="307" t="s">
        <v>243</v>
      </c>
      <c r="C26" s="308"/>
      <c r="D26" s="113">
        <v>0.48931238732938448</v>
      </c>
      <c r="E26" s="115">
        <v>38</v>
      </c>
      <c r="F26" s="114">
        <v>39</v>
      </c>
      <c r="G26" s="114">
        <v>39</v>
      </c>
      <c r="H26" s="114">
        <v>36</v>
      </c>
      <c r="I26" s="140">
        <v>39</v>
      </c>
      <c r="J26" s="115">
        <v>-1</v>
      </c>
      <c r="K26" s="116">
        <v>-2.5641025641025643</v>
      </c>
    </row>
    <row r="27" spans="1:11" ht="14.1" customHeight="1" x14ac:dyDescent="0.2">
      <c r="A27" s="306">
        <v>27</v>
      </c>
      <c r="B27" s="307" t="s">
        <v>244</v>
      </c>
      <c r="C27" s="308"/>
      <c r="D27" s="113">
        <v>0.28328611898016998</v>
      </c>
      <c r="E27" s="115">
        <v>22</v>
      </c>
      <c r="F27" s="114">
        <v>22</v>
      </c>
      <c r="G27" s="114">
        <v>23</v>
      </c>
      <c r="H27" s="114">
        <v>23</v>
      </c>
      <c r="I27" s="140">
        <v>21</v>
      </c>
      <c r="J27" s="115">
        <v>1</v>
      </c>
      <c r="K27" s="116">
        <v>4.7619047619047619</v>
      </c>
    </row>
    <row r="28" spans="1:11" ht="14.1" customHeight="1" x14ac:dyDescent="0.2">
      <c r="A28" s="306">
        <v>28</v>
      </c>
      <c r="B28" s="307" t="s">
        <v>245</v>
      </c>
      <c r="C28" s="308"/>
      <c r="D28" s="113">
        <v>0.36054596961112539</v>
      </c>
      <c r="E28" s="115">
        <v>28</v>
      </c>
      <c r="F28" s="114">
        <v>27</v>
      </c>
      <c r="G28" s="114">
        <v>29</v>
      </c>
      <c r="H28" s="114">
        <v>28</v>
      </c>
      <c r="I28" s="140">
        <v>29</v>
      </c>
      <c r="J28" s="115">
        <v>-1</v>
      </c>
      <c r="K28" s="116">
        <v>-3.4482758620689653</v>
      </c>
    </row>
    <row r="29" spans="1:11" ht="14.1" customHeight="1" x14ac:dyDescent="0.2">
      <c r="A29" s="306">
        <v>29</v>
      </c>
      <c r="B29" s="307" t="s">
        <v>246</v>
      </c>
      <c r="C29" s="308"/>
      <c r="D29" s="113">
        <v>2.4336852948750964</v>
      </c>
      <c r="E29" s="115">
        <v>189</v>
      </c>
      <c r="F29" s="114">
        <v>222</v>
      </c>
      <c r="G29" s="114">
        <v>210</v>
      </c>
      <c r="H29" s="114">
        <v>194</v>
      </c>
      <c r="I29" s="140">
        <v>198</v>
      </c>
      <c r="J29" s="115">
        <v>-9</v>
      </c>
      <c r="K29" s="116">
        <v>-4.5454545454545459</v>
      </c>
    </row>
    <row r="30" spans="1:11" ht="14.1" customHeight="1" x14ac:dyDescent="0.2">
      <c r="A30" s="306" t="s">
        <v>247</v>
      </c>
      <c r="B30" s="307" t="s">
        <v>248</v>
      </c>
      <c r="C30" s="308"/>
      <c r="D30" s="113">
        <v>0.48931238732938448</v>
      </c>
      <c r="E30" s="115">
        <v>38</v>
      </c>
      <c r="F30" s="114">
        <v>33</v>
      </c>
      <c r="G30" s="114">
        <v>35</v>
      </c>
      <c r="H30" s="114">
        <v>35</v>
      </c>
      <c r="I30" s="140">
        <v>33</v>
      </c>
      <c r="J30" s="115">
        <v>5</v>
      </c>
      <c r="K30" s="116">
        <v>15.151515151515152</v>
      </c>
    </row>
    <row r="31" spans="1:11" ht="14.1" customHeight="1" x14ac:dyDescent="0.2">
      <c r="A31" s="306" t="s">
        <v>249</v>
      </c>
      <c r="B31" s="307" t="s">
        <v>250</v>
      </c>
      <c r="C31" s="308"/>
      <c r="D31" s="113">
        <v>1.9443729075457121</v>
      </c>
      <c r="E31" s="115">
        <v>151</v>
      </c>
      <c r="F31" s="114">
        <v>189</v>
      </c>
      <c r="G31" s="114">
        <v>175</v>
      </c>
      <c r="H31" s="114">
        <v>159</v>
      </c>
      <c r="I31" s="140">
        <v>165</v>
      </c>
      <c r="J31" s="115">
        <v>-14</v>
      </c>
      <c r="K31" s="116">
        <v>-8.4848484848484844</v>
      </c>
    </row>
    <row r="32" spans="1:11" ht="14.1" customHeight="1" x14ac:dyDescent="0.2">
      <c r="A32" s="306">
        <v>31</v>
      </c>
      <c r="B32" s="307" t="s">
        <v>251</v>
      </c>
      <c r="C32" s="308"/>
      <c r="D32" s="113">
        <v>9.0136492402781349E-2</v>
      </c>
      <c r="E32" s="115">
        <v>7</v>
      </c>
      <c r="F32" s="114">
        <v>8</v>
      </c>
      <c r="G32" s="114">
        <v>9</v>
      </c>
      <c r="H32" s="114">
        <v>9</v>
      </c>
      <c r="I32" s="140">
        <v>9</v>
      </c>
      <c r="J32" s="115">
        <v>-2</v>
      </c>
      <c r="K32" s="116">
        <v>-22.222222222222221</v>
      </c>
    </row>
    <row r="33" spans="1:11" ht="14.1" customHeight="1" x14ac:dyDescent="0.2">
      <c r="A33" s="306">
        <v>32</v>
      </c>
      <c r="B33" s="307" t="s">
        <v>252</v>
      </c>
      <c r="C33" s="308"/>
      <c r="D33" s="113">
        <v>0.25753283543651817</v>
      </c>
      <c r="E33" s="115">
        <v>20</v>
      </c>
      <c r="F33" s="114">
        <v>18</v>
      </c>
      <c r="G33" s="114">
        <v>21</v>
      </c>
      <c r="H33" s="114">
        <v>15</v>
      </c>
      <c r="I33" s="140">
        <v>16</v>
      </c>
      <c r="J33" s="115">
        <v>4</v>
      </c>
      <c r="K33" s="116">
        <v>25</v>
      </c>
    </row>
    <row r="34" spans="1:11" ht="14.1" customHeight="1" x14ac:dyDescent="0.2">
      <c r="A34" s="306">
        <v>33</v>
      </c>
      <c r="B34" s="307" t="s">
        <v>253</v>
      </c>
      <c r="C34" s="308"/>
      <c r="D34" s="113">
        <v>0.38629925315477726</v>
      </c>
      <c r="E34" s="115">
        <v>30</v>
      </c>
      <c r="F34" s="114">
        <v>19</v>
      </c>
      <c r="G34" s="114">
        <v>20</v>
      </c>
      <c r="H34" s="114">
        <v>21</v>
      </c>
      <c r="I34" s="140">
        <v>29</v>
      </c>
      <c r="J34" s="115">
        <v>1</v>
      </c>
      <c r="K34" s="116">
        <v>3.4482758620689653</v>
      </c>
    </row>
    <row r="35" spans="1:11" ht="14.1" customHeight="1" x14ac:dyDescent="0.2">
      <c r="A35" s="306">
        <v>34</v>
      </c>
      <c r="B35" s="307" t="s">
        <v>254</v>
      </c>
      <c r="C35" s="308"/>
      <c r="D35" s="113">
        <v>2.3950553695596191</v>
      </c>
      <c r="E35" s="115">
        <v>186</v>
      </c>
      <c r="F35" s="114">
        <v>195</v>
      </c>
      <c r="G35" s="114">
        <v>175</v>
      </c>
      <c r="H35" s="114">
        <v>191</v>
      </c>
      <c r="I35" s="140">
        <v>205</v>
      </c>
      <c r="J35" s="115">
        <v>-19</v>
      </c>
      <c r="K35" s="116">
        <v>-9.2682926829268286</v>
      </c>
    </row>
    <row r="36" spans="1:11" ht="14.1" customHeight="1" x14ac:dyDescent="0.2">
      <c r="A36" s="306">
        <v>41</v>
      </c>
      <c r="B36" s="307" t="s">
        <v>255</v>
      </c>
      <c r="C36" s="308"/>
      <c r="D36" s="113">
        <v>0.12876641771825909</v>
      </c>
      <c r="E36" s="115">
        <v>10</v>
      </c>
      <c r="F36" s="114">
        <v>8</v>
      </c>
      <c r="G36" s="114">
        <v>8</v>
      </c>
      <c r="H36" s="114">
        <v>9</v>
      </c>
      <c r="I36" s="140">
        <v>8</v>
      </c>
      <c r="J36" s="115">
        <v>2</v>
      </c>
      <c r="K36" s="116">
        <v>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0.21890291012104043</v>
      </c>
      <c r="E38" s="115">
        <v>17</v>
      </c>
      <c r="F38" s="114">
        <v>17</v>
      </c>
      <c r="G38" s="114">
        <v>20</v>
      </c>
      <c r="H38" s="114">
        <v>15</v>
      </c>
      <c r="I38" s="140">
        <v>15</v>
      </c>
      <c r="J38" s="115">
        <v>2</v>
      </c>
      <c r="K38" s="116">
        <v>13.333333333333334</v>
      </c>
    </row>
    <row r="39" spans="1:11" ht="14.1" customHeight="1" x14ac:dyDescent="0.2">
      <c r="A39" s="306">
        <v>51</v>
      </c>
      <c r="B39" s="307" t="s">
        <v>258</v>
      </c>
      <c r="C39" s="308"/>
      <c r="D39" s="113">
        <v>26.680401751223283</v>
      </c>
      <c r="E39" s="115">
        <v>2072</v>
      </c>
      <c r="F39" s="114">
        <v>2181</v>
      </c>
      <c r="G39" s="114">
        <v>2214</v>
      </c>
      <c r="H39" s="114">
        <v>2275</v>
      </c>
      <c r="I39" s="140">
        <v>2280</v>
      </c>
      <c r="J39" s="115">
        <v>-208</v>
      </c>
      <c r="K39" s="116">
        <v>-9.1228070175438596</v>
      </c>
    </row>
    <row r="40" spans="1:11" ht="14.1" customHeight="1" x14ac:dyDescent="0.2">
      <c r="A40" s="306" t="s">
        <v>259</v>
      </c>
      <c r="B40" s="307" t="s">
        <v>260</v>
      </c>
      <c r="C40" s="308"/>
      <c r="D40" s="113">
        <v>26.487252124645892</v>
      </c>
      <c r="E40" s="115">
        <v>2057</v>
      </c>
      <c r="F40" s="114">
        <v>2167</v>
      </c>
      <c r="G40" s="114">
        <v>2199</v>
      </c>
      <c r="H40" s="114">
        <v>2261</v>
      </c>
      <c r="I40" s="140">
        <v>2265</v>
      </c>
      <c r="J40" s="115">
        <v>-208</v>
      </c>
      <c r="K40" s="116">
        <v>-9.1832229580573959</v>
      </c>
    </row>
    <row r="41" spans="1:11" ht="14.1" customHeight="1" x14ac:dyDescent="0.2">
      <c r="A41" s="306"/>
      <c r="B41" s="307" t="s">
        <v>261</v>
      </c>
      <c r="C41" s="308"/>
      <c r="D41" s="113">
        <v>2.5753283543651815</v>
      </c>
      <c r="E41" s="115">
        <v>200</v>
      </c>
      <c r="F41" s="114">
        <v>212</v>
      </c>
      <c r="G41" s="114">
        <v>211</v>
      </c>
      <c r="H41" s="114">
        <v>217</v>
      </c>
      <c r="I41" s="140">
        <v>215</v>
      </c>
      <c r="J41" s="115">
        <v>-15</v>
      </c>
      <c r="K41" s="116">
        <v>-6.9767441860465116</v>
      </c>
    </row>
    <row r="42" spans="1:11" ht="14.1" customHeight="1" x14ac:dyDescent="0.2">
      <c r="A42" s="306">
        <v>52</v>
      </c>
      <c r="B42" s="307" t="s">
        <v>262</v>
      </c>
      <c r="C42" s="308"/>
      <c r="D42" s="113">
        <v>4.7514808138037603</v>
      </c>
      <c r="E42" s="115">
        <v>369</v>
      </c>
      <c r="F42" s="114">
        <v>379</v>
      </c>
      <c r="G42" s="114">
        <v>392</v>
      </c>
      <c r="H42" s="114">
        <v>387</v>
      </c>
      <c r="I42" s="140">
        <v>373</v>
      </c>
      <c r="J42" s="115">
        <v>-4</v>
      </c>
      <c r="K42" s="116">
        <v>-1.0723860589812333</v>
      </c>
    </row>
    <row r="43" spans="1:11" ht="14.1" customHeight="1" x14ac:dyDescent="0.2">
      <c r="A43" s="306" t="s">
        <v>263</v>
      </c>
      <c r="B43" s="307" t="s">
        <v>264</v>
      </c>
      <c r="C43" s="308"/>
      <c r="D43" s="113">
        <v>4.7257275302601078</v>
      </c>
      <c r="E43" s="115">
        <v>367</v>
      </c>
      <c r="F43" s="114">
        <v>377</v>
      </c>
      <c r="G43" s="114">
        <v>389</v>
      </c>
      <c r="H43" s="114">
        <v>384</v>
      </c>
      <c r="I43" s="140">
        <v>371</v>
      </c>
      <c r="J43" s="115">
        <v>-4</v>
      </c>
      <c r="K43" s="116">
        <v>-1.0781671159029649</v>
      </c>
    </row>
    <row r="44" spans="1:11" ht="14.1" customHeight="1" x14ac:dyDescent="0.2">
      <c r="A44" s="306">
        <v>53</v>
      </c>
      <c r="B44" s="307" t="s">
        <v>265</v>
      </c>
      <c r="C44" s="308"/>
      <c r="D44" s="113">
        <v>1.3649240278135462</v>
      </c>
      <c r="E44" s="115">
        <v>106</v>
      </c>
      <c r="F44" s="114">
        <v>120</v>
      </c>
      <c r="G44" s="114">
        <v>119</v>
      </c>
      <c r="H44" s="114">
        <v>116</v>
      </c>
      <c r="I44" s="140">
        <v>122</v>
      </c>
      <c r="J44" s="115">
        <v>-16</v>
      </c>
      <c r="K44" s="116">
        <v>-13.114754098360656</v>
      </c>
    </row>
    <row r="45" spans="1:11" ht="14.1" customHeight="1" x14ac:dyDescent="0.2">
      <c r="A45" s="306" t="s">
        <v>266</v>
      </c>
      <c r="B45" s="307" t="s">
        <v>267</v>
      </c>
      <c r="C45" s="308"/>
      <c r="D45" s="113">
        <v>1.3649240278135462</v>
      </c>
      <c r="E45" s="115">
        <v>106</v>
      </c>
      <c r="F45" s="114">
        <v>120</v>
      </c>
      <c r="G45" s="114">
        <v>119</v>
      </c>
      <c r="H45" s="114">
        <v>116</v>
      </c>
      <c r="I45" s="140">
        <v>122</v>
      </c>
      <c r="J45" s="115">
        <v>-16</v>
      </c>
      <c r="K45" s="116">
        <v>-13.114754098360656</v>
      </c>
    </row>
    <row r="46" spans="1:11" ht="14.1" customHeight="1" x14ac:dyDescent="0.2">
      <c r="A46" s="306">
        <v>54</v>
      </c>
      <c r="B46" s="307" t="s">
        <v>268</v>
      </c>
      <c r="C46" s="308"/>
      <c r="D46" s="113">
        <v>16.469224826165338</v>
      </c>
      <c r="E46" s="115">
        <v>1279</v>
      </c>
      <c r="F46" s="114">
        <v>1298</v>
      </c>
      <c r="G46" s="114">
        <v>1294</v>
      </c>
      <c r="H46" s="114">
        <v>1266</v>
      </c>
      <c r="I46" s="140">
        <v>1250</v>
      </c>
      <c r="J46" s="115">
        <v>29</v>
      </c>
      <c r="K46" s="116">
        <v>2.3199999999999998</v>
      </c>
    </row>
    <row r="47" spans="1:11" ht="14.1" customHeight="1" x14ac:dyDescent="0.2">
      <c r="A47" s="306">
        <v>61</v>
      </c>
      <c r="B47" s="307" t="s">
        <v>269</v>
      </c>
      <c r="C47" s="308"/>
      <c r="D47" s="113">
        <v>0.30903940252382178</v>
      </c>
      <c r="E47" s="115">
        <v>24</v>
      </c>
      <c r="F47" s="114">
        <v>25</v>
      </c>
      <c r="G47" s="114">
        <v>25</v>
      </c>
      <c r="H47" s="114">
        <v>23</v>
      </c>
      <c r="I47" s="140">
        <v>22</v>
      </c>
      <c r="J47" s="115">
        <v>2</v>
      </c>
      <c r="K47" s="116">
        <v>9.0909090909090917</v>
      </c>
    </row>
    <row r="48" spans="1:11" ht="14.1" customHeight="1" x14ac:dyDescent="0.2">
      <c r="A48" s="306">
        <v>62</v>
      </c>
      <c r="B48" s="307" t="s">
        <v>270</v>
      </c>
      <c r="C48" s="308"/>
      <c r="D48" s="113">
        <v>8.3311872263713624</v>
      </c>
      <c r="E48" s="115">
        <v>647</v>
      </c>
      <c r="F48" s="114">
        <v>653</v>
      </c>
      <c r="G48" s="114">
        <v>649</v>
      </c>
      <c r="H48" s="114">
        <v>645</v>
      </c>
      <c r="I48" s="140">
        <v>635</v>
      </c>
      <c r="J48" s="115">
        <v>12</v>
      </c>
      <c r="K48" s="116">
        <v>1.889763779527559</v>
      </c>
    </row>
    <row r="49" spans="1:11" ht="14.1" customHeight="1" x14ac:dyDescent="0.2">
      <c r="A49" s="306">
        <v>63</v>
      </c>
      <c r="B49" s="307" t="s">
        <v>271</v>
      </c>
      <c r="C49" s="308"/>
      <c r="D49" s="113">
        <v>8.0736543909348448</v>
      </c>
      <c r="E49" s="115">
        <v>627</v>
      </c>
      <c r="F49" s="114">
        <v>709</v>
      </c>
      <c r="G49" s="114">
        <v>685</v>
      </c>
      <c r="H49" s="114">
        <v>689</v>
      </c>
      <c r="I49" s="140">
        <v>703</v>
      </c>
      <c r="J49" s="115">
        <v>-76</v>
      </c>
      <c r="K49" s="116">
        <v>-10.810810810810811</v>
      </c>
    </row>
    <row r="50" spans="1:11" ht="14.1" customHeight="1" x14ac:dyDescent="0.2">
      <c r="A50" s="306" t="s">
        <v>272</v>
      </c>
      <c r="B50" s="307" t="s">
        <v>273</v>
      </c>
      <c r="C50" s="308"/>
      <c r="D50" s="113">
        <v>0.14164305949008499</v>
      </c>
      <c r="E50" s="115">
        <v>11</v>
      </c>
      <c r="F50" s="114">
        <v>14</v>
      </c>
      <c r="G50" s="114">
        <v>12</v>
      </c>
      <c r="H50" s="114">
        <v>11</v>
      </c>
      <c r="I50" s="140">
        <v>10</v>
      </c>
      <c r="J50" s="115">
        <v>1</v>
      </c>
      <c r="K50" s="116">
        <v>10</v>
      </c>
    </row>
    <row r="51" spans="1:11" ht="14.1" customHeight="1" x14ac:dyDescent="0.2">
      <c r="A51" s="306" t="s">
        <v>274</v>
      </c>
      <c r="B51" s="307" t="s">
        <v>275</v>
      </c>
      <c r="C51" s="308"/>
      <c r="D51" s="113">
        <v>7.6100952871491119</v>
      </c>
      <c r="E51" s="115">
        <v>591</v>
      </c>
      <c r="F51" s="114">
        <v>669</v>
      </c>
      <c r="G51" s="114">
        <v>649</v>
      </c>
      <c r="H51" s="114">
        <v>660</v>
      </c>
      <c r="I51" s="140">
        <v>675</v>
      </c>
      <c r="J51" s="115">
        <v>-84</v>
      </c>
      <c r="K51" s="116">
        <v>-12.444444444444445</v>
      </c>
    </row>
    <row r="52" spans="1:11" ht="14.1" customHeight="1" x14ac:dyDescent="0.2">
      <c r="A52" s="306">
        <v>71</v>
      </c>
      <c r="B52" s="307" t="s">
        <v>276</v>
      </c>
      <c r="C52" s="308"/>
      <c r="D52" s="113">
        <v>7.6744784960082413</v>
      </c>
      <c r="E52" s="115">
        <v>596</v>
      </c>
      <c r="F52" s="114">
        <v>582</v>
      </c>
      <c r="G52" s="114">
        <v>582</v>
      </c>
      <c r="H52" s="114">
        <v>584</v>
      </c>
      <c r="I52" s="140">
        <v>590</v>
      </c>
      <c r="J52" s="115">
        <v>6</v>
      </c>
      <c r="K52" s="116">
        <v>1.0169491525423728</v>
      </c>
    </row>
    <row r="53" spans="1:11" ht="14.1" customHeight="1" x14ac:dyDescent="0.2">
      <c r="A53" s="306" t="s">
        <v>277</v>
      </c>
      <c r="B53" s="307" t="s">
        <v>278</v>
      </c>
      <c r="C53" s="308"/>
      <c r="D53" s="113">
        <v>0.96574813288694306</v>
      </c>
      <c r="E53" s="115">
        <v>75</v>
      </c>
      <c r="F53" s="114">
        <v>78</v>
      </c>
      <c r="G53" s="114">
        <v>79</v>
      </c>
      <c r="H53" s="114">
        <v>87</v>
      </c>
      <c r="I53" s="140">
        <v>92</v>
      </c>
      <c r="J53" s="115">
        <v>-17</v>
      </c>
      <c r="K53" s="116">
        <v>-18.478260869565219</v>
      </c>
    </row>
    <row r="54" spans="1:11" ht="14.1" customHeight="1" x14ac:dyDescent="0.2">
      <c r="A54" s="306" t="s">
        <v>279</v>
      </c>
      <c r="B54" s="307" t="s">
        <v>280</v>
      </c>
      <c r="C54" s="308"/>
      <c r="D54" s="113">
        <v>6.2451712593355655</v>
      </c>
      <c r="E54" s="115">
        <v>485</v>
      </c>
      <c r="F54" s="114">
        <v>467</v>
      </c>
      <c r="G54" s="114">
        <v>467</v>
      </c>
      <c r="H54" s="114">
        <v>458</v>
      </c>
      <c r="I54" s="140">
        <v>458</v>
      </c>
      <c r="J54" s="115">
        <v>27</v>
      </c>
      <c r="K54" s="116">
        <v>5.8951965065502181</v>
      </c>
    </row>
    <row r="55" spans="1:11" ht="14.1" customHeight="1" x14ac:dyDescent="0.2">
      <c r="A55" s="306">
        <v>72</v>
      </c>
      <c r="B55" s="307" t="s">
        <v>281</v>
      </c>
      <c r="C55" s="308"/>
      <c r="D55" s="113">
        <v>1.1717744012361575</v>
      </c>
      <c r="E55" s="115">
        <v>91</v>
      </c>
      <c r="F55" s="114">
        <v>94</v>
      </c>
      <c r="G55" s="114">
        <v>97</v>
      </c>
      <c r="H55" s="114">
        <v>92</v>
      </c>
      <c r="I55" s="140">
        <v>93</v>
      </c>
      <c r="J55" s="115">
        <v>-2</v>
      </c>
      <c r="K55" s="116">
        <v>-2.150537634408602</v>
      </c>
    </row>
    <row r="56" spans="1:11" ht="14.1" customHeight="1" x14ac:dyDescent="0.2">
      <c r="A56" s="306" t="s">
        <v>282</v>
      </c>
      <c r="B56" s="307" t="s">
        <v>283</v>
      </c>
      <c r="C56" s="308"/>
      <c r="D56" s="113">
        <v>7.7259850630955446E-2</v>
      </c>
      <c r="E56" s="115">
        <v>6</v>
      </c>
      <c r="F56" s="114">
        <v>7</v>
      </c>
      <c r="G56" s="114">
        <v>7</v>
      </c>
      <c r="H56" s="114">
        <v>7</v>
      </c>
      <c r="I56" s="140">
        <v>7</v>
      </c>
      <c r="J56" s="115">
        <v>-1</v>
      </c>
      <c r="K56" s="116">
        <v>-14.285714285714286</v>
      </c>
    </row>
    <row r="57" spans="1:11" ht="14.1" customHeight="1" x14ac:dyDescent="0.2">
      <c r="A57" s="306" t="s">
        <v>284</v>
      </c>
      <c r="B57" s="307" t="s">
        <v>285</v>
      </c>
      <c r="C57" s="308"/>
      <c r="D57" s="113">
        <v>0.55369559618851405</v>
      </c>
      <c r="E57" s="115">
        <v>43</v>
      </c>
      <c r="F57" s="114">
        <v>44</v>
      </c>
      <c r="G57" s="114">
        <v>47</v>
      </c>
      <c r="H57" s="114">
        <v>45</v>
      </c>
      <c r="I57" s="140">
        <v>44</v>
      </c>
      <c r="J57" s="115">
        <v>-1</v>
      </c>
      <c r="K57" s="116">
        <v>-2.2727272727272729</v>
      </c>
    </row>
    <row r="58" spans="1:11" ht="14.1" customHeight="1" x14ac:dyDescent="0.2">
      <c r="A58" s="306">
        <v>73</v>
      </c>
      <c r="B58" s="307" t="s">
        <v>286</v>
      </c>
      <c r="C58" s="308"/>
      <c r="D58" s="113">
        <v>0.54081895441668815</v>
      </c>
      <c r="E58" s="115">
        <v>42</v>
      </c>
      <c r="F58" s="114">
        <v>49</v>
      </c>
      <c r="G58" s="114">
        <v>45</v>
      </c>
      <c r="H58" s="114">
        <v>47</v>
      </c>
      <c r="I58" s="140">
        <v>47</v>
      </c>
      <c r="J58" s="115">
        <v>-5</v>
      </c>
      <c r="K58" s="116">
        <v>-10.638297872340425</v>
      </c>
    </row>
    <row r="59" spans="1:11" ht="14.1" customHeight="1" x14ac:dyDescent="0.2">
      <c r="A59" s="306" t="s">
        <v>287</v>
      </c>
      <c r="B59" s="307" t="s">
        <v>288</v>
      </c>
      <c r="C59" s="308"/>
      <c r="D59" s="113">
        <v>0.38629925315477726</v>
      </c>
      <c r="E59" s="115">
        <v>30</v>
      </c>
      <c r="F59" s="114">
        <v>36</v>
      </c>
      <c r="G59" s="114">
        <v>31</v>
      </c>
      <c r="H59" s="114">
        <v>34</v>
      </c>
      <c r="I59" s="140">
        <v>33</v>
      </c>
      <c r="J59" s="115">
        <v>-3</v>
      </c>
      <c r="K59" s="116">
        <v>-9.0909090909090917</v>
      </c>
    </row>
    <row r="60" spans="1:11" ht="14.1" customHeight="1" x14ac:dyDescent="0.2">
      <c r="A60" s="306">
        <v>81</v>
      </c>
      <c r="B60" s="307" t="s">
        <v>289</v>
      </c>
      <c r="C60" s="308"/>
      <c r="D60" s="113">
        <v>3.5024465619366469</v>
      </c>
      <c r="E60" s="115">
        <v>272</v>
      </c>
      <c r="F60" s="114">
        <v>259</v>
      </c>
      <c r="G60" s="114">
        <v>253</v>
      </c>
      <c r="H60" s="114">
        <v>243</v>
      </c>
      <c r="I60" s="140">
        <v>253</v>
      </c>
      <c r="J60" s="115">
        <v>19</v>
      </c>
      <c r="K60" s="116">
        <v>7.5098814229249014</v>
      </c>
    </row>
    <row r="61" spans="1:11" ht="14.1" customHeight="1" x14ac:dyDescent="0.2">
      <c r="A61" s="306" t="s">
        <v>290</v>
      </c>
      <c r="B61" s="307" t="s">
        <v>291</v>
      </c>
      <c r="C61" s="308"/>
      <c r="D61" s="113">
        <v>1.2232809683234613</v>
      </c>
      <c r="E61" s="115">
        <v>95</v>
      </c>
      <c r="F61" s="114">
        <v>94</v>
      </c>
      <c r="G61" s="114">
        <v>95</v>
      </c>
      <c r="H61" s="114">
        <v>93</v>
      </c>
      <c r="I61" s="140">
        <v>90</v>
      </c>
      <c r="J61" s="115">
        <v>5</v>
      </c>
      <c r="K61" s="116">
        <v>5.5555555555555554</v>
      </c>
    </row>
    <row r="62" spans="1:11" ht="14.1" customHeight="1" x14ac:dyDescent="0.2">
      <c r="A62" s="306" t="s">
        <v>292</v>
      </c>
      <c r="B62" s="307" t="s">
        <v>293</v>
      </c>
      <c r="C62" s="308"/>
      <c r="D62" s="113">
        <v>1.545197012619109</v>
      </c>
      <c r="E62" s="115">
        <v>120</v>
      </c>
      <c r="F62" s="114">
        <v>109</v>
      </c>
      <c r="G62" s="114">
        <v>104</v>
      </c>
      <c r="H62" s="114">
        <v>105</v>
      </c>
      <c r="I62" s="140">
        <v>119</v>
      </c>
      <c r="J62" s="115">
        <v>1</v>
      </c>
      <c r="K62" s="116">
        <v>0.84033613445378152</v>
      </c>
    </row>
    <row r="63" spans="1:11" ht="14.1" customHeight="1" x14ac:dyDescent="0.2">
      <c r="A63" s="306"/>
      <c r="B63" s="307" t="s">
        <v>294</v>
      </c>
      <c r="C63" s="308"/>
      <c r="D63" s="113">
        <v>1.2361576100952871</v>
      </c>
      <c r="E63" s="115">
        <v>96</v>
      </c>
      <c r="F63" s="114">
        <v>95</v>
      </c>
      <c r="G63" s="114">
        <v>90</v>
      </c>
      <c r="H63" s="114">
        <v>90</v>
      </c>
      <c r="I63" s="140">
        <v>97</v>
      </c>
      <c r="J63" s="115">
        <v>-1</v>
      </c>
      <c r="K63" s="116">
        <v>-1.0309278350515463</v>
      </c>
    </row>
    <row r="64" spans="1:11" ht="14.1" customHeight="1" x14ac:dyDescent="0.2">
      <c r="A64" s="306" t="s">
        <v>295</v>
      </c>
      <c r="B64" s="307" t="s">
        <v>296</v>
      </c>
      <c r="C64" s="308"/>
      <c r="D64" s="113">
        <v>0.14164305949008499</v>
      </c>
      <c r="E64" s="115">
        <v>11</v>
      </c>
      <c r="F64" s="114">
        <v>8</v>
      </c>
      <c r="G64" s="114">
        <v>6</v>
      </c>
      <c r="H64" s="114">
        <v>8</v>
      </c>
      <c r="I64" s="140">
        <v>8</v>
      </c>
      <c r="J64" s="115">
        <v>3</v>
      </c>
      <c r="K64" s="116">
        <v>37.5</v>
      </c>
    </row>
    <row r="65" spans="1:11" ht="14.1" customHeight="1" x14ac:dyDescent="0.2">
      <c r="A65" s="306" t="s">
        <v>297</v>
      </c>
      <c r="B65" s="307" t="s">
        <v>298</v>
      </c>
      <c r="C65" s="308"/>
      <c r="D65" s="113">
        <v>0.28328611898016998</v>
      </c>
      <c r="E65" s="115">
        <v>22</v>
      </c>
      <c r="F65" s="114">
        <v>22</v>
      </c>
      <c r="G65" s="114">
        <v>22</v>
      </c>
      <c r="H65" s="114">
        <v>16</v>
      </c>
      <c r="I65" s="140">
        <v>17</v>
      </c>
      <c r="J65" s="115">
        <v>5</v>
      </c>
      <c r="K65" s="116">
        <v>29.411764705882351</v>
      </c>
    </row>
    <row r="66" spans="1:11" ht="14.1" customHeight="1" x14ac:dyDescent="0.2">
      <c r="A66" s="306">
        <v>82</v>
      </c>
      <c r="B66" s="307" t="s">
        <v>299</v>
      </c>
      <c r="C66" s="308"/>
      <c r="D66" s="113">
        <v>1.3778006695853722</v>
      </c>
      <c r="E66" s="115">
        <v>107</v>
      </c>
      <c r="F66" s="114">
        <v>105</v>
      </c>
      <c r="G66" s="114">
        <v>111</v>
      </c>
      <c r="H66" s="114">
        <v>118</v>
      </c>
      <c r="I66" s="140">
        <v>117</v>
      </c>
      <c r="J66" s="115">
        <v>-10</v>
      </c>
      <c r="K66" s="116">
        <v>-8.5470085470085468</v>
      </c>
    </row>
    <row r="67" spans="1:11" ht="14.1" customHeight="1" x14ac:dyDescent="0.2">
      <c r="A67" s="306" t="s">
        <v>300</v>
      </c>
      <c r="B67" s="307" t="s">
        <v>301</v>
      </c>
      <c r="C67" s="308"/>
      <c r="D67" s="113">
        <v>0.56657223796033995</v>
      </c>
      <c r="E67" s="115">
        <v>44</v>
      </c>
      <c r="F67" s="114">
        <v>37</v>
      </c>
      <c r="G67" s="114">
        <v>37</v>
      </c>
      <c r="H67" s="114">
        <v>43</v>
      </c>
      <c r="I67" s="140">
        <v>37</v>
      </c>
      <c r="J67" s="115">
        <v>7</v>
      </c>
      <c r="K67" s="116">
        <v>18.918918918918919</v>
      </c>
    </row>
    <row r="68" spans="1:11" ht="14.1" customHeight="1" x14ac:dyDescent="0.2">
      <c r="A68" s="306" t="s">
        <v>302</v>
      </c>
      <c r="B68" s="307" t="s">
        <v>303</v>
      </c>
      <c r="C68" s="308"/>
      <c r="D68" s="113">
        <v>0.33479268606747359</v>
      </c>
      <c r="E68" s="115">
        <v>26</v>
      </c>
      <c r="F68" s="114">
        <v>33</v>
      </c>
      <c r="G68" s="114">
        <v>35</v>
      </c>
      <c r="H68" s="114">
        <v>33</v>
      </c>
      <c r="I68" s="140">
        <v>37</v>
      </c>
      <c r="J68" s="115">
        <v>-11</v>
      </c>
      <c r="K68" s="116">
        <v>-29.72972972972973</v>
      </c>
    </row>
    <row r="69" spans="1:11" ht="14.1" customHeight="1" x14ac:dyDescent="0.2">
      <c r="A69" s="306">
        <v>83</v>
      </c>
      <c r="B69" s="307" t="s">
        <v>304</v>
      </c>
      <c r="C69" s="308"/>
      <c r="D69" s="113">
        <v>2.5495750708215299</v>
      </c>
      <c r="E69" s="115">
        <v>198</v>
      </c>
      <c r="F69" s="114">
        <v>195</v>
      </c>
      <c r="G69" s="114">
        <v>189</v>
      </c>
      <c r="H69" s="114">
        <v>176</v>
      </c>
      <c r="I69" s="140">
        <v>172</v>
      </c>
      <c r="J69" s="115">
        <v>26</v>
      </c>
      <c r="K69" s="116">
        <v>15.116279069767442</v>
      </c>
    </row>
    <row r="70" spans="1:11" ht="14.1" customHeight="1" x14ac:dyDescent="0.2">
      <c r="A70" s="306" t="s">
        <v>305</v>
      </c>
      <c r="B70" s="307" t="s">
        <v>306</v>
      </c>
      <c r="C70" s="308"/>
      <c r="D70" s="113">
        <v>1.9314962657738861</v>
      </c>
      <c r="E70" s="115">
        <v>150</v>
      </c>
      <c r="F70" s="114">
        <v>148</v>
      </c>
      <c r="G70" s="114">
        <v>146</v>
      </c>
      <c r="H70" s="114">
        <v>131</v>
      </c>
      <c r="I70" s="140">
        <v>124</v>
      </c>
      <c r="J70" s="115">
        <v>26</v>
      </c>
      <c r="K70" s="116">
        <v>20.967741935483872</v>
      </c>
    </row>
    <row r="71" spans="1:11" ht="14.1" customHeight="1" x14ac:dyDescent="0.2">
      <c r="A71" s="306"/>
      <c r="B71" s="307" t="s">
        <v>307</v>
      </c>
      <c r="C71" s="308"/>
      <c r="D71" s="113">
        <v>1.545197012619109</v>
      </c>
      <c r="E71" s="115">
        <v>120</v>
      </c>
      <c r="F71" s="114">
        <v>115</v>
      </c>
      <c r="G71" s="114">
        <v>112</v>
      </c>
      <c r="H71" s="114">
        <v>98</v>
      </c>
      <c r="I71" s="140">
        <v>94</v>
      </c>
      <c r="J71" s="115">
        <v>26</v>
      </c>
      <c r="K71" s="116">
        <v>27.659574468085108</v>
      </c>
    </row>
    <row r="72" spans="1:11" ht="14.1" customHeight="1" x14ac:dyDescent="0.2">
      <c r="A72" s="306">
        <v>84</v>
      </c>
      <c r="B72" s="307" t="s">
        <v>308</v>
      </c>
      <c r="C72" s="308"/>
      <c r="D72" s="113">
        <v>2.0473860417203191</v>
      </c>
      <c r="E72" s="115">
        <v>159</v>
      </c>
      <c r="F72" s="114">
        <v>158</v>
      </c>
      <c r="G72" s="114">
        <v>153</v>
      </c>
      <c r="H72" s="114">
        <v>160</v>
      </c>
      <c r="I72" s="140">
        <v>152</v>
      </c>
      <c r="J72" s="115">
        <v>7</v>
      </c>
      <c r="K72" s="116">
        <v>4.6052631578947372</v>
      </c>
    </row>
    <row r="73" spans="1:11" ht="14.1" customHeight="1" x14ac:dyDescent="0.2">
      <c r="A73" s="306" t="s">
        <v>309</v>
      </c>
      <c r="B73" s="307" t="s">
        <v>310</v>
      </c>
      <c r="C73" s="308"/>
      <c r="D73" s="113">
        <v>0.10301313417460727</v>
      </c>
      <c r="E73" s="115">
        <v>8</v>
      </c>
      <c r="F73" s="114">
        <v>8</v>
      </c>
      <c r="G73" s="114">
        <v>8</v>
      </c>
      <c r="H73" s="114">
        <v>6</v>
      </c>
      <c r="I73" s="140">
        <v>6</v>
      </c>
      <c r="J73" s="115">
        <v>2</v>
      </c>
      <c r="K73" s="116">
        <v>33.333333333333336</v>
      </c>
    </row>
    <row r="74" spans="1:11" ht="14.1" customHeight="1" x14ac:dyDescent="0.2">
      <c r="A74" s="306" t="s">
        <v>311</v>
      </c>
      <c r="B74" s="307" t="s">
        <v>312</v>
      </c>
      <c r="C74" s="308"/>
      <c r="D74" s="113">
        <v>0.10301313417460727</v>
      </c>
      <c r="E74" s="115">
        <v>8</v>
      </c>
      <c r="F74" s="114">
        <v>7</v>
      </c>
      <c r="G74" s="114">
        <v>7</v>
      </c>
      <c r="H74" s="114">
        <v>12</v>
      </c>
      <c r="I74" s="140">
        <v>13</v>
      </c>
      <c r="J74" s="115">
        <v>-5</v>
      </c>
      <c r="K74" s="116">
        <v>-38.46153846153846</v>
      </c>
    </row>
    <row r="75" spans="1:11" ht="14.1" customHeight="1" x14ac:dyDescent="0.2">
      <c r="A75" s="306" t="s">
        <v>313</v>
      </c>
      <c r="B75" s="307" t="s">
        <v>314</v>
      </c>
      <c r="C75" s="308"/>
      <c r="D75" s="113">
        <v>0.74684522276590271</v>
      </c>
      <c r="E75" s="115">
        <v>58</v>
      </c>
      <c r="F75" s="114">
        <v>52</v>
      </c>
      <c r="G75" s="114">
        <v>50</v>
      </c>
      <c r="H75" s="114">
        <v>61</v>
      </c>
      <c r="I75" s="140">
        <v>52</v>
      </c>
      <c r="J75" s="115">
        <v>6</v>
      </c>
      <c r="K75" s="116">
        <v>11.538461538461538</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1.8542364151429307</v>
      </c>
      <c r="E77" s="115">
        <v>144</v>
      </c>
      <c r="F77" s="114">
        <v>141</v>
      </c>
      <c r="G77" s="114">
        <v>142</v>
      </c>
      <c r="H77" s="114">
        <v>149</v>
      </c>
      <c r="I77" s="140">
        <v>154</v>
      </c>
      <c r="J77" s="115">
        <v>-10</v>
      </c>
      <c r="K77" s="116">
        <v>-6.4935064935064934</v>
      </c>
    </row>
    <row r="78" spans="1:11" ht="14.1" customHeight="1" x14ac:dyDescent="0.2">
      <c r="A78" s="306">
        <v>93</v>
      </c>
      <c r="B78" s="307" t="s">
        <v>317</v>
      </c>
      <c r="C78" s="308"/>
      <c r="D78" s="113">
        <v>0.10301313417460727</v>
      </c>
      <c r="E78" s="115">
        <v>8</v>
      </c>
      <c r="F78" s="114">
        <v>8</v>
      </c>
      <c r="G78" s="114">
        <v>8</v>
      </c>
      <c r="H78" s="114">
        <v>10</v>
      </c>
      <c r="I78" s="140">
        <v>10</v>
      </c>
      <c r="J78" s="115">
        <v>-2</v>
      </c>
      <c r="K78" s="116">
        <v>-20</v>
      </c>
    </row>
    <row r="79" spans="1:11" ht="14.1" customHeight="1" x14ac:dyDescent="0.2">
      <c r="A79" s="306">
        <v>94</v>
      </c>
      <c r="B79" s="307" t="s">
        <v>318</v>
      </c>
      <c r="C79" s="308"/>
      <c r="D79" s="113">
        <v>0.37342261138295135</v>
      </c>
      <c r="E79" s="115">
        <v>29</v>
      </c>
      <c r="F79" s="114">
        <v>60</v>
      </c>
      <c r="G79" s="114">
        <v>59</v>
      </c>
      <c r="H79" s="114">
        <v>57</v>
      </c>
      <c r="I79" s="140">
        <v>60</v>
      </c>
      <c r="J79" s="115">
        <v>-31</v>
      </c>
      <c r="K79" s="116">
        <v>-51.666666666666664</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2.0731393252639712</v>
      </c>
      <c r="E81" s="143">
        <v>161</v>
      </c>
      <c r="F81" s="144">
        <v>168</v>
      </c>
      <c r="G81" s="144">
        <v>173</v>
      </c>
      <c r="H81" s="144">
        <v>180</v>
      </c>
      <c r="I81" s="145">
        <v>176</v>
      </c>
      <c r="J81" s="143">
        <v>-15</v>
      </c>
      <c r="K81" s="146">
        <v>-8.5227272727272734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2397</v>
      </c>
      <c r="G12" s="536">
        <v>1698</v>
      </c>
      <c r="H12" s="536">
        <v>3088</v>
      </c>
      <c r="I12" s="536">
        <v>2169</v>
      </c>
      <c r="J12" s="537">
        <v>2454</v>
      </c>
      <c r="K12" s="538">
        <v>-57</v>
      </c>
      <c r="L12" s="349">
        <v>-2.3227383863080684</v>
      </c>
    </row>
    <row r="13" spans="1:17" s="110" customFormat="1" ht="15" customHeight="1" x14ac:dyDescent="0.2">
      <c r="A13" s="350" t="s">
        <v>344</v>
      </c>
      <c r="B13" s="351" t="s">
        <v>345</v>
      </c>
      <c r="C13" s="347"/>
      <c r="D13" s="347"/>
      <c r="E13" s="348"/>
      <c r="F13" s="536">
        <v>1362</v>
      </c>
      <c r="G13" s="536">
        <v>851</v>
      </c>
      <c r="H13" s="536">
        <v>1497</v>
      </c>
      <c r="I13" s="536">
        <v>1174</v>
      </c>
      <c r="J13" s="537">
        <v>1353</v>
      </c>
      <c r="K13" s="538">
        <v>9</v>
      </c>
      <c r="L13" s="349">
        <v>0.66518847006651882</v>
      </c>
    </row>
    <row r="14" spans="1:17" s="110" customFormat="1" ht="22.5" customHeight="1" x14ac:dyDescent="0.2">
      <c r="A14" s="350"/>
      <c r="B14" s="351" t="s">
        <v>346</v>
      </c>
      <c r="C14" s="347"/>
      <c r="D14" s="347"/>
      <c r="E14" s="348"/>
      <c r="F14" s="536">
        <v>1035</v>
      </c>
      <c r="G14" s="536">
        <v>847</v>
      </c>
      <c r="H14" s="536">
        <v>1591</v>
      </c>
      <c r="I14" s="536">
        <v>995</v>
      </c>
      <c r="J14" s="537">
        <v>1101</v>
      </c>
      <c r="K14" s="538">
        <v>-66</v>
      </c>
      <c r="L14" s="349">
        <v>-5.9945504087193457</v>
      </c>
    </row>
    <row r="15" spans="1:17" s="110" customFormat="1" ht="15" customHeight="1" x14ac:dyDescent="0.2">
      <c r="A15" s="350" t="s">
        <v>347</v>
      </c>
      <c r="B15" s="351" t="s">
        <v>108</v>
      </c>
      <c r="C15" s="347"/>
      <c r="D15" s="347"/>
      <c r="E15" s="348"/>
      <c r="F15" s="536">
        <v>559</v>
      </c>
      <c r="G15" s="536">
        <v>414</v>
      </c>
      <c r="H15" s="536">
        <v>1264</v>
      </c>
      <c r="I15" s="536">
        <v>469</v>
      </c>
      <c r="J15" s="537">
        <v>596</v>
      </c>
      <c r="K15" s="538">
        <v>-37</v>
      </c>
      <c r="L15" s="349">
        <v>-6.2080536912751674</v>
      </c>
    </row>
    <row r="16" spans="1:17" s="110" customFormat="1" ht="15" customHeight="1" x14ac:dyDescent="0.2">
      <c r="A16" s="350"/>
      <c r="B16" s="351" t="s">
        <v>109</v>
      </c>
      <c r="C16" s="347"/>
      <c r="D16" s="347"/>
      <c r="E16" s="348"/>
      <c r="F16" s="536">
        <v>1588</v>
      </c>
      <c r="G16" s="536">
        <v>1123</v>
      </c>
      <c r="H16" s="536">
        <v>1652</v>
      </c>
      <c r="I16" s="536">
        <v>1403</v>
      </c>
      <c r="J16" s="537">
        <v>1623</v>
      </c>
      <c r="K16" s="538">
        <v>-35</v>
      </c>
      <c r="L16" s="349">
        <v>-2.1565003080714726</v>
      </c>
    </row>
    <row r="17" spans="1:12" s="110" customFormat="1" ht="15" customHeight="1" x14ac:dyDescent="0.2">
      <c r="A17" s="350"/>
      <c r="B17" s="351" t="s">
        <v>110</v>
      </c>
      <c r="C17" s="347"/>
      <c r="D17" s="347"/>
      <c r="E17" s="348"/>
      <c r="F17" s="536">
        <v>229</v>
      </c>
      <c r="G17" s="536">
        <v>136</v>
      </c>
      <c r="H17" s="536">
        <v>152</v>
      </c>
      <c r="I17" s="536">
        <v>244</v>
      </c>
      <c r="J17" s="537">
        <v>215</v>
      </c>
      <c r="K17" s="538">
        <v>14</v>
      </c>
      <c r="L17" s="349">
        <v>6.5116279069767442</v>
      </c>
    </row>
    <row r="18" spans="1:12" s="110" customFormat="1" ht="15" customHeight="1" x14ac:dyDescent="0.2">
      <c r="A18" s="350"/>
      <c r="B18" s="351" t="s">
        <v>111</v>
      </c>
      <c r="C18" s="347"/>
      <c r="D18" s="347"/>
      <c r="E18" s="348"/>
      <c r="F18" s="536">
        <v>21</v>
      </c>
      <c r="G18" s="536">
        <v>25</v>
      </c>
      <c r="H18" s="536">
        <v>20</v>
      </c>
      <c r="I18" s="536">
        <v>53</v>
      </c>
      <c r="J18" s="537">
        <v>20</v>
      </c>
      <c r="K18" s="538">
        <v>1</v>
      </c>
      <c r="L18" s="349">
        <v>5</v>
      </c>
    </row>
    <row r="19" spans="1:12" s="110" customFormat="1" ht="15" customHeight="1" x14ac:dyDescent="0.2">
      <c r="A19" s="118" t="s">
        <v>113</v>
      </c>
      <c r="B19" s="119" t="s">
        <v>181</v>
      </c>
      <c r="C19" s="347"/>
      <c r="D19" s="347"/>
      <c r="E19" s="348"/>
      <c r="F19" s="536">
        <v>1673</v>
      </c>
      <c r="G19" s="536">
        <v>1071</v>
      </c>
      <c r="H19" s="536">
        <v>2303</v>
      </c>
      <c r="I19" s="536">
        <v>1398</v>
      </c>
      <c r="J19" s="537">
        <v>1675</v>
      </c>
      <c r="K19" s="538">
        <v>-2</v>
      </c>
      <c r="L19" s="349">
        <v>-0.11940298507462686</v>
      </c>
    </row>
    <row r="20" spans="1:12" s="110" customFormat="1" ht="15" customHeight="1" x14ac:dyDescent="0.2">
      <c r="A20" s="118"/>
      <c r="B20" s="119" t="s">
        <v>182</v>
      </c>
      <c r="C20" s="347"/>
      <c r="D20" s="347"/>
      <c r="E20" s="348"/>
      <c r="F20" s="536">
        <v>724</v>
      </c>
      <c r="G20" s="536">
        <v>627</v>
      </c>
      <c r="H20" s="536">
        <v>785</v>
      </c>
      <c r="I20" s="536">
        <v>771</v>
      </c>
      <c r="J20" s="537">
        <v>779</v>
      </c>
      <c r="K20" s="538">
        <v>-55</v>
      </c>
      <c r="L20" s="349">
        <v>-7.0603337612323491</v>
      </c>
    </row>
    <row r="21" spans="1:12" s="110" customFormat="1" ht="15" customHeight="1" x14ac:dyDescent="0.2">
      <c r="A21" s="118" t="s">
        <v>113</v>
      </c>
      <c r="B21" s="119" t="s">
        <v>116</v>
      </c>
      <c r="C21" s="347"/>
      <c r="D21" s="347"/>
      <c r="E21" s="348"/>
      <c r="F21" s="536">
        <v>1770</v>
      </c>
      <c r="G21" s="536">
        <v>1189</v>
      </c>
      <c r="H21" s="536">
        <v>2382</v>
      </c>
      <c r="I21" s="536">
        <v>1592</v>
      </c>
      <c r="J21" s="537">
        <v>1769</v>
      </c>
      <c r="K21" s="538">
        <v>1</v>
      </c>
      <c r="L21" s="349">
        <v>5.652911249293386E-2</v>
      </c>
    </row>
    <row r="22" spans="1:12" s="110" customFormat="1" ht="15" customHeight="1" x14ac:dyDescent="0.2">
      <c r="A22" s="118"/>
      <c r="B22" s="119" t="s">
        <v>117</v>
      </c>
      <c r="C22" s="347"/>
      <c r="D22" s="347"/>
      <c r="E22" s="348"/>
      <c r="F22" s="536">
        <v>626</v>
      </c>
      <c r="G22" s="536">
        <v>509</v>
      </c>
      <c r="H22" s="536">
        <v>703</v>
      </c>
      <c r="I22" s="536">
        <v>577</v>
      </c>
      <c r="J22" s="537">
        <v>685</v>
      </c>
      <c r="K22" s="538">
        <v>-59</v>
      </c>
      <c r="L22" s="349">
        <v>-8.6131386861313874</v>
      </c>
    </row>
    <row r="23" spans="1:12" s="110" customFormat="1" ht="15" customHeight="1" x14ac:dyDescent="0.2">
      <c r="A23" s="352" t="s">
        <v>347</v>
      </c>
      <c r="B23" s="353" t="s">
        <v>193</v>
      </c>
      <c r="C23" s="354"/>
      <c r="D23" s="354"/>
      <c r="E23" s="355"/>
      <c r="F23" s="539">
        <v>40</v>
      </c>
      <c r="G23" s="539">
        <v>69</v>
      </c>
      <c r="H23" s="539">
        <v>515</v>
      </c>
      <c r="I23" s="539">
        <v>49</v>
      </c>
      <c r="J23" s="540">
        <v>56</v>
      </c>
      <c r="K23" s="541">
        <v>-16</v>
      </c>
      <c r="L23" s="356">
        <v>-28.571428571428573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37.700000000000003</v>
      </c>
      <c r="G25" s="542">
        <v>45</v>
      </c>
      <c r="H25" s="542">
        <v>44.6</v>
      </c>
      <c r="I25" s="542">
        <v>38.6</v>
      </c>
      <c r="J25" s="542">
        <v>42.1</v>
      </c>
      <c r="K25" s="543" t="s">
        <v>349</v>
      </c>
      <c r="L25" s="364">
        <v>-4.3999999999999986</v>
      </c>
    </row>
    <row r="26" spans="1:12" s="110" customFormat="1" ht="15" customHeight="1" x14ac:dyDescent="0.2">
      <c r="A26" s="365" t="s">
        <v>105</v>
      </c>
      <c r="B26" s="366" t="s">
        <v>345</v>
      </c>
      <c r="C26" s="362"/>
      <c r="D26" s="362"/>
      <c r="E26" s="363"/>
      <c r="F26" s="542">
        <v>33.9</v>
      </c>
      <c r="G26" s="542">
        <v>41.9</v>
      </c>
      <c r="H26" s="542">
        <v>40.799999999999997</v>
      </c>
      <c r="I26" s="542">
        <v>35.299999999999997</v>
      </c>
      <c r="J26" s="544">
        <v>37.6</v>
      </c>
      <c r="K26" s="543" t="s">
        <v>349</v>
      </c>
      <c r="L26" s="364">
        <v>-3.7000000000000028</v>
      </c>
    </row>
    <row r="27" spans="1:12" s="110" customFormat="1" ht="15" customHeight="1" x14ac:dyDescent="0.2">
      <c r="A27" s="365"/>
      <c r="B27" s="366" t="s">
        <v>346</v>
      </c>
      <c r="C27" s="362"/>
      <c r="D27" s="362"/>
      <c r="E27" s="363"/>
      <c r="F27" s="542">
        <v>42.7</v>
      </c>
      <c r="G27" s="542">
        <v>48</v>
      </c>
      <c r="H27" s="542">
        <v>48.2</v>
      </c>
      <c r="I27" s="542">
        <v>42.6</v>
      </c>
      <c r="J27" s="542">
        <v>47.7</v>
      </c>
      <c r="K27" s="543" t="s">
        <v>349</v>
      </c>
      <c r="L27" s="364">
        <v>-5</v>
      </c>
    </row>
    <row r="28" spans="1:12" s="110" customFormat="1" ht="15" customHeight="1" x14ac:dyDescent="0.2">
      <c r="A28" s="365" t="s">
        <v>113</v>
      </c>
      <c r="B28" s="366" t="s">
        <v>108</v>
      </c>
      <c r="C28" s="362"/>
      <c r="D28" s="362"/>
      <c r="E28" s="363"/>
      <c r="F28" s="542">
        <v>47.4</v>
      </c>
      <c r="G28" s="542">
        <v>54.3</v>
      </c>
      <c r="H28" s="542">
        <v>52.2</v>
      </c>
      <c r="I28" s="542">
        <v>55.5</v>
      </c>
      <c r="J28" s="542">
        <v>51.4</v>
      </c>
      <c r="K28" s="543" t="s">
        <v>349</v>
      </c>
      <c r="L28" s="364">
        <v>-4</v>
      </c>
    </row>
    <row r="29" spans="1:12" s="110" customFormat="1" ht="11.25" x14ac:dyDescent="0.2">
      <c r="A29" s="365"/>
      <c r="B29" s="366" t="s">
        <v>109</v>
      </c>
      <c r="C29" s="362"/>
      <c r="D29" s="362"/>
      <c r="E29" s="363"/>
      <c r="F29" s="542">
        <v>35.9</v>
      </c>
      <c r="G29" s="542">
        <v>41.7</v>
      </c>
      <c r="H29" s="542">
        <v>41.5</v>
      </c>
      <c r="I29" s="542">
        <v>36.299999999999997</v>
      </c>
      <c r="J29" s="544">
        <v>39.700000000000003</v>
      </c>
      <c r="K29" s="543" t="s">
        <v>349</v>
      </c>
      <c r="L29" s="364">
        <v>-3.8000000000000043</v>
      </c>
    </row>
    <row r="30" spans="1:12" s="110" customFormat="1" ht="15" customHeight="1" x14ac:dyDescent="0.2">
      <c r="A30" s="365"/>
      <c r="B30" s="366" t="s">
        <v>110</v>
      </c>
      <c r="C30" s="362"/>
      <c r="D30" s="362"/>
      <c r="E30" s="363"/>
      <c r="F30" s="542">
        <v>30.4</v>
      </c>
      <c r="G30" s="542">
        <v>44.9</v>
      </c>
      <c r="H30" s="542">
        <v>41.7</v>
      </c>
      <c r="I30" s="542">
        <v>28.2</v>
      </c>
      <c r="J30" s="542">
        <v>38.6</v>
      </c>
      <c r="K30" s="543" t="s">
        <v>349</v>
      </c>
      <c r="L30" s="364">
        <v>-8.2000000000000028</v>
      </c>
    </row>
    <row r="31" spans="1:12" s="110" customFormat="1" ht="15" customHeight="1" x14ac:dyDescent="0.2">
      <c r="A31" s="365"/>
      <c r="B31" s="366" t="s">
        <v>111</v>
      </c>
      <c r="C31" s="362"/>
      <c r="D31" s="362"/>
      <c r="E31" s="363"/>
      <c r="F31" s="542">
        <v>19</v>
      </c>
      <c r="G31" s="542">
        <v>60</v>
      </c>
      <c r="H31" s="542">
        <v>30</v>
      </c>
      <c r="I31" s="542">
        <v>13.2</v>
      </c>
      <c r="J31" s="542">
        <v>25</v>
      </c>
      <c r="K31" s="543" t="s">
        <v>349</v>
      </c>
      <c r="L31" s="364">
        <v>-6</v>
      </c>
    </row>
    <row r="32" spans="1:12" s="110" customFormat="1" ht="15" customHeight="1" x14ac:dyDescent="0.2">
      <c r="A32" s="367" t="s">
        <v>113</v>
      </c>
      <c r="B32" s="368" t="s">
        <v>181</v>
      </c>
      <c r="C32" s="362"/>
      <c r="D32" s="362"/>
      <c r="E32" s="363"/>
      <c r="F32" s="542">
        <v>32.700000000000003</v>
      </c>
      <c r="G32" s="542">
        <v>40.299999999999997</v>
      </c>
      <c r="H32" s="542">
        <v>39.799999999999997</v>
      </c>
      <c r="I32" s="542">
        <v>38.299999999999997</v>
      </c>
      <c r="J32" s="544">
        <v>35.4</v>
      </c>
      <c r="K32" s="543" t="s">
        <v>349</v>
      </c>
      <c r="L32" s="364">
        <v>-2.6999999999999957</v>
      </c>
    </row>
    <row r="33" spans="1:12" s="110" customFormat="1" ht="15" customHeight="1" x14ac:dyDescent="0.2">
      <c r="A33" s="367"/>
      <c r="B33" s="368" t="s">
        <v>182</v>
      </c>
      <c r="C33" s="362"/>
      <c r="D33" s="362"/>
      <c r="E33" s="363"/>
      <c r="F33" s="542">
        <v>49</v>
      </c>
      <c r="G33" s="542">
        <v>52.5</v>
      </c>
      <c r="H33" s="542">
        <v>55.5</v>
      </c>
      <c r="I33" s="542">
        <v>39.200000000000003</v>
      </c>
      <c r="J33" s="542">
        <v>56</v>
      </c>
      <c r="K33" s="543" t="s">
        <v>349</v>
      </c>
      <c r="L33" s="364">
        <v>-7</v>
      </c>
    </row>
    <row r="34" spans="1:12" s="369" customFormat="1" ht="15" customHeight="1" x14ac:dyDescent="0.2">
      <c r="A34" s="367" t="s">
        <v>113</v>
      </c>
      <c r="B34" s="368" t="s">
        <v>116</v>
      </c>
      <c r="C34" s="362"/>
      <c r="D34" s="362"/>
      <c r="E34" s="363"/>
      <c r="F34" s="542">
        <v>35.1</v>
      </c>
      <c r="G34" s="542">
        <v>42.7</v>
      </c>
      <c r="H34" s="542">
        <v>44.9</v>
      </c>
      <c r="I34" s="542">
        <v>36.799999999999997</v>
      </c>
      <c r="J34" s="542">
        <v>39</v>
      </c>
      <c r="K34" s="543" t="s">
        <v>349</v>
      </c>
      <c r="L34" s="364">
        <v>-3.8999999999999986</v>
      </c>
    </row>
    <row r="35" spans="1:12" s="369" customFormat="1" ht="11.25" x14ac:dyDescent="0.2">
      <c r="A35" s="370"/>
      <c r="B35" s="371" t="s">
        <v>117</v>
      </c>
      <c r="C35" s="372"/>
      <c r="D35" s="372"/>
      <c r="E35" s="373"/>
      <c r="F35" s="545">
        <v>44.9</v>
      </c>
      <c r="G35" s="545">
        <v>50.1</v>
      </c>
      <c r="H35" s="545">
        <v>43.4</v>
      </c>
      <c r="I35" s="545">
        <v>43.7</v>
      </c>
      <c r="J35" s="546">
        <v>50</v>
      </c>
      <c r="K35" s="547" t="s">
        <v>349</v>
      </c>
      <c r="L35" s="374">
        <v>-5.1000000000000014</v>
      </c>
    </row>
    <row r="36" spans="1:12" s="369" customFormat="1" ht="15.95" customHeight="1" x14ac:dyDescent="0.2">
      <c r="A36" s="375" t="s">
        <v>350</v>
      </c>
      <c r="B36" s="376"/>
      <c r="C36" s="377"/>
      <c r="D36" s="376"/>
      <c r="E36" s="378"/>
      <c r="F36" s="548">
        <v>2347</v>
      </c>
      <c r="G36" s="548">
        <v>1614</v>
      </c>
      <c r="H36" s="548">
        <v>2505</v>
      </c>
      <c r="I36" s="548">
        <v>2112</v>
      </c>
      <c r="J36" s="548">
        <v>2387</v>
      </c>
      <c r="K36" s="549">
        <v>-40</v>
      </c>
      <c r="L36" s="380">
        <v>-1.6757436112274822</v>
      </c>
    </row>
    <row r="37" spans="1:12" s="369" customFormat="1" ht="15.95" customHeight="1" x14ac:dyDescent="0.2">
      <c r="A37" s="381"/>
      <c r="B37" s="382" t="s">
        <v>113</v>
      </c>
      <c r="C37" s="382" t="s">
        <v>351</v>
      </c>
      <c r="D37" s="382"/>
      <c r="E37" s="383"/>
      <c r="F37" s="548">
        <v>885</v>
      </c>
      <c r="G37" s="548">
        <v>726</v>
      </c>
      <c r="H37" s="548">
        <v>1117</v>
      </c>
      <c r="I37" s="548">
        <v>816</v>
      </c>
      <c r="J37" s="548">
        <v>1005</v>
      </c>
      <c r="K37" s="549">
        <v>-120</v>
      </c>
      <c r="L37" s="380">
        <v>-11.940298507462687</v>
      </c>
    </row>
    <row r="38" spans="1:12" s="369" customFormat="1" ht="15.95" customHeight="1" x14ac:dyDescent="0.2">
      <c r="A38" s="381"/>
      <c r="B38" s="384" t="s">
        <v>105</v>
      </c>
      <c r="C38" s="384" t="s">
        <v>106</v>
      </c>
      <c r="D38" s="385"/>
      <c r="E38" s="383"/>
      <c r="F38" s="548">
        <v>1338</v>
      </c>
      <c r="G38" s="548">
        <v>800</v>
      </c>
      <c r="H38" s="548">
        <v>1223</v>
      </c>
      <c r="I38" s="548">
        <v>1144</v>
      </c>
      <c r="J38" s="550">
        <v>1326</v>
      </c>
      <c r="K38" s="549">
        <v>12</v>
      </c>
      <c r="L38" s="380">
        <v>0.90497737556561086</v>
      </c>
    </row>
    <row r="39" spans="1:12" s="369" customFormat="1" ht="15.95" customHeight="1" x14ac:dyDescent="0.2">
      <c r="A39" s="381"/>
      <c r="B39" s="385"/>
      <c r="C39" s="382" t="s">
        <v>352</v>
      </c>
      <c r="D39" s="385"/>
      <c r="E39" s="383"/>
      <c r="F39" s="548">
        <v>454</v>
      </c>
      <c r="G39" s="548">
        <v>335</v>
      </c>
      <c r="H39" s="548">
        <v>499</v>
      </c>
      <c r="I39" s="548">
        <v>404</v>
      </c>
      <c r="J39" s="548">
        <v>499</v>
      </c>
      <c r="K39" s="549">
        <v>-45</v>
      </c>
      <c r="L39" s="380">
        <v>-9.0180360721442892</v>
      </c>
    </row>
    <row r="40" spans="1:12" s="369" customFormat="1" ht="15.95" customHeight="1" x14ac:dyDescent="0.2">
      <c r="A40" s="381"/>
      <c r="B40" s="384"/>
      <c r="C40" s="384" t="s">
        <v>107</v>
      </c>
      <c r="D40" s="385"/>
      <c r="E40" s="383"/>
      <c r="F40" s="548">
        <v>1009</v>
      </c>
      <c r="G40" s="548">
        <v>814</v>
      </c>
      <c r="H40" s="548">
        <v>1282</v>
      </c>
      <c r="I40" s="548">
        <v>968</v>
      </c>
      <c r="J40" s="548">
        <v>1061</v>
      </c>
      <c r="K40" s="549">
        <v>-52</v>
      </c>
      <c r="L40" s="380">
        <v>-4.9010367577756835</v>
      </c>
    </row>
    <row r="41" spans="1:12" s="369" customFormat="1" ht="24" customHeight="1" x14ac:dyDescent="0.2">
      <c r="A41" s="381"/>
      <c r="B41" s="385"/>
      <c r="C41" s="382" t="s">
        <v>352</v>
      </c>
      <c r="D41" s="385"/>
      <c r="E41" s="383"/>
      <c r="F41" s="548">
        <v>431</v>
      </c>
      <c r="G41" s="548">
        <v>391</v>
      </c>
      <c r="H41" s="548">
        <v>618</v>
      </c>
      <c r="I41" s="548">
        <v>412</v>
      </c>
      <c r="J41" s="550">
        <v>506</v>
      </c>
      <c r="K41" s="549">
        <v>-75</v>
      </c>
      <c r="L41" s="380">
        <v>-14.822134387351779</v>
      </c>
    </row>
    <row r="42" spans="1:12" s="110" customFormat="1" ht="15" customHeight="1" x14ac:dyDescent="0.2">
      <c r="A42" s="381"/>
      <c r="B42" s="384" t="s">
        <v>113</v>
      </c>
      <c r="C42" s="384" t="s">
        <v>353</v>
      </c>
      <c r="D42" s="385"/>
      <c r="E42" s="383"/>
      <c r="F42" s="548">
        <v>515</v>
      </c>
      <c r="G42" s="548">
        <v>346</v>
      </c>
      <c r="H42" s="548">
        <v>735</v>
      </c>
      <c r="I42" s="548">
        <v>422</v>
      </c>
      <c r="J42" s="548">
        <v>537</v>
      </c>
      <c r="K42" s="549">
        <v>-22</v>
      </c>
      <c r="L42" s="380">
        <v>-4.0968342644320295</v>
      </c>
    </row>
    <row r="43" spans="1:12" s="110" customFormat="1" ht="15" customHeight="1" x14ac:dyDescent="0.2">
      <c r="A43" s="381"/>
      <c r="B43" s="385"/>
      <c r="C43" s="382" t="s">
        <v>352</v>
      </c>
      <c r="D43" s="385"/>
      <c r="E43" s="383"/>
      <c r="F43" s="548">
        <v>244</v>
      </c>
      <c r="G43" s="548">
        <v>188</v>
      </c>
      <c r="H43" s="548">
        <v>384</v>
      </c>
      <c r="I43" s="548">
        <v>234</v>
      </c>
      <c r="J43" s="548">
        <v>276</v>
      </c>
      <c r="K43" s="549">
        <v>-32</v>
      </c>
      <c r="L43" s="380">
        <v>-11.594202898550725</v>
      </c>
    </row>
    <row r="44" spans="1:12" s="110" customFormat="1" ht="15" customHeight="1" x14ac:dyDescent="0.2">
      <c r="A44" s="381"/>
      <c r="B44" s="384"/>
      <c r="C44" s="366" t="s">
        <v>109</v>
      </c>
      <c r="D44" s="385"/>
      <c r="E44" s="383"/>
      <c r="F44" s="548">
        <v>1584</v>
      </c>
      <c r="G44" s="548">
        <v>1107</v>
      </c>
      <c r="H44" s="548">
        <v>1599</v>
      </c>
      <c r="I44" s="548">
        <v>1396</v>
      </c>
      <c r="J44" s="550">
        <v>1615</v>
      </c>
      <c r="K44" s="549">
        <v>-31</v>
      </c>
      <c r="L44" s="380">
        <v>-1.9195046439628483</v>
      </c>
    </row>
    <row r="45" spans="1:12" s="110" customFormat="1" ht="15" customHeight="1" x14ac:dyDescent="0.2">
      <c r="A45" s="381"/>
      <c r="B45" s="385"/>
      <c r="C45" s="382" t="s">
        <v>352</v>
      </c>
      <c r="D45" s="385"/>
      <c r="E45" s="383"/>
      <c r="F45" s="548">
        <v>568</v>
      </c>
      <c r="G45" s="548">
        <v>462</v>
      </c>
      <c r="H45" s="548">
        <v>664</v>
      </c>
      <c r="I45" s="548">
        <v>507</v>
      </c>
      <c r="J45" s="548">
        <v>641</v>
      </c>
      <c r="K45" s="549">
        <v>-73</v>
      </c>
      <c r="L45" s="380">
        <v>-11.388455538221528</v>
      </c>
    </row>
    <row r="46" spans="1:12" s="110" customFormat="1" ht="15" customHeight="1" x14ac:dyDescent="0.2">
      <c r="A46" s="381"/>
      <c r="B46" s="384"/>
      <c r="C46" s="366" t="s">
        <v>110</v>
      </c>
      <c r="D46" s="385"/>
      <c r="E46" s="383"/>
      <c r="F46" s="548">
        <v>227</v>
      </c>
      <c r="G46" s="548">
        <v>136</v>
      </c>
      <c r="H46" s="548">
        <v>151</v>
      </c>
      <c r="I46" s="548">
        <v>241</v>
      </c>
      <c r="J46" s="548">
        <v>215</v>
      </c>
      <c r="K46" s="549">
        <v>12</v>
      </c>
      <c r="L46" s="380">
        <v>5.5813953488372094</v>
      </c>
    </row>
    <row r="47" spans="1:12" s="110" customFormat="1" ht="15" customHeight="1" x14ac:dyDescent="0.2">
      <c r="A47" s="381"/>
      <c r="B47" s="385"/>
      <c r="C47" s="382" t="s">
        <v>352</v>
      </c>
      <c r="D47" s="385"/>
      <c r="E47" s="383"/>
      <c r="F47" s="548">
        <v>69</v>
      </c>
      <c r="G47" s="548">
        <v>61</v>
      </c>
      <c r="H47" s="548">
        <v>63</v>
      </c>
      <c r="I47" s="548">
        <v>68</v>
      </c>
      <c r="J47" s="550">
        <v>83</v>
      </c>
      <c r="K47" s="549">
        <v>-14</v>
      </c>
      <c r="L47" s="380">
        <v>-16.867469879518072</v>
      </c>
    </row>
    <row r="48" spans="1:12" s="110" customFormat="1" ht="15" customHeight="1" x14ac:dyDescent="0.2">
      <c r="A48" s="381"/>
      <c r="B48" s="385"/>
      <c r="C48" s="366" t="s">
        <v>111</v>
      </c>
      <c r="D48" s="386"/>
      <c r="E48" s="387"/>
      <c r="F48" s="548">
        <v>21</v>
      </c>
      <c r="G48" s="548">
        <v>25</v>
      </c>
      <c r="H48" s="548">
        <v>20</v>
      </c>
      <c r="I48" s="548">
        <v>53</v>
      </c>
      <c r="J48" s="548">
        <v>20</v>
      </c>
      <c r="K48" s="549">
        <v>1</v>
      </c>
      <c r="L48" s="380">
        <v>5</v>
      </c>
    </row>
    <row r="49" spans="1:12" s="110" customFormat="1" ht="15" customHeight="1" x14ac:dyDescent="0.2">
      <c r="A49" s="381"/>
      <c r="B49" s="385"/>
      <c r="C49" s="382" t="s">
        <v>352</v>
      </c>
      <c r="D49" s="385"/>
      <c r="E49" s="383"/>
      <c r="F49" s="548">
        <v>4</v>
      </c>
      <c r="G49" s="548">
        <v>15</v>
      </c>
      <c r="H49" s="548">
        <v>6</v>
      </c>
      <c r="I49" s="548">
        <v>7</v>
      </c>
      <c r="J49" s="548">
        <v>5</v>
      </c>
      <c r="K49" s="549">
        <v>-1</v>
      </c>
      <c r="L49" s="380">
        <v>-20</v>
      </c>
    </row>
    <row r="50" spans="1:12" s="110" customFormat="1" ht="15" customHeight="1" x14ac:dyDescent="0.2">
      <c r="A50" s="381"/>
      <c r="B50" s="384" t="s">
        <v>113</v>
      </c>
      <c r="C50" s="382" t="s">
        <v>181</v>
      </c>
      <c r="D50" s="385"/>
      <c r="E50" s="383"/>
      <c r="F50" s="548">
        <v>1625</v>
      </c>
      <c r="G50" s="548">
        <v>991</v>
      </c>
      <c r="H50" s="548">
        <v>1741</v>
      </c>
      <c r="I50" s="548">
        <v>1345</v>
      </c>
      <c r="J50" s="550">
        <v>1614</v>
      </c>
      <c r="K50" s="549">
        <v>11</v>
      </c>
      <c r="L50" s="380">
        <v>0.68153655514250311</v>
      </c>
    </row>
    <row r="51" spans="1:12" s="110" customFormat="1" ht="15" customHeight="1" x14ac:dyDescent="0.2">
      <c r="A51" s="381"/>
      <c r="B51" s="385"/>
      <c r="C51" s="382" t="s">
        <v>352</v>
      </c>
      <c r="D51" s="385"/>
      <c r="E51" s="383"/>
      <c r="F51" s="548">
        <v>531</v>
      </c>
      <c r="G51" s="548">
        <v>399</v>
      </c>
      <c r="H51" s="548">
        <v>693</v>
      </c>
      <c r="I51" s="548">
        <v>515</v>
      </c>
      <c r="J51" s="548">
        <v>572</v>
      </c>
      <c r="K51" s="549">
        <v>-41</v>
      </c>
      <c r="L51" s="380">
        <v>-7.1678321678321675</v>
      </c>
    </row>
    <row r="52" spans="1:12" s="110" customFormat="1" ht="15" customHeight="1" x14ac:dyDescent="0.2">
      <c r="A52" s="381"/>
      <c r="B52" s="384"/>
      <c r="C52" s="382" t="s">
        <v>182</v>
      </c>
      <c r="D52" s="385"/>
      <c r="E52" s="383"/>
      <c r="F52" s="548">
        <v>722</v>
      </c>
      <c r="G52" s="548">
        <v>623</v>
      </c>
      <c r="H52" s="548">
        <v>764</v>
      </c>
      <c r="I52" s="548">
        <v>767</v>
      </c>
      <c r="J52" s="548">
        <v>773</v>
      </c>
      <c r="K52" s="549">
        <v>-51</v>
      </c>
      <c r="L52" s="380">
        <v>-6.5976714100905562</v>
      </c>
    </row>
    <row r="53" spans="1:12" s="269" customFormat="1" ht="11.25" customHeight="1" x14ac:dyDescent="0.2">
      <c r="A53" s="381"/>
      <c r="B53" s="385"/>
      <c r="C53" s="382" t="s">
        <v>352</v>
      </c>
      <c r="D53" s="385"/>
      <c r="E53" s="383"/>
      <c r="F53" s="548">
        <v>354</v>
      </c>
      <c r="G53" s="548">
        <v>327</v>
      </c>
      <c r="H53" s="548">
        <v>424</v>
      </c>
      <c r="I53" s="548">
        <v>301</v>
      </c>
      <c r="J53" s="550">
        <v>433</v>
      </c>
      <c r="K53" s="549">
        <v>-79</v>
      </c>
      <c r="L53" s="380">
        <v>-18.244803695150114</v>
      </c>
    </row>
    <row r="54" spans="1:12" s="151" customFormat="1" ht="12.75" customHeight="1" x14ac:dyDescent="0.2">
      <c r="A54" s="381"/>
      <c r="B54" s="384" t="s">
        <v>113</v>
      </c>
      <c r="C54" s="384" t="s">
        <v>116</v>
      </c>
      <c r="D54" s="385"/>
      <c r="E54" s="383"/>
      <c r="F54" s="548">
        <v>1723</v>
      </c>
      <c r="G54" s="548">
        <v>1113</v>
      </c>
      <c r="H54" s="548">
        <v>1831</v>
      </c>
      <c r="I54" s="548">
        <v>1542</v>
      </c>
      <c r="J54" s="548">
        <v>1709</v>
      </c>
      <c r="K54" s="549">
        <v>14</v>
      </c>
      <c r="L54" s="380">
        <v>0.81919251023990636</v>
      </c>
    </row>
    <row r="55" spans="1:12" ht="11.25" x14ac:dyDescent="0.2">
      <c r="A55" s="381"/>
      <c r="B55" s="385"/>
      <c r="C55" s="382" t="s">
        <v>352</v>
      </c>
      <c r="D55" s="385"/>
      <c r="E55" s="383"/>
      <c r="F55" s="548">
        <v>604</v>
      </c>
      <c r="G55" s="548">
        <v>475</v>
      </c>
      <c r="H55" s="548">
        <v>823</v>
      </c>
      <c r="I55" s="548">
        <v>567</v>
      </c>
      <c r="J55" s="548">
        <v>666</v>
      </c>
      <c r="K55" s="549">
        <v>-62</v>
      </c>
      <c r="L55" s="380">
        <v>-9.3093093093093096</v>
      </c>
    </row>
    <row r="56" spans="1:12" ht="14.25" customHeight="1" x14ac:dyDescent="0.2">
      <c r="A56" s="381"/>
      <c r="B56" s="385"/>
      <c r="C56" s="384" t="s">
        <v>117</v>
      </c>
      <c r="D56" s="385"/>
      <c r="E56" s="383"/>
      <c r="F56" s="548">
        <v>623</v>
      </c>
      <c r="G56" s="548">
        <v>501</v>
      </c>
      <c r="H56" s="548">
        <v>671</v>
      </c>
      <c r="I56" s="548">
        <v>570</v>
      </c>
      <c r="J56" s="548">
        <v>678</v>
      </c>
      <c r="K56" s="549">
        <v>-55</v>
      </c>
      <c r="L56" s="380">
        <v>-8.112094395280236</v>
      </c>
    </row>
    <row r="57" spans="1:12" ht="18.75" customHeight="1" x14ac:dyDescent="0.2">
      <c r="A57" s="388"/>
      <c r="B57" s="389"/>
      <c r="C57" s="390" t="s">
        <v>352</v>
      </c>
      <c r="D57" s="389"/>
      <c r="E57" s="391"/>
      <c r="F57" s="551">
        <v>280</v>
      </c>
      <c r="G57" s="552">
        <v>251</v>
      </c>
      <c r="H57" s="552">
        <v>291</v>
      </c>
      <c r="I57" s="552">
        <v>249</v>
      </c>
      <c r="J57" s="552">
        <v>339</v>
      </c>
      <c r="K57" s="553">
        <f t="shared" ref="K57" si="0">IF(OR(F57=".",J57=".")=TRUE,".",IF(OR(F57="*",J57="*")=TRUE,"*",IF(AND(F57="-",J57="-")=TRUE,"-",IF(AND(ISNUMBER(J57),ISNUMBER(F57))=TRUE,IF(F57-J57=0,0,F57-J57),IF(ISNUMBER(F57)=TRUE,F57,-J57)))))</f>
        <v>-59</v>
      </c>
      <c r="L57" s="392">
        <f t="shared" ref="L57" si="1">IF(K57 =".",".",IF(K57 ="*","*",IF(K57="-","-",IF(K57=0,0,IF(OR(J57="-",J57=".",F57="-",F57=".")=TRUE,"X",IF(J57=0,"0,0",IF(ABS(K57*100/J57)&gt;250,".X",(K57*100/J57))))))))</f>
        <v>-17.404129793510325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2397</v>
      </c>
      <c r="E11" s="114">
        <v>1698</v>
      </c>
      <c r="F11" s="114">
        <v>3088</v>
      </c>
      <c r="G11" s="114">
        <v>2169</v>
      </c>
      <c r="H11" s="140">
        <v>2454</v>
      </c>
      <c r="I11" s="115">
        <v>-57</v>
      </c>
      <c r="J11" s="116">
        <v>-2.3227383863080684</v>
      </c>
    </row>
    <row r="12" spans="1:15" s="110" customFormat="1" ht="24.95" customHeight="1" x14ac:dyDescent="0.2">
      <c r="A12" s="193" t="s">
        <v>132</v>
      </c>
      <c r="B12" s="194" t="s">
        <v>133</v>
      </c>
      <c r="C12" s="113">
        <v>0.1668752607425949</v>
      </c>
      <c r="D12" s="115">
        <v>4</v>
      </c>
      <c r="E12" s="114">
        <v>3</v>
      </c>
      <c r="F12" s="114">
        <v>8</v>
      </c>
      <c r="G12" s="114" t="s">
        <v>513</v>
      </c>
      <c r="H12" s="140">
        <v>6</v>
      </c>
      <c r="I12" s="115">
        <v>-2</v>
      </c>
      <c r="J12" s="116">
        <v>-33.333333333333336</v>
      </c>
    </row>
    <row r="13" spans="1:15" s="110" customFormat="1" ht="24.95" customHeight="1" x14ac:dyDescent="0.2">
      <c r="A13" s="193" t="s">
        <v>134</v>
      </c>
      <c r="B13" s="199" t="s">
        <v>214</v>
      </c>
      <c r="C13" s="113">
        <v>0.45890696704213602</v>
      </c>
      <c r="D13" s="115">
        <v>11</v>
      </c>
      <c r="E13" s="114">
        <v>5</v>
      </c>
      <c r="F13" s="114">
        <v>17</v>
      </c>
      <c r="G13" s="114" t="s">
        <v>513</v>
      </c>
      <c r="H13" s="140">
        <v>13</v>
      </c>
      <c r="I13" s="115">
        <v>-2</v>
      </c>
      <c r="J13" s="116">
        <v>-15.384615384615385</v>
      </c>
    </row>
    <row r="14" spans="1:15" s="287" customFormat="1" ht="24.95" customHeight="1" x14ac:dyDescent="0.2">
      <c r="A14" s="193" t="s">
        <v>215</v>
      </c>
      <c r="B14" s="199" t="s">
        <v>137</v>
      </c>
      <c r="C14" s="113">
        <v>9.1781393408427192</v>
      </c>
      <c r="D14" s="115">
        <v>220</v>
      </c>
      <c r="E14" s="114">
        <v>184</v>
      </c>
      <c r="F14" s="114">
        <v>292</v>
      </c>
      <c r="G14" s="114">
        <v>276</v>
      </c>
      <c r="H14" s="140">
        <v>263</v>
      </c>
      <c r="I14" s="115">
        <v>-43</v>
      </c>
      <c r="J14" s="116">
        <v>-16.34980988593156</v>
      </c>
      <c r="K14" s="110"/>
      <c r="L14" s="110"/>
      <c r="M14" s="110"/>
      <c r="N14" s="110"/>
      <c r="O14" s="110"/>
    </row>
    <row r="15" spans="1:15" s="110" customFormat="1" ht="24.95" customHeight="1" x14ac:dyDescent="0.2">
      <c r="A15" s="193" t="s">
        <v>216</v>
      </c>
      <c r="B15" s="199" t="s">
        <v>217</v>
      </c>
      <c r="C15" s="113">
        <v>2.2945348352106798</v>
      </c>
      <c r="D15" s="115">
        <v>55</v>
      </c>
      <c r="E15" s="114">
        <v>71</v>
      </c>
      <c r="F15" s="114">
        <v>67</v>
      </c>
      <c r="G15" s="114">
        <v>47</v>
      </c>
      <c r="H15" s="140">
        <v>57</v>
      </c>
      <c r="I15" s="115">
        <v>-2</v>
      </c>
      <c r="J15" s="116">
        <v>-3.5087719298245612</v>
      </c>
    </row>
    <row r="16" spans="1:15" s="287" customFormat="1" ht="24.95" customHeight="1" x14ac:dyDescent="0.2">
      <c r="A16" s="193" t="s">
        <v>218</v>
      </c>
      <c r="B16" s="199" t="s">
        <v>141</v>
      </c>
      <c r="C16" s="113">
        <v>4.92282019190655</v>
      </c>
      <c r="D16" s="115">
        <v>118</v>
      </c>
      <c r="E16" s="114">
        <v>91</v>
      </c>
      <c r="F16" s="114">
        <v>138</v>
      </c>
      <c r="G16" s="114">
        <v>183</v>
      </c>
      <c r="H16" s="140">
        <v>115</v>
      </c>
      <c r="I16" s="115">
        <v>3</v>
      </c>
      <c r="J16" s="116">
        <v>2.6086956521739131</v>
      </c>
      <c r="K16" s="110"/>
      <c r="L16" s="110"/>
      <c r="M16" s="110"/>
      <c r="N16" s="110"/>
      <c r="O16" s="110"/>
    </row>
    <row r="17" spans="1:15" s="110" customFormat="1" ht="24.95" customHeight="1" x14ac:dyDescent="0.2">
      <c r="A17" s="193" t="s">
        <v>142</v>
      </c>
      <c r="B17" s="199" t="s">
        <v>220</v>
      </c>
      <c r="C17" s="113">
        <v>1.9607843137254901</v>
      </c>
      <c r="D17" s="115">
        <v>47</v>
      </c>
      <c r="E17" s="114">
        <v>22</v>
      </c>
      <c r="F17" s="114">
        <v>87</v>
      </c>
      <c r="G17" s="114">
        <v>46</v>
      </c>
      <c r="H17" s="140">
        <v>91</v>
      </c>
      <c r="I17" s="115">
        <v>-44</v>
      </c>
      <c r="J17" s="116">
        <v>-48.35164835164835</v>
      </c>
    </row>
    <row r="18" spans="1:15" s="287" customFormat="1" ht="24.95" customHeight="1" x14ac:dyDescent="0.2">
      <c r="A18" s="201" t="s">
        <v>144</v>
      </c>
      <c r="B18" s="202" t="s">
        <v>145</v>
      </c>
      <c r="C18" s="113">
        <v>6.7584480600750938</v>
      </c>
      <c r="D18" s="115">
        <v>162</v>
      </c>
      <c r="E18" s="114">
        <v>57</v>
      </c>
      <c r="F18" s="114">
        <v>124</v>
      </c>
      <c r="G18" s="114" t="s">
        <v>513</v>
      </c>
      <c r="H18" s="140">
        <v>186</v>
      </c>
      <c r="I18" s="115">
        <v>-24</v>
      </c>
      <c r="J18" s="116">
        <v>-12.903225806451612</v>
      </c>
      <c r="K18" s="110"/>
      <c r="L18" s="110"/>
      <c r="M18" s="110"/>
      <c r="N18" s="110"/>
      <c r="O18" s="110"/>
    </row>
    <row r="19" spans="1:15" s="110" customFormat="1" ht="24.95" customHeight="1" x14ac:dyDescent="0.2">
      <c r="A19" s="193" t="s">
        <v>146</v>
      </c>
      <c r="B19" s="199" t="s">
        <v>147</v>
      </c>
      <c r="C19" s="113">
        <v>19.6912807676262</v>
      </c>
      <c r="D19" s="115">
        <v>472</v>
      </c>
      <c r="E19" s="114">
        <v>408</v>
      </c>
      <c r="F19" s="114">
        <v>832</v>
      </c>
      <c r="G19" s="114">
        <v>414</v>
      </c>
      <c r="H19" s="140">
        <v>553</v>
      </c>
      <c r="I19" s="115">
        <v>-81</v>
      </c>
      <c r="J19" s="116">
        <v>-14.647377938517179</v>
      </c>
    </row>
    <row r="20" spans="1:15" s="287" customFormat="1" ht="24.95" customHeight="1" x14ac:dyDescent="0.2">
      <c r="A20" s="193" t="s">
        <v>148</v>
      </c>
      <c r="B20" s="199" t="s">
        <v>149</v>
      </c>
      <c r="C20" s="113">
        <v>3.4209428452231956</v>
      </c>
      <c r="D20" s="115">
        <v>82</v>
      </c>
      <c r="E20" s="114">
        <v>72</v>
      </c>
      <c r="F20" s="114">
        <v>136</v>
      </c>
      <c r="G20" s="114">
        <v>277</v>
      </c>
      <c r="H20" s="140">
        <v>84</v>
      </c>
      <c r="I20" s="115">
        <v>-2</v>
      </c>
      <c r="J20" s="116">
        <v>-2.3809523809523809</v>
      </c>
      <c r="K20" s="110"/>
      <c r="L20" s="110"/>
      <c r="M20" s="110"/>
      <c r="N20" s="110"/>
      <c r="O20" s="110"/>
    </row>
    <row r="21" spans="1:15" s="110" customFormat="1" ht="24.95" customHeight="1" x14ac:dyDescent="0.2">
      <c r="A21" s="201" t="s">
        <v>150</v>
      </c>
      <c r="B21" s="202" t="s">
        <v>151</v>
      </c>
      <c r="C21" s="113">
        <v>5.6737588652482271</v>
      </c>
      <c r="D21" s="115">
        <v>136</v>
      </c>
      <c r="E21" s="114">
        <v>114</v>
      </c>
      <c r="F21" s="114">
        <v>117</v>
      </c>
      <c r="G21" s="114">
        <v>87</v>
      </c>
      <c r="H21" s="140">
        <v>87</v>
      </c>
      <c r="I21" s="115">
        <v>49</v>
      </c>
      <c r="J21" s="116">
        <v>56.321839080459768</v>
      </c>
    </row>
    <row r="22" spans="1:15" s="110" customFormat="1" ht="24.95" customHeight="1" x14ac:dyDescent="0.2">
      <c r="A22" s="201" t="s">
        <v>152</v>
      </c>
      <c r="B22" s="199" t="s">
        <v>153</v>
      </c>
      <c r="C22" s="113">
        <v>1.3767209011264081</v>
      </c>
      <c r="D22" s="115">
        <v>33</v>
      </c>
      <c r="E22" s="114">
        <v>19</v>
      </c>
      <c r="F22" s="114">
        <v>35</v>
      </c>
      <c r="G22" s="114">
        <v>16</v>
      </c>
      <c r="H22" s="140">
        <v>39</v>
      </c>
      <c r="I22" s="115">
        <v>-6</v>
      </c>
      <c r="J22" s="116">
        <v>-15.384615384615385</v>
      </c>
    </row>
    <row r="23" spans="1:15" s="110" customFormat="1" ht="24.95" customHeight="1" x14ac:dyDescent="0.2">
      <c r="A23" s="193" t="s">
        <v>154</v>
      </c>
      <c r="B23" s="199" t="s">
        <v>155</v>
      </c>
      <c r="C23" s="113">
        <v>1.2098456403838131</v>
      </c>
      <c r="D23" s="115">
        <v>29</v>
      </c>
      <c r="E23" s="114">
        <v>20</v>
      </c>
      <c r="F23" s="114">
        <v>45</v>
      </c>
      <c r="G23" s="114">
        <v>9</v>
      </c>
      <c r="H23" s="140">
        <v>28</v>
      </c>
      <c r="I23" s="115">
        <v>1</v>
      </c>
      <c r="J23" s="116">
        <v>3.5714285714285716</v>
      </c>
    </row>
    <row r="24" spans="1:15" s="110" customFormat="1" ht="24.95" customHeight="1" x14ac:dyDescent="0.2">
      <c r="A24" s="193" t="s">
        <v>156</v>
      </c>
      <c r="B24" s="199" t="s">
        <v>221</v>
      </c>
      <c r="C24" s="113">
        <v>3.8381309970796829</v>
      </c>
      <c r="D24" s="115">
        <v>92</v>
      </c>
      <c r="E24" s="114">
        <v>56</v>
      </c>
      <c r="F24" s="114">
        <v>143</v>
      </c>
      <c r="G24" s="114">
        <v>62</v>
      </c>
      <c r="H24" s="140">
        <v>87</v>
      </c>
      <c r="I24" s="115">
        <v>5</v>
      </c>
      <c r="J24" s="116">
        <v>5.7471264367816088</v>
      </c>
    </row>
    <row r="25" spans="1:15" s="110" customFormat="1" ht="24.95" customHeight="1" x14ac:dyDescent="0.2">
      <c r="A25" s="193" t="s">
        <v>222</v>
      </c>
      <c r="B25" s="204" t="s">
        <v>159</v>
      </c>
      <c r="C25" s="113">
        <v>8.0100125156445561</v>
      </c>
      <c r="D25" s="115">
        <v>192</v>
      </c>
      <c r="E25" s="114">
        <v>120</v>
      </c>
      <c r="F25" s="114">
        <v>180</v>
      </c>
      <c r="G25" s="114">
        <v>118</v>
      </c>
      <c r="H25" s="140">
        <v>123</v>
      </c>
      <c r="I25" s="115">
        <v>69</v>
      </c>
      <c r="J25" s="116">
        <v>56.097560975609753</v>
      </c>
    </row>
    <row r="26" spans="1:15" s="110" customFormat="1" ht="24.95" customHeight="1" x14ac:dyDescent="0.2">
      <c r="A26" s="201">
        <v>782.78300000000002</v>
      </c>
      <c r="B26" s="203" t="s">
        <v>160</v>
      </c>
      <c r="C26" s="113">
        <v>21.98581560283688</v>
      </c>
      <c r="D26" s="115">
        <v>527</v>
      </c>
      <c r="E26" s="114">
        <v>286</v>
      </c>
      <c r="F26" s="114">
        <v>431</v>
      </c>
      <c r="G26" s="114">
        <v>435</v>
      </c>
      <c r="H26" s="140">
        <v>561</v>
      </c>
      <c r="I26" s="115">
        <v>-34</v>
      </c>
      <c r="J26" s="116">
        <v>-6.0606060606060606</v>
      </c>
    </row>
    <row r="27" spans="1:15" s="110" customFormat="1" ht="24.95" customHeight="1" x14ac:dyDescent="0.2">
      <c r="A27" s="193" t="s">
        <v>161</v>
      </c>
      <c r="B27" s="199" t="s">
        <v>162</v>
      </c>
      <c r="C27" s="113">
        <v>1.6270337922403004</v>
      </c>
      <c r="D27" s="115">
        <v>39</v>
      </c>
      <c r="E27" s="114">
        <v>22</v>
      </c>
      <c r="F27" s="114">
        <v>70</v>
      </c>
      <c r="G27" s="114">
        <v>44</v>
      </c>
      <c r="H27" s="140">
        <v>31</v>
      </c>
      <c r="I27" s="115">
        <v>8</v>
      </c>
      <c r="J27" s="116">
        <v>25.806451612903224</v>
      </c>
    </row>
    <row r="28" spans="1:15" s="110" customFormat="1" ht="24.95" customHeight="1" x14ac:dyDescent="0.2">
      <c r="A28" s="193" t="s">
        <v>163</v>
      </c>
      <c r="B28" s="199" t="s">
        <v>164</v>
      </c>
      <c r="C28" s="113">
        <v>2.4196912807676263</v>
      </c>
      <c r="D28" s="115">
        <v>58</v>
      </c>
      <c r="E28" s="114">
        <v>66</v>
      </c>
      <c r="F28" s="114">
        <v>174</v>
      </c>
      <c r="G28" s="114">
        <v>35</v>
      </c>
      <c r="H28" s="140">
        <v>75</v>
      </c>
      <c r="I28" s="115">
        <v>-17</v>
      </c>
      <c r="J28" s="116">
        <v>-22.666666666666668</v>
      </c>
    </row>
    <row r="29" spans="1:15" s="110" customFormat="1" ht="24.95" customHeight="1" x14ac:dyDescent="0.2">
      <c r="A29" s="193">
        <v>86</v>
      </c>
      <c r="B29" s="199" t="s">
        <v>165</v>
      </c>
      <c r="C29" s="113">
        <v>5.7989153108051728</v>
      </c>
      <c r="D29" s="115">
        <v>139</v>
      </c>
      <c r="E29" s="114">
        <v>139</v>
      </c>
      <c r="F29" s="114">
        <v>263</v>
      </c>
      <c r="G29" s="114">
        <v>149</v>
      </c>
      <c r="H29" s="140">
        <v>167</v>
      </c>
      <c r="I29" s="115">
        <v>-28</v>
      </c>
      <c r="J29" s="116">
        <v>-16.766467065868262</v>
      </c>
    </row>
    <row r="30" spans="1:15" s="110" customFormat="1" ht="24.95" customHeight="1" x14ac:dyDescent="0.2">
      <c r="A30" s="193">
        <v>87.88</v>
      </c>
      <c r="B30" s="204" t="s">
        <v>166</v>
      </c>
      <c r="C30" s="113">
        <v>6.2161034626616605</v>
      </c>
      <c r="D30" s="115">
        <v>149</v>
      </c>
      <c r="E30" s="114">
        <v>82</v>
      </c>
      <c r="F30" s="114">
        <v>148</v>
      </c>
      <c r="G30" s="114">
        <v>60</v>
      </c>
      <c r="H30" s="140">
        <v>90</v>
      </c>
      <c r="I30" s="115">
        <v>59</v>
      </c>
      <c r="J30" s="116">
        <v>65.555555555555557</v>
      </c>
    </row>
    <row r="31" spans="1:15" s="110" customFormat="1" ht="24.95" customHeight="1" x14ac:dyDescent="0.2">
      <c r="A31" s="193" t="s">
        <v>167</v>
      </c>
      <c r="B31" s="199" t="s">
        <v>168</v>
      </c>
      <c r="C31" s="113">
        <v>2.1693783896537338</v>
      </c>
      <c r="D31" s="115">
        <v>52</v>
      </c>
      <c r="E31" s="114">
        <v>45</v>
      </c>
      <c r="F31" s="114">
        <v>73</v>
      </c>
      <c r="G31" s="114">
        <v>58</v>
      </c>
      <c r="H31" s="140">
        <v>61</v>
      </c>
      <c r="I31" s="115">
        <v>-9</v>
      </c>
      <c r="J31" s="116">
        <v>-14.754098360655737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0.1668752607425949</v>
      </c>
      <c r="D34" s="115">
        <v>4</v>
      </c>
      <c r="E34" s="114">
        <v>3</v>
      </c>
      <c r="F34" s="114">
        <v>8</v>
      </c>
      <c r="G34" s="114" t="s">
        <v>513</v>
      </c>
      <c r="H34" s="140">
        <v>6</v>
      </c>
      <c r="I34" s="115">
        <v>-2</v>
      </c>
      <c r="J34" s="116">
        <v>-33.333333333333336</v>
      </c>
    </row>
    <row r="35" spans="1:10" s="110" customFormat="1" ht="24.95" customHeight="1" x14ac:dyDescent="0.2">
      <c r="A35" s="292" t="s">
        <v>171</v>
      </c>
      <c r="B35" s="293" t="s">
        <v>172</v>
      </c>
      <c r="C35" s="113">
        <v>16.395494367959952</v>
      </c>
      <c r="D35" s="115">
        <v>393</v>
      </c>
      <c r="E35" s="114">
        <v>246</v>
      </c>
      <c r="F35" s="114">
        <v>433</v>
      </c>
      <c r="G35" s="114" t="s">
        <v>513</v>
      </c>
      <c r="H35" s="140">
        <v>462</v>
      </c>
      <c r="I35" s="115">
        <v>-69</v>
      </c>
      <c r="J35" s="116">
        <v>-14.935064935064934</v>
      </c>
    </row>
    <row r="36" spans="1:10" s="110" customFormat="1" ht="24.95" customHeight="1" x14ac:dyDescent="0.2">
      <c r="A36" s="294" t="s">
        <v>173</v>
      </c>
      <c r="B36" s="295" t="s">
        <v>174</v>
      </c>
      <c r="C36" s="125">
        <v>83.437630371297459</v>
      </c>
      <c r="D36" s="143">
        <v>2000</v>
      </c>
      <c r="E36" s="144">
        <v>1449</v>
      </c>
      <c r="F36" s="144">
        <v>2647</v>
      </c>
      <c r="G36" s="144">
        <v>1764</v>
      </c>
      <c r="H36" s="145">
        <v>1986</v>
      </c>
      <c r="I36" s="143">
        <v>14</v>
      </c>
      <c r="J36" s="146">
        <v>0.70493454179254789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2397</v>
      </c>
      <c r="F11" s="264">
        <v>1698</v>
      </c>
      <c r="G11" s="264">
        <v>3088</v>
      </c>
      <c r="H11" s="264">
        <v>2169</v>
      </c>
      <c r="I11" s="265">
        <v>2454</v>
      </c>
      <c r="J11" s="263">
        <v>-57</v>
      </c>
      <c r="K11" s="266">
        <v>-2.3227383863080684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34.042553191489361</v>
      </c>
      <c r="E13" s="115">
        <v>816</v>
      </c>
      <c r="F13" s="114">
        <v>586</v>
      </c>
      <c r="G13" s="114">
        <v>1000</v>
      </c>
      <c r="H13" s="114">
        <v>970</v>
      </c>
      <c r="I13" s="140">
        <v>909</v>
      </c>
      <c r="J13" s="115">
        <v>-93</v>
      </c>
      <c r="K13" s="116">
        <v>-10.231023102310232</v>
      </c>
    </row>
    <row r="14" spans="1:15" ht="15.95" customHeight="1" x14ac:dyDescent="0.2">
      <c r="A14" s="306" t="s">
        <v>230</v>
      </c>
      <c r="B14" s="307"/>
      <c r="C14" s="308"/>
      <c r="D14" s="113">
        <v>52.02336253650396</v>
      </c>
      <c r="E14" s="115">
        <v>1247</v>
      </c>
      <c r="F14" s="114">
        <v>849</v>
      </c>
      <c r="G14" s="114">
        <v>1739</v>
      </c>
      <c r="H14" s="114">
        <v>911</v>
      </c>
      <c r="I14" s="140">
        <v>1213</v>
      </c>
      <c r="J14" s="115">
        <v>34</v>
      </c>
      <c r="K14" s="116">
        <v>2.8029678483099754</v>
      </c>
    </row>
    <row r="15" spans="1:15" ht="15.95" customHeight="1" x14ac:dyDescent="0.2">
      <c r="A15" s="306" t="s">
        <v>231</v>
      </c>
      <c r="B15" s="307"/>
      <c r="C15" s="308"/>
      <c r="D15" s="113">
        <v>6.2995410930329578</v>
      </c>
      <c r="E15" s="115">
        <v>151</v>
      </c>
      <c r="F15" s="114">
        <v>107</v>
      </c>
      <c r="G15" s="114">
        <v>185</v>
      </c>
      <c r="H15" s="114">
        <v>145</v>
      </c>
      <c r="I15" s="140">
        <v>175</v>
      </c>
      <c r="J15" s="115">
        <v>-24</v>
      </c>
      <c r="K15" s="116">
        <v>-13.714285714285714</v>
      </c>
    </row>
    <row r="16" spans="1:15" ht="15.95" customHeight="1" x14ac:dyDescent="0.2">
      <c r="A16" s="306" t="s">
        <v>232</v>
      </c>
      <c r="B16" s="307"/>
      <c r="C16" s="308"/>
      <c r="D16" s="113">
        <v>7.5928243637880684</v>
      </c>
      <c r="E16" s="115">
        <v>182</v>
      </c>
      <c r="F16" s="114">
        <v>153</v>
      </c>
      <c r="G16" s="114">
        <v>143</v>
      </c>
      <c r="H16" s="114">
        <v>141</v>
      </c>
      <c r="I16" s="140">
        <v>151</v>
      </c>
      <c r="J16" s="115">
        <v>31</v>
      </c>
      <c r="K16" s="116">
        <v>20.52980132450331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0.62578222778473092</v>
      </c>
      <c r="E18" s="115">
        <v>15</v>
      </c>
      <c r="F18" s="114">
        <v>7</v>
      </c>
      <c r="G18" s="114">
        <v>7</v>
      </c>
      <c r="H18" s="114">
        <v>5</v>
      </c>
      <c r="I18" s="140">
        <v>6</v>
      </c>
      <c r="J18" s="115">
        <v>9</v>
      </c>
      <c r="K18" s="116">
        <v>150</v>
      </c>
    </row>
    <row r="19" spans="1:11" ht="14.1" customHeight="1" x14ac:dyDescent="0.2">
      <c r="A19" s="306" t="s">
        <v>235</v>
      </c>
      <c r="B19" s="307" t="s">
        <v>236</v>
      </c>
      <c r="C19" s="308"/>
      <c r="D19" s="113">
        <v>0.41718815185648728</v>
      </c>
      <c r="E19" s="115">
        <v>10</v>
      </c>
      <c r="F19" s="114">
        <v>5</v>
      </c>
      <c r="G19" s="114">
        <v>6</v>
      </c>
      <c r="H19" s="114">
        <v>4</v>
      </c>
      <c r="I19" s="140">
        <v>5</v>
      </c>
      <c r="J19" s="115">
        <v>5</v>
      </c>
      <c r="K19" s="116">
        <v>100</v>
      </c>
    </row>
    <row r="20" spans="1:11" ht="14.1" customHeight="1" x14ac:dyDescent="0.2">
      <c r="A20" s="306">
        <v>12</v>
      </c>
      <c r="B20" s="307" t="s">
        <v>237</v>
      </c>
      <c r="C20" s="308"/>
      <c r="D20" s="113">
        <v>0.25031289111389238</v>
      </c>
      <c r="E20" s="115">
        <v>6</v>
      </c>
      <c r="F20" s="114">
        <v>5</v>
      </c>
      <c r="G20" s="114">
        <v>11</v>
      </c>
      <c r="H20" s="114">
        <v>5</v>
      </c>
      <c r="I20" s="140">
        <v>11</v>
      </c>
      <c r="J20" s="115">
        <v>-5</v>
      </c>
      <c r="K20" s="116">
        <v>-45.454545454545453</v>
      </c>
    </row>
    <row r="21" spans="1:11" ht="14.1" customHeight="1" x14ac:dyDescent="0.2">
      <c r="A21" s="306">
        <v>21</v>
      </c>
      <c r="B21" s="307" t="s">
        <v>238</v>
      </c>
      <c r="C21" s="308"/>
      <c r="D21" s="113">
        <v>1.5018773466833542</v>
      </c>
      <c r="E21" s="115">
        <v>36</v>
      </c>
      <c r="F21" s="114">
        <v>21</v>
      </c>
      <c r="G21" s="114">
        <v>50</v>
      </c>
      <c r="H21" s="114">
        <v>49</v>
      </c>
      <c r="I21" s="140">
        <v>65</v>
      </c>
      <c r="J21" s="115">
        <v>-29</v>
      </c>
      <c r="K21" s="116">
        <v>-44.615384615384613</v>
      </c>
    </row>
    <row r="22" spans="1:11" ht="14.1" customHeight="1" x14ac:dyDescent="0.2">
      <c r="A22" s="306">
        <v>22</v>
      </c>
      <c r="B22" s="307" t="s">
        <v>239</v>
      </c>
      <c r="C22" s="308"/>
      <c r="D22" s="113">
        <v>1.7104714226115978</v>
      </c>
      <c r="E22" s="115">
        <v>41</v>
      </c>
      <c r="F22" s="114">
        <v>29</v>
      </c>
      <c r="G22" s="114">
        <v>78</v>
      </c>
      <c r="H22" s="114">
        <v>57</v>
      </c>
      <c r="I22" s="140">
        <v>78</v>
      </c>
      <c r="J22" s="115">
        <v>-37</v>
      </c>
      <c r="K22" s="116">
        <v>-47.435897435897438</v>
      </c>
    </row>
    <row r="23" spans="1:11" ht="14.1" customHeight="1" x14ac:dyDescent="0.2">
      <c r="A23" s="306">
        <v>23</v>
      </c>
      <c r="B23" s="307" t="s">
        <v>240</v>
      </c>
      <c r="C23" s="308"/>
      <c r="D23" s="113">
        <v>0.58406341259908223</v>
      </c>
      <c r="E23" s="115">
        <v>14</v>
      </c>
      <c r="F23" s="114">
        <v>11</v>
      </c>
      <c r="G23" s="114">
        <v>23</v>
      </c>
      <c r="H23" s="114">
        <v>20</v>
      </c>
      <c r="I23" s="140">
        <v>19</v>
      </c>
      <c r="J23" s="115">
        <v>-5</v>
      </c>
      <c r="K23" s="116">
        <v>-26.315789473684209</v>
      </c>
    </row>
    <row r="24" spans="1:11" ht="14.1" customHeight="1" x14ac:dyDescent="0.2">
      <c r="A24" s="306">
        <v>24</v>
      </c>
      <c r="B24" s="307" t="s">
        <v>241</v>
      </c>
      <c r="C24" s="308"/>
      <c r="D24" s="113">
        <v>7.0921985815602833</v>
      </c>
      <c r="E24" s="115">
        <v>170</v>
      </c>
      <c r="F24" s="114">
        <v>87</v>
      </c>
      <c r="G24" s="114">
        <v>203</v>
      </c>
      <c r="H24" s="114">
        <v>116</v>
      </c>
      <c r="I24" s="140">
        <v>214</v>
      </c>
      <c r="J24" s="115">
        <v>-44</v>
      </c>
      <c r="K24" s="116">
        <v>-20.560747663551403</v>
      </c>
    </row>
    <row r="25" spans="1:11" ht="14.1" customHeight="1" x14ac:dyDescent="0.2">
      <c r="A25" s="306">
        <v>25</v>
      </c>
      <c r="B25" s="307" t="s">
        <v>242</v>
      </c>
      <c r="C25" s="308"/>
      <c r="D25" s="113">
        <v>7.8014184397163122</v>
      </c>
      <c r="E25" s="115">
        <v>187</v>
      </c>
      <c r="F25" s="114">
        <v>60</v>
      </c>
      <c r="G25" s="114">
        <v>116</v>
      </c>
      <c r="H25" s="114">
        <v>111</v>
      </c>
      <c r="I25" s="140">
        <v>179</v>
      </c>
      <c r="J25" s="115">
        <v>8</v>
      </c>
      <c r="K25" s="116">
        <v>4.4692737430167595</v>
      </c>
    </row>
    <row r="26" spans="1:11" ht="14.1" customHeight="1" x14ac:dyDescent="0.2">
      <c r="A26" s="306">
        <v>26</v>
      </c>
      <c r="B26" s="307" t="s">
        <v>243</v>
      </c>
      <c r="C26" s="308"/>
      <c r="D26" s="113">
        <v>4.1301627033792236</v>
      </c>
      <c r="E26" s="115">
        <v>99</v>
      </c>
      <c r="F26" s="114">
        <v>48</v>
      </c>
      <c r="G26" s="114">
        <v>117</v>
      </c>
      <c r="H26" s="114">
        <v>93</v>
      </c>
      <c r="I26" s="140">
        <v>94</v>
      </c>
      <c r="J26" s="115">
        <v>5</v>
      </c>
      <c r="K26" s="116">
        <v>5.3191489361702127</v>
      </c>
    </row>
    <row r="27" spans="1:11" ht="14.1" customHeight="1" x14ac:dyDescent="0.2">
      <c r="A27" s="306">
        <v>27</v>
      </c>
      <c r="B27" s="307" t="s">
        <v>244</v>
      </c>
      <c r="C27" s="308"/>
      <c r="D27" s="113">
        <v>0.91781393408427203</v>
      </c>
      <c r="E27" s="115">
        <v>22</v>
      </c>
      <c r="F27" s="114">
        <v>11</v>
      </c>
      <c r="G27" s="114">
        <v>30</v>
      </c>
      <c r="H27" s="114">
        <v>31</v>
      </c>
      <c r="I27" s="140">
        <v>23</v>
      </c>
      <c r="J27" s="115">
        <v>-1</v>
      </c>
      <c r="K27" s="116">
        <v>-4.3478260869565215</v>
      </c>
    </row>
    <row r="28" spans="1:11" ht="14.1" customHeight="1" x14ac:dyDescent="0.2">
      <c r="A28" s="306">
        <v>28</v>
      </c>
      <c r="B28" s="307" t="s">
        <v>245</v>
      </c>
      <c r="C28" s="308"/>
      <c r="D28" s="113">
        <v>0.25031289111389238</v>
      </c>
      <c r="E28" s="115">
        <v>6</v>
      </c>
      <c r="F28" s="114">
        <v>4</v>
      </c>
      <c r="G28" s="114">
        <v>12</v>
      </c>
      <c r="H28" s="114">
        <v>5</v>
      </c>
      <c r="I28" s="140">
        <v>10</v>
      </c>
      <c r="J28" s="115">
        <v>-4</v>
      </c>
      <c r="K28" s="116">
        <v>-40</v>
      </c>
    </row>
    <row r="29" spans="1:11" ht="14.1" customHeight="1" x14ac:dyDescent="0.2">
      <c r="A29" s="306">
        <v>29</v>
      </c>
      <c r="B29" s="307" t="s">
        <v>246</v>
      </c>
      <c r="C29" s="308"/>
      <c r="D29" s="113">
        <v>4.6307884856070087</v>
      </c>
      <c r="E29" s="115">
        <v>111</v>
      </c>
      <c r="F29" s="114">
        <v>104</v>
      </c>
      <c r="G29" s="114">
        <v>94</v>
      </c>
      <c r="H29" s="114">
        <v>120</v>
      </c>
      <c r="I29" s="140">
        <v>69</v>
      </c>
      <c r="J29" s="115">
        <v>42</v>
      </c>
      <c r="K29" s="116">
        <v>60.869565217391305</v>
      </c>
    </row>
    <row r="30" spans="1:11" ht="14.1" customHeight="1" x14ac:dyDescent="0.2">
      <c r="A30" s="306" t="s">
        <v>247</v>
      </c>
      <c r="B30" s="307" t="s">
        <v>248</v>
      </c>
      <c r="C30" s="308"/>
      <c r="D30" s="113">
        <v>2.4196912807676263</v>
      </c>
      <c r="E30" s="115">
        <v>58</v>
      </c>
      <c r="F30" s="114">
        <v>57</v>
      </c>
      <c r="G30" s="114">
        <v>50</v>
      </c>
      <c r="H30" s="114">
        <v>74</v>
      </c>
      <c r="I30" s="140">
        <v>38</v>
      </c>
      <c r="J30" s="115">
        <v>20</v>
      </c>
      <c r="K30" s="116">
        <v>52.631578947368418</v>
      </c>
    </row>
    <row r="31" spans="1:11" ht="14.1" customHeight="1" x14ac:dyDescent="0.2">
      <c r="A31" s="306" t="s">
        <v>249</v>
      </c>
      <c r="B31" s="307" t="s">
        <v>250</v>
      </c>
      <c r="C31" s="308"/>
      <c r="D31" s="113">
        <v>2.2110972048393824</v>
      </c>
      <c r="E31" s="115">
        <v>53</v>
      </c>
      <c r="F31" s="114">
        <v>47</v>
      </c>
      <c r="G31" s="114" t="s">
        <v>513</v>
      </c>
      <c r="H31" s="114">
        <v>46</v>
      </c>
      <c r="I31" s="140">
        <v>31</v>
      </c>
      <c r="J31" s="115">
        <v>22</v>
      </c>
      <c r="K31" s="116">
        <v>70.967741935483872</v>
      </c>
    </row>
    <row r="32" spans="1:11" ht="14.1" customHeight="1" x14ac:dyDescent="0.2">
      <c r="A32" s="306">
        <v>31</v>
      </c>
      <c r="B32" s="307" t="s">
        <v>251</v>
      </c>
      <c r="C32" s="308"/>
      <c r="D32" s="113">
        <v>0.41718815185648728</v>
      </c>
      <c r="E32" s="115">
        <v>10</v>
      </c>
      <c r="F32" s="114">
        <v>12</v>
      </c>
      <c r="G32" s="114">
        <v>4</v>
      </c>
      <c r="H32" s="114">
        <v>9</v>
      </c>
      <c r="I32" s="140">
        <v>7</v>
      </c>
      <c r="J32" s="115">
        <v>3</v>
      </c>
      <c r="K32" s="116">
        <v>42.857142857142854</v>
      </c>
    </row>
    <row r="33" spans="1:11" ht="14.1" customHeight="1" x14ac:dyDescent="0.2">
      <c r="A33" s="306">
        <v>32</v>
      </c>
      <c r="B33" s="307" t="s">
        <v>252</v>
      </c>
      <c r="C33" s="308"/>
      <c r="D33" s="113">
        <v>2.2110972048393824</v>
      </c>
      <c r="E33" s="115">
        <v>53</v>
      </c>
      <c r="F33" s="114">
        <v>21</v>
      </c>
      <c r="G33" s="114">
        <v>41</v>
      </c>
      <c r="H33" s="114">
        <v>46</v>
      </c>
      <c r="I33" s="140">
        <v>70</v>
      </c>
      <c r="J33" s="115">
        <v>-17</v>
      </c>
      <c r="K33" s="116">
        <v>-24.285714285714285</v>
      </c>
    </row>
    <row r="34" spans="1:11" ht="14.1" customHeight="1" x14ac:dyDescent="0.2">
      <c r="A34" s="306">
        <v>33</v>
      </c>
      <c r="B34" s="307" t="s">
        <v>253</v>
      </c>
      <c r="C34" s="308"/>
      <c r="D34" s="113">
        <v>1.6687526074259491</v>
      </c>
      <c r="E34" s="115">
        <v>40</v>
      </c>
      <c r="F34" s="114">
        <v>4</v>
      </c>
      <c r="G34" s="114">
        <v>30</v>
      </c>
      <c r="H34" s="114">
        <v>30</v>
      </c>
      <c r="I34" s="140">
        <v>39</v>
      </c>
      <c r="J34" s="115">
        <v>1</v>
      </c>
      <c r="K34" s="116">
        <v>2.5641025641025643</v>
      </c>
    </row>
    <row r="35" spans="1:11" ht="14.1" customHeight="1" x14ac:dyDescent="0.2">
      <c r="A35" s="306">
        <v>34</v>
      </c>
      <c r="B35" s="307" t="s">
        <v>254</v>
      </c>
      <c r="C35" s="308"/>
      <c r="D35" s="113">
        <v>2.8368794326241136</v>
      </c>
      <c r="E35" s="115">
        <v>68</v>
      </c>
      <c r="F35" s="114">
        <v>35</v>
      </c>
      <c r="G35" s="114">
        <v>73</v>
      </c>
      <c r="H35" s="114">
        <v>73</v>
      </c>
      <c r="I35" s="140">
        <v>54</v>
      </c>
      <c r="J35" s="115">
        <v>14</v>
      </c>
      <c r="K35" s="116">
        <v>25.925925925925927</v>
      </c>
    </row>
    <row r="36" spans="1:11" ht="14.1" customHeight="1" x14ac:dyDescent="0.2">
      <c r="A36" s="306">
        <v>41</v>
      </c>
      <c r="B36" s="307" t="s">
        <v>255</v>
      </c>
      <c r="C36" s="308"/>
      <c r="D36" s="113">
        <v>0.62578222778473092</v>
      </c>
      <c r="E36" s="115">
        <v>15</v>
      </c>
      <c r="F36" s="114">
        <v>6</v>
      </c>
      <c r="G36" s="114" t="s">
        <v>513</v>
      </c>
      <c r="H36" s="114">
        <v>5</v>
      </c>
      <c r="I36" s="140">
        <v>9</v>
      </c>
      <c r="J36" s="115">
        <v>6</v>
      </c>
      <c r="K36" s="116">
        <v>66.666666666666671</v>
      </c>
    </row>
    <row r="37" spans="1:11" ht="14.1" customHeight="1" x14ac:dyDescent="0.2">
      <c r="A37" s="306">
        <v>42</v>
      </c>
      <c r="B37" s="307" t="s">
        <v>256</v>
      </c>
      <c r="C37" s="308"/>
      <c r="D37" s="113" t="s">
        <v>513</v>
      </c>
      <c r="E37" s="115" t="s">
        <v>513</v>
      </c>
      <c r="F37" s="114">
        <v>0</v>
      </c>
      <c r="G37" s="114" t="s">
        <v>513</v>
      </c>
      <c r="H37" s="114">
        <v>0</v>
      </c>
      <c r="I37" s="140" t="s">
        <v>513</v>
      </c>
      <c r="J37" s="115" t="s">
        <v>513</v>
      </c>
      <c r="K37" s="116" t="s">
        <v>513</v>
      </c>
    </row>
    <row r="38" spans="1:11" ht="14.1" customHeight="1" x14ac:dyDescent="0.2">
      <c r="A38" s="306">
        <v>43</v>
      </c>
      <c r="B38" s="307" t="s">
        <v>257</v>
      </c>
      <c r="C38" s="308"/>
      <c r="D38" s="113">
        <v>1.3767209011264081</v>
      </c>
      <c r="E38" s="115">
        <v>33</v>
      </c>
      <c r="F38" s="114">
        <v>32</v>
      </c>
      <c r="G38" s="114">
        <v>27</v>
      </c>
      <c r="H38" s="114">
        <v>13</v>
      </c>
      <c r="I38" s="140">
        <v>13</v>
      </c>
      <c r="J38" s="115">
        <v>20</v>
      </c>
      <c r="K38" s="116">
        <v>153.84615384615384</v>
      </c>
    </row>
    <row r="39" spans="1:11" ht="14.1" customHeight="1" x14ac:dyDescent="0.2">
      <c r="A39" s="306">
        <v>51</v>
      </c>
      <c r="B39" s="307" t="s">
        <v>258</v>
      </c>
      <c r="C39" s="308"/>
      <c r="D39" s="113">
        <v>12.056737588652481</v>
      </c>
      <c r="E39" s="115">
        <v>289</v>
      </c>
      <c r="F39" s="114">
        <v>212</v>
      </c>
      <c r="G39" s="114">
        <v>454</v>
      </c>
      <c r="H39" s="114">
        <v>464</v>
      </c>
      <c r="I39" s="140">
        <v>326</v>
      </c>
      <c r="J39" s="115">
        <v>-37</v>
      </c>
      <c r="K39" s="116">
        <v>-11.349693251533742</v>
      </c>
    </row>
    <row r="40" spans="1:11" ht="14.1" customHeight="1" x14ac:dyDescent="0.2">
      <c r="A40" s="306" t="s">
        <v>259</v>
      </c>
      <c r="B40" s="307" t="s">
        <v>260</v>
      </c>
      <c r="C40" s="308"/>
      <c r="D40" s="113">
        <v>10.554860241969129</v>
      </c>
      <c r="E40" s="115">
        <v>253</v>
      </c>
      <c r="F40" s="114">
        <v>199</v>
      </c>
      <c r="G40" s="114">
        <v>442</v>
      </c>
      <c r="H40" s="114">
        <v>444</v>
      </c>
      <c r="I40" s="140">
        <v>311</v>
      </c>
      <c r="J40" s="115">
        <v>-58</v>
      </c>
      <c r="K40" s="116">
        <v>-18.64951768488746</v>
      </c>
    </row>
    <row r="41" spans="1:11" ht="14.1" customHeight="1" x14ac:dyDescent="0.2">
      <c r="A41" s="306"/>
      <c r="B41" s="307" t="s">
        <v>261</v>
      </c>
      <c r="C41" s="308"/>
      <c r="D41" s="113">
        <v>9.2615769712140175</v>
      </c>
      <c r="E41" s="115">
        <v>222</v>
      </c>
      <c r="F41" s="114">
        <v>172</v>
      </c>
      <c r="G41" s="114">
        <v>370</v>
      </c>
      <c r="H41" s="114">
        <v>232</v>
      </c>
      <c r="I41" s="140">
        <v>291</v>
      </c>
      <c r="J41" s="115">
        <v>-69</v>
      </c>
      <c r="K41" s="116">
        <v>-23.711340206185568</v>
      </c>
    </row>
    <row r="42" spans="1:11" ht="14.1" customHeight="1" x14ac:dyDescent="0.2">
      <c r="A42" s="306">
        <v>52</v>
      </c>
      <c r="B42" s="307" t="s">
        <v>262</v>
      </c>
      <c r="C42" s="308"/>
      <c r="D42" s="113">
        <v>3.0871923237380057</v>
      </c>
      <c r="E42" s="115">
        <v>74</v>
      </c>
      <c r="F42" s="114">
        <v>60</v>
      </c>
      <c r="G42" s="114">
        <v>56</v>
      </c>
      <c r="H42" s="114">
        <v>74</v>
      </c>
      <c r="I42" s="140">
        <v>82</v>
      </c>
      <c r="J42" s="115">
        <v>-8</v>
      </c>
      <c r="K42" s="116">
        <v>-9.7560975609756095</v>
      </c>
    </row>
    <row r="43" spans="1:11" ht="14.1" customHeight="1" x14ac:dyDescent="0.2">
      <c r="A43" s="306" t="s">
        <v>263</v>
      </c>
      <c r="B43" s="307" t="s">
        <v>264</v>
      </c>
      <c r="C43" s="308"/>
      <c r="D43" s="113">
        <v>2.1276595744680851</v>
      </c>
      <c r="E43" s="115">
        <v>51</v>
      </c>
      <c r="F43" s="114">
        <v>53</v>
      </c>
      <c r="G43" s="114">
        <v>42</v>
      </c>
      <c r="H43" s="114">
        <v>64</v>
      </c>
      <c r="I43" s="140">
        <v>60</v>
      </c>
      <c r="J43" s="115">
        <v>-9</v>
      </c>
      <c r="K43" s="116">
        <v>-15</v>
      </c>
    </row>
    <row r="44" spans="1:11" ht="14.1" customHeight="1" x14ac:dyDescent="0.2">
      <c r="A44" s="306">
        <v>53</v>
      </c>
      <c r="B44" s="307" t="s">
        <v>265</v>
      </c>
      <c r="C44" s="308"/>
      <c r="D44" s="113">
        <v>0.58406341259908223</v>
      </c>
      <c r="E44" s="115">
        <v>14</v>
      </c>
      <c r="F44" s="114">
        <v>14</v>
      </c>
      <c r="G44" s="114">
        <v>15</v>
      </c>
      <c r="H44" s="114">
        <v>14</v>
      </c>
      <c r="I44" s="140">
        <v>8</v>
      </c>
      <c r="J44" s="115">
        <v>6</v>
      </c>
      <c r="K44" s="116">
        <v>75</v>
      </c>
    </row>
    <row r="45" spans="1:11" ht="14.1" customHeight="1" x14ac:dyDescent="0.2">
      <c r="A45" s="306" t="s">
        <v>266</v>
      </c>
      <c r="B45" s="307" t="s">
        <v>267</v>
      </c>
      <c r="C45" s="308"/>
      <c r="D45" s="113">
        <v>0.58406341259908223</v>
      </c>
      <c r="E45" s="115">
        <v>14</v>
      </c>
      <c r="F45" s="114">
        <v>14</v>
      </c>
      <c r="G45" s="114">
        <v>15</v>
      </c>
      <c r="H45" s="114">
        <v>13</v>
      </c>
      <c r="I45" s="140">
        <v>8</v>
      </c>
      <c r="J45" s="115">
        <v>6</v>
      </c>
      <c r="K45" s="116">
        <v>75</v>
      </c>
    </row>
    <row r="46" spans="1:11" ht="14.1" customHeight="1" x14ac:dyDescent="0.2">
      <c r="A46" s="306">
        <v>54</v>
      </c>
      <c r="B46" s="307" t="s">
        <v>268</v>
      </c>
      <c r="C46" s="308"/>
      <c r="D46" s="113">
        <v>2.7117229870671671</v>
      </c>
      <c r="E46" s="115">
        <v>65</v>
      </c>
      <c r="F46" s="114">
        <v>68</v>
      </c>
      <c r="G46" s="114">
        <v>91</v>
      </c>
      <c r="H46" s="114">
        <v>91</v>
      </c>
      <c r="I46" s="140">
        <v>81</v>
      </c>
      <c r="J46" s="115">
        <v>-16</v>
      </c>
      <c r="K46" s="116">
        <v>-19.753086419753085</v>
      </c>
    </row>
    <row r="47" spans="1:11" ht="14.1" customHeight="1" x14ac:dyDescent="0.2">
      <c r="A47" s="306">
        <v>61</v>
      </c>
      <c r="B47" s="307" t="s">
        <v>269</v>
      </c>
      <c r="C47" s="308"/>
      <c r="D47" s="113">
        <v>1.5435961618690028</v>
      </c>
      <c r="E47" s="115">
        <v>37</v>
      </c>
      <c r="F47" s="114">
        <v>42</v>
      </c>
      <c r="G47" s="114">
        <v>76</v>
      </c>
      <c r="H47" s="114">
        <v>25</v>
      </c>
      <c r="I47" s="140">
        <v>44</v>
      </c>
      <c r="J47" s="115">
        <v>-7</v>
      </c>
      <c r="K47" s="116">
        <v>-15.909090909090908</v>
      </c>
    </row>
    <row r="48" spans="1:11" ht="14.1" customHeight="1" x14ac:dyDescent="0.2">
      <c r="A48" s="306">
        <v>62</v>
      </c>
      <c r="B48" s="307" t="s">
        <v>270</v>
      </c>
      <c r="C48" s="308"/>
      <c r="D48" s="113">
        <v>8.1351689612015026</v>
      </c>
      <c r="E48" s="115">
        <v>195</v>
      </c>
      <c r="F48" s="114">
        <v>196</v>
      </c>
      <c r="G48" s="114">
        <v>312</v>
      </c>
      <c r="H48" s="114">
        <v>148</v>
      </c>
      <c r="I48" s="140">
        <v>191</v>
      </c>
      <c r="J48" s="115">
        <v>4</v>
      </c>
      <c r="K48" s="116">
        <v>2.0942408376963351</v>
      </c>
    </row>
    <row r="49" spans="1:11" ht="14.1" customHeight="1" x14ac:dyDescent="0.2">
      <c r="A49" s="306">
        <v>63</v>
      </c>
      <c r="B49" s="307" t="s">
        <v>271</v>
      </c>
      <c r="C49" s="308"/>
      <c r="D49" s="113">
        <v>3.2123487692949522</v>
      </c>
      <c r="E49" s="115">
        <v>77</v>
      </c>
      <c r="F49" s="114">
        <v>66</v>
      </c>
      <c r="G49" s="114">
        <v>79</v>
      </c>
      <c r="H49" s="114">
        <v>48</v>
      </c>
      <c r="I49" s="140">
        <v>57</v>
      </c>
      <c r="J49" s="115">
        <v>20</v>
      </c>
      <c r="K49" s="116">
        <v>35.087719298245617</v>
      </c>
    </row>
    <row r="50" spans="1:11" ht="14.1" customHeight="1" x14ac:dyDescent="0.2">
      <c r="A50" s="306" t="s">
        <v>272</v>
      </c>
      <c r="B50" s="307" t="s">
        <v>273</v>
      </c>
      <c r="C50" s="308"/>
      <c r="D50" s="113">
        <v>0.12515644555694619</v>
      </c>
      <c r="E50" s="115">
        <v>3</v>
      </c>
      <c r="F50" s="114">
        <v>4</v>
      </c>
      <c r="G50" s="114">
        <v>13</v>
      </c>
      <c r="H50" s="114">
        <v>0</v>
      </c>
      <c r="I50" s="140">
        <v>4</v>
      </c>
      <c r="J50" s="115">
        <v>-1</v>
      </c>
      <c r="K50" s="116">
        <v>-25</v>
      </c>
    </row>
    <row r="51" spans="1:11" ht="14.1" customHeight="1" x14ac:dyDescent="0.2">
      <c r="A51" s="306" t="s">
        <v>274</v>
      </c>
      <c r="B51" s="307" t="s">
        <v>275</v>
      </c>
      <c r="C51" s="308"/>
      <c r="D51" s="113">
        <v>3.0037546933667083</v>
      </c>
      <c r="E51" s="115">
        <v>72</v>
      </c>
      <c r="F51" s="114">
        <v>62</v>
      </c>
      <c r="G51" s="114">
        <v>62</v>
      </c>
      <c r="H51" s="114">
        <v>47</v>
      </c>
      <c r="I51" s="140">
        <v>50</v>
      </c>
      <c r="J51" s="115">
        <v>22</v>
      </c>
      <c r="K51" s="116">
        <v>44</v>
      </c>
    </row>
    <row r="52" spans="1:11" ht="14.1" customHeight="1" x14ac:dyDescent="0.2">
      <c r="A52" s="306">
        <v>71</v>
      </c>
      <c r="B52" s="307" t="s">
        <v>276</v>
      </c>
      <c r="C52" s="308"/>
      <c r="D52" s="113">
        <v>9.4284522319566122</v>
      </c>
      <c r="E52" s="115">
        <v>226</v>
      </c>
      <c r="F52" s="114">
        <v>158</v>
      </c>
      <c r="G52" s="114">
        <v>259</v>
      </c>
      <c r="H52" s="114">
        <v>172</v>
      </c>
      <c r="I52" s="140">
        <v>215</v>
      </c>
      <c r="J52" s="115">
        <v>11</v>
      </c>
      <c r="K52" s="116">
        <v>5.1162790697674421</v>
      </c>
    </row>
    <row r="53" spans="1:11" ht="14.1" customHeight="1" x14ac:dyDescent="0.2">
      <c r="A53" s="306" t="s">
        <v>277</v>
      </c>
      <c r="B53" s="307" t="s">
        <v>278</v>
      </c>
      <c r="C53" s="308"/>
      <c r="D53" s="113">
        <v>2.6700041718815184</v>
      </c>
      <c r="E53" s="115">
        <v>64</v>
      </c>
      <c r="F53" s="114">
        <v>47</v>
      </c>
      <c r="G53" s="114">
        <v>85</v>
      </c>
      <c r="H53" s="114">
        <v>73</v>
      </c>
      <c r="I53" s="140">
        <v>97</v>
      </c>
      <c r="J53" s="115">
        <v>-33</v>
      </c>
      <c r="K53" s="116">
        <v>-34.020618556701031</v>
      </c>
    </row>
    <row r="54" spans="1:11" ht="14.1" customHeight="1" x14ac:dyDescent="0.2">
      <c r="A54" s="306" t="s">
        <v>279</v>
      </c>
      <c r="B54" s="307" t="s">
        <v>280</v>
      </c>
      <c r="C54" s="308"/>
      <c r="D54" s="113">
        <v>6.1326658322903631</v>
      </c>
      <c r="E54" s="115">
        <v>147</v>
      </c>
      <c r="F54" s="114">
        <v>100</v>
      </c>
      <c r="G54" s="114">
        <v>162</v>
      </c>
      <c r="H54" s="114">
        <v>83</v>
      </c>
      <c r="I54" s="140">
        <v>104</v>
      </c>
      <c r="J54" s="115">
        <v>43</v>
      </c>
      <c r="K54" s="116">
        <v>41.346153846153847</v>
      </c>
    </row>
    <row r="55" spans="1:11" ht="14.1" customHeight="1" x14ac:dyDescent="0.2">
      <c r="A55" s="306">
        <v>72</v>
      </c>
      <c r="B55" s="307" t="s">
        <v>281</v>
      </c>
      <c r="C55" s="308"/>
      <c r="D55" s="113">
        <v>1.7104714226115978</v>
      </c>
      <c r="E55" s="115">
        <v>41</v>
      </c>
      <c r="F55" s="114">
        <v>27</v>
      </c>
      <c r="G55" s="114">
        <v>85</v>
      </c>
      <c r="H55" s="114">
        <v>19</v>
      </c>
      <c r="I55" s="140">
        <v>39</v>
      </c>
      <c r="J55" s="115">
        <v>2</v>
      </c>
      <c r="K55" s="116">
        <v>5.1282051282051286</v>
      </c>
    </row>
    <row r="56" spans="1:11" ht="14.1" customHeight="1" x14ac:dyDescent="0.2">
      <c r="A56" s="306" t="s">
        <v>282</v>
      </c>
      <c r="B56" s="307" t="s">
        <v>283</v>
      </c>
      <c r="C56" s="308"/>
      <c r="D56" s="113">
        <v>0.70921985815602839</v>
      </c>
      <c r="E56" s="115">
        <v>17</v>
      </c>
      <c r="F56" s="114">
        <v>13</v>
      </c>
      <c r="G56" s="114">
        <v>37</v>
      </c>
      <c r="H56" s="114">
        <v>4</v>
      </c>
      <c r="I56" s="140">
        <v>23</v>
      </c>
      <c r="J56" s="115">
        <v>-6</v>
      </c>
      <c r="K56" s="116">
        <v>-26.086956521739129</v>
      </c>
    </row>
    <row r="57" spans="1:11" ht="14.1" customHeight="1" x14ac:dyDescent="0.2">
      <c r="A57" s="306" t="s">
        <v>284</v>
      </c>
      <c r="B57" s="307" t="s">
        <v>285</v>
      </c>
      <c r="C57" s="308"/>
      <c r="D57" s="113">
        <v>0.50062578222778475</v>
      </c>
      <c r="E57" s="115">
        <v>12</v>
      </c>
      <c r="F57" s="114">
        <v>6</v>
      </c>
      <c r="G57" s="114">
        <v>8</v>
      </c>
      <c r="H57" s="114">
        <v>12</v>
      </c>
      <c r="I57" s="140">
        <v>6</v>
      </c>
      <c r="J57" s="115">
        <v>6</v>
      </c>
      <c r="K57" s="116">
        <v>100</v>
      </c>
    </row>
    <row r="58" spans="1:11" ht="14.1" customHeight="1" x14ac:dyDescent="0.2">
      <c r="A58" s="306">
        <v>73</v>
      </c>
      <c r="B58" s="307" t="s">
        <v>286</v>
      </c>
      <c r="C58" s="308"/>
      <c r="D58" s="113">
        <v>0.87609511889862324</v>
      </c>
      <c r="E58" s="115">
        <v>21</v>
      </c>
      <c r="F58" s="114">
        <v>17</v>
      </c>
      <c r="G58" s="114">
        <v>52</v>
      </c>
      <c r="H58" s="114">
        <v>27</v>
      </c>
      <c r="I58" s="140">
        <v>35</v>
      </c>
      <c r="J58" s="115">
        <v>-14</v>
      </c>
      <c r="K58" s="116">
        <v>-40</v>
      </c>
    </row>
    <row r="59" spans="1:11" ht="14.1" customHeight="1" x14ac:dyDescent="0.2">
      <c r="A59" s="306" t="s">
        <v>287</v>
      </c>
      <c r="B59" s="307" t="s">
        <v>288</v>
      </c>
      <c r="C59" s="308"/>
      <c r="D59" s="113">
        <v>0.62578222778473092</v>
      </c>
      <c r="E59" s="115">
        <v>15</v>
      </c>
      <c r="F59" s="114">
        <v>13</v>
      </c>
      <c r="G59" s="114">
        <v>40</v>
      </c>
      <c r="H59" s="114">
        <v>19</v>
      </c>
      <c r="I59" s="140">
        <v>18</v>
      </c>
      <c r="J59" s="115">
        <v>-3</v>
      </c>
      <c r="K59" s="116">
        <v>-16.666666666666668</v>
      </c>
    </row>
    <row r="60" spans="1:11" ht="14.1" customHeight="1" x14ac:dyDescent="0.2">
      <c r="A60" s="306">
        <v>81</v>
      </c>
      <c r="B60" s="307" t="s">
        <v>289</v>
      </c>
      <c r="C60" s="308"/>
      <c r="D60" s="113">
        <v>6.1326658322903631</v>
      </c>
      <c r="E60" s="115">
        <v>147</v>
      </c>
      <c r="F60" s="114">
        <v>147</v>
      </c>
      <c r="G60" s="114">
        <v>274</v>
      </c>
      <c r="H60" s="114">
        <v>142</v>
      </c>
      <c r="I60" s="140">
        <v>171</v>
      </c>
      <c r="J60" s="115">
        <v>-24</v>
      </c>
      <c r="K60" s="116">
        <v>-14.035087719298245</v>
      </c>
    </row>
    <row r="61" spans="1:11" ht="14.1" customHeight="1" x14ac:dyDescent="0.2">
      <c r="A61" s="306" t="s">
        <v>290</v>
      </c>
      <c r="B61" s="307" t="s">
        <v>291</v>
      </c>
      <c r="C61" s="308"/>
      <c r="D61" s="113">
        <v>2.0859407592824364</v>
      </c>
      <c r="E61" s="115">
        <v>50</v>
      </c>
      <c r="F61" s="114">
        <v>35</v>
      </c>
      <c r="G61" s="114">
        <v>133</v>
      </c>
      <c r="H61" s="114">
        <v>56</v>
      </c>
      <c r="I61" s="140">
        <v>59</v>
      </c>
      <c r="J61" s="115">
        <v>-9</v>
      </c>
      <c r="K61" s="116">
        <v>-15.254237288135593</v>
      </c>
    </row>
    <row r="62" spans="1:11" ht="14.1" customHeight="1" x14ac:dyDescent="0.2">
      <c r="A62" s="306" t="s">
        <v>292</v>
      </c>
      <c r="B62" s="307" t="s">
        <v>293</v>
      </c>
      <c r="C62" s="308"/>
      <c r="D62" s="113">
        <v>2.2110972048393824</v>
      </c>
      <c r="E62" s="115">
        <v>53</v>
      </c>
      <c r="F62" s="114">
        <v>77</v>
      </c>
      <c r="G62" s="114">
        <v>78</v>
      </c>
      <c r="H62" s="114">
        <v>37</v>
      </c>
      <c r="I62" s="140">
        <v>57</v>
      </c>
      <c r="J62" s="115">
        <v>-4</v>
      </c>
      <c r="K62" s="116">
        <v>-7.0175438596491224</v>
      </c>
    </row>
    <row r="63" spans="1:11" ht="14.1" customHeight="1" x14ac:dyDescent="0.2">
      <c r="A63" s="306"/>
      <c r="B63" s="307" t="s">
        <v>294</v>
      </c>
      <c r="C63" s="308"/>
      <c r="D63" s="113">
        <v>1.7104714226115978</v>
      </c>
      <c r="E63" s="115">
        <v>41</v>
      </c>
      <c r="F63" s="114">
        <v>68</v>
      </c>
      <c r="G63" s="114">
        <v>70</v>
      </c>
      <c r="H63" s="114">
        <v>34</v>
      </c>
      <c r="I63" s="140">
        <v>52</v>
      </c>
      <c r="J63" s="115">
        <v>-11</v>
      </c>
      <c r="K63" s="116">
        <v>-21.153846153846153</v>
      </c>
    </row>
    <row r="64" spans="1:11" ht="14.1" customHeight="1" x14ac:dyDescent="0.2">
      <c r="A64" s="306" t="s">
        <v>295</v>
      </c>
      <c r="B64" s="307" t="s">
        <v>296</v>
      </c>
      <c r="C64" s="308"/>
      <c r="D64" s="113">
        <v>0.79265748852732587</v>
      </c>
      <c r="E64" s="115">
        <v>19</v>
      </c>
      <c r="F64" s="114">
        <v>20</v>
      </c>
      <c r="G64" s="114">
        <v>30</v>
      </c>
      <c r="H64" s="114">
        <v>13</v>
      </c>
      <c r="I64" s="140">
        <v>26</v>
      </c>
      <c r="J64" s="115">
        <v>-7</v>
      </c>
      <c r="K64" s="116">
        <v>-26.923076923076923</v>
      </c>
    </row>
    <row r="65" spans="1:11" ht="14.1" customHeight="1" x14ac:dyDescent="0.2">
      <c r="A65" s="306" t="s">
        <v>297</v>
      </c>
      <c r="B65" s="307" t="s">
        <v>298</v>
      </c>
      <c r="C65" s="308"/>
      <c r="D65" s="113">
        <v>0.37546933667083854</v>
      </c>
      <c r="E65" s="115">
        <v>9</v>
      </c>
      <c r="F65" s="114">
        <v>6</v>
      </c>
      <c r="G65" s="114">
        <v>4</v>
      </c>
      <c r="H65" s="114">
        <v>4</v>
      </c>
      <c r="I65" s="140">
        <v>12</v>
      </c>
      <c r="J65" s="115">
        <v>-3</v>
      </c>
      <c r="K65" s="116">
        <v>-25</v>
      </c>
    </row>
    <row r="66" spans="1:11" ht="14.1" customHeight="1" x14ac:dyDescent="0.2">
      <c r="A66" s="306">
        <v>82</v>
      </c>
      <c r="B66" s="307" t="s">
        <v>299</v>
      </c>
      <c r="C66" s="308"/>
      <c r="D66" s="113">
        <v>4.8811013767209008</v>
      </c>
      <c r="E66" s="115">
        <v>117</v>
      </c>
      <c r="F66" s="114">
        <v>53</v>
      </c>
      <c r="G66" s="114">
        <v>98</v>
      </c>
      <c r="H66" s="114">
        <v>49</v>
      </c>
      <c r="I66" s="140">
        <v>77</v>
      </c>
      <c r="J66" s="115">
        <v>40</v>
      </c>
      <c r="K66" s="116">
        <v>51.948051948051948</v>
      </c>
    </row>
    <row r="67" spans="1:11" ht="14.1" customHeight="1" x14ac:dyDescent="0.2">
      <c r="A67" s="306" t="s">
        <v>300</v>
      </c>
      <c r="B67" s="307" t="s">
        <v>301</v>
      </c>
      <c r="C67" s="308"/>
      <c r="D67" s="113">
        <v>3.2957863996662495</v>
      </c>
      <c r="E67" s="115">
        <v>79</v>
      </c>
      <c r="F67" s="114">
        <v>30</v>
      </c>
      <c r="G67" s="114">
        <v>51</v>
      </c>
      <c r="H67" s="114">
        <v>24</v>
      </c>
      <c r="I67" s="140">
        <v>36</v>
      </c>
      <c r="J67" s="115">
        <v>43</v>
      </c>
      <c r="K67" s="116">
        <v>119.44444444444444</v>
      </c>
    </row>
    <row r="68" spans="1:11" ht="14.1" customHeight="1" x14ac:dyDescent="0.2">
      <c r="A68" s="306" t="s">
        <v>302</v>
      </c>
      <c r="B68" s="307" t="s">
        <v>303</v>
      </c>
      <c r="C68" s="308"/>
      <c r="D68" s="113">
        <v>0.79265748852732587</v>
      </c>
      <c r="E68" s="115">
        <v>19</v>
      </c>
      <c r="F68" s="114">
        <v>18</v>
      </c>
      <c r="G68" s="114">
        <v>25</v>
      </c>
      <c r="H68" s="114">
        <v>12</v>
      </c>
      <c r="I68" s="140">
        <v>20</v>
      </c>
      <c r="J68" s="115">
        <v>-1</v>
      </c>
      <c r="K68" s="116">
        <v>-5</v>
      </c>
    </row>
    <row r="69" spans="1:11" ht="14.1" customHeight="1" x14ac:dyDescent="0.2">
      <c r="A69" s="306">
        <v>83</v>
      </c>
      <c r="B69" s="307" t="s">
        <v>304</v>
      </c>
      <c r="C69" s="308"/>
      <c r="D69" s="113">
        <v>2.1276595744680851</v>
      </c>
      <c r="E69" s="115">
        <v>51</v>
      </c>
      <c r="F69" s="114">
        <v>48</v>
      </c>
      <c r="G69" s="114">
        <v>129</v>
      </c>
      <c r="H69" s="114">
        <v>31</v>
      </c>
      <c r="I69" s="140">
        <v>72</v>
      </c>
      <c r="J69" s="115">
        <v>-21</v>
      </c>
      <c r="K69" s="116">
        <v>-29.166666666666668</v>
      </c>
    </row>
    <row r="70" spans="1:11" ht="14.1" customHeight="1" x14ac:dyDescent="0.2">
      <c r="A70" s="306" t="s">
        <v>305</v>
      </c>
      <c r="B70" s="307" t="s">
        <v>306</v>
      </c>
      <c r="C70" s="308"/>
      <c r="D70" s="113">
        <v>1.5853149770546517</v>
      </c>
      <c r="E70" s="115">
        <v>38</v>
      </c>
      <c r="F70" s="114">
        <v>38</v>
      </c>
      <c r="G70" s="114">
        <v>115</v>
      </c>
      <c r="H70" s="114">
        <v>25</v>
      </c>
      <c r="I70" s="140">
        <v>68</v>
      </c>
      <c r="J70" s="115">
        <v>-30</v>
      </c>
      <c r="K70" s="116">
        <v>-44.117647058823529</v>
      </c>
    </row>
    <row r="71" spans="1:11" ht="14.1" customHeight="1" x14ac:dyDescent="0.2">
      <c r="A71" s="306"/>
      <c r="B71" s="307" t="s">
        <v>307</v>
      </c>
      <c r="C71" s="308"/>
      <c r="D71" s="113">
        <v>0.75093867334167708</v>
      </c>
      <c r="E71" s="115">
        <v>18</v>
      </c>
      <c r="F71" s="114">
        <v>23</v>
      </c>
      <c r="G71" s="114">
        <v>88</v>
      </c>
      <c r="H71" s="114">
        <v>12</v>
      </c>
      <c r="I71" s="140">
        <v>46</v>
      </c>
      <c r="J71" s="115">
        <v>-28</v>
      </c>
      <c r="K71" s="116">
        <v>-60.869565217391305</v>
      </c>
    </row>
    <row r="72" spans="1:11" ht="14.1" customHeight="1" x14ac:dyDescent="0.2">
      <c r="A72" s="306">
        <v>84</v>
      </c>
      <c r="B72" s="307" t="s">
        <v>308</v>
      </c>
      <c r="C72" s="308"/>
      <c r="D72" s="113">
        <v>1.5018773466833542</v>
      </c>
      <c r="E72" s="115">
        <v>36</v>
      </c>
      <c r="F72" s="114">
        <v>24</v>
      </c>
      <c r="G72" s="114">
        <v>40</v>
      </c>
      <c r="H72" s="114">
        <v>16</v>
      </c>
      <c r="I72" s="140">
        <v>26</v>
      </c>
      <c r="J72" s="115">
        <v>10</v>
      </c>
      <c r="K72" s="116">
        <v>38.46153846153846</v>
      </c>
    </row>
    <row r="73" spans="1:11" ht="14.1" customHeight="1" x14ac:dyDescent="0.2">
      <c r="A73" s="306" t="s">
        <v>309</v>
      </c>
      <c r="B73" s="307" t="s">
        <v>310</v>
      </c>
      <c r="C73" s="308"/>
      <c r="D73" s="113">
        <v>0.45890696704213602</v>
      </c>
      <c r="E73" s="115">
        <v>11</v>
      </c>
      <c r="F73" s="114">
        <v>8</v>
      </c>
      <c r="G73" s="114">
        <v>14</v>
      </c>
      <c r="H73" s="114">
        <v>3</v>
      </c>
      <c r="I73" s="140">
        <v>11</v>
      </c>
      <c r="J73" s="115">
        <v>0</v>
      </c>
      <c r="K73" s="116">
        <v>0</v>
      </c>
    </row>
    <row r="74" spans="1:11" ht="14.1" customHeight="1" x14ac:dyDescent="0.2">
      <c r="A74" s="306" t="s">
        <v>311</v>
      </c>
      <c r="B74" s="307" t="s">
        <v>312</v>
      </c>
      <c r="C74" s="308"/>
      <c r="D74" s="113" t="s">
        <v>513</v>
      </c>
      <c r="E74" s="115" t="s">
        <v>513</v>
      </c>
      <c r="F74" s="114">
        <v>4</v>
      </c>
      <c r="G74" s="114">
        <v>4</v>
      </c>
      <c r="H74" s="114" t="s">
        <v>513</v>
      </c>
      <c r="I74" s="140" t="s">
        <v>513</v>
      </c>
      <c r="J74" s="115" t="s">
        <v>513</v>
      </c>
      <c r="K74" s="116" t="s">
        <v>513</v>
      </c>
    </row>
    <row r="75" spans="1:11" ht="14.1" customHeight="1" x14ac:dyDescent="0.2">
      <c r="A75" s="306" t="s">
        <v>313</v>
      </c>
      <c r="B75" s="307" t="s">
        <v>314</v>
      </c>
      <c r="C75" s="308"/>
      <c r="D75" s="113">
        <v>0.45890696704213602</v>
      </c>
      <c r="E75" s="115">
        <v>11</v>
      </c>
      <c r="F75" s="114">
        <v>6</v>
      </c>
      <c r="G75" s="114">
        <v>4</v>
      </c>
      <c r="H75" s="114">
        <v>5</v>
      </c>
      <c r="I75" s="140">
        <v>6</v>
      </c>
      <c r="J75" s="115">
        <v>5</v>
      </c>
      <c r="K75" s="116">
        <v>83.333333333333329</v>
      </c>
    </row>
    <row r="76" spans="1:11" ht="14.1" customHeight="1" x14ac:dyDescent="0.2">
      <c r="A76" s="306">
        <v>91</v>
      </c>
      <c r="B76" s="307" t="s">
        <v>315</v>
      </c>
      <c r="C76" s="308"/>
      <c r="D76" s="113">
        <v>0.1668752607425949</v>
      </c>
      <c r="E76" s="115">
        <v>4</v>
      </c>
      <c r="F76" s="114">
        <v>4</v>
      </c>
      <c r="G76" s="114">
        <v>9</v>
      </c>
      <c r="H76" s="114">
        <v>5</v>
      </c>
      <c r="I76" s="140" t="s">
        <v>513</v>
      </c>
      <c r="J76" s="115" t="s">
        <v>513</v>
      </c>
      <c r="K76" s="116" t="s">
        <v>513</v>
      </c>
    </row>
    <row r="77" spans="1:11" ht="14.1" customHeight="1" x14ac:dyDescent="0.2">
      <c r="A77" s="306">
        <v>92</v>
      </c>
      <c r="B77" s="307" t="s">
        <v>316</v>
      </c>
      <c r="C77" s="308"/>
      <c r="D77" s="113">
        <v>2.9620358781810596</v>
      </c>
      <c r="E77" s="115">
        <v>71</v>
      </c>
      <c r="F77" s="114">
        <v>56</v>
      </c>
      <c r="G77" s="114">
        <v>97</v>
      </c>
      <c r="H77" s="114">
        <v>50</v>
      </c>
      <c r="I77" s="140">
        <v>56</v>
      </c>
      <c r="J77" s="115">
        <v>15</v>
      </c>
      <c r="K77" s="116">
        <v>26.785714285714285</v>
      </c>
    </row>
    <row r="78" spans="1:11" ht="14.1" customHeight="1" x14ac:dyDescent="0.2">
      <c r="A78" s="306">
        <v>93</v>
      </c>
      <c r="B78" s="307" t="s">
        <v>317</v>
      </c>
      <c r="C78" s="308"/>
      <c r="D78" s="113" t="s">
        <v>513</v>
      </c>
      <c r="E78" s="115" t="s">
        <v>513</v>
      </c>
      <c r="F78" s="114">
        <v>5</v>
      </c>
      <c r="G78" s="114">
        <v>6</v>
      </c>
      <c r="H78" s="114">
        <v>4</v>
      </c>
      <c r="I78" s="140">
        <v>4</v>
      </c>
      <c r="J78" s="115" t="s">
        <v>513</v>
      </c>
      <c r="K78" s="116" t="s">
        <v>513</v>
      </c>
    </row>
    <row r="79" spans="1:11" ht="14.1" customHeight="1" x14ac:dyDescent="0.2">
      <c r="A79" s="306">
        <v>94</v>
      </c>
      <c r="B79" s="307" t="s">
        <v>318</v>
      </c>
      <c r="C79" s="308"/>
      <c r="D79" s="113" t="s">
        <v>513</v>
      </c>
      <c r="E79" s="115" t="s">
        <v>513</v>
      </c>
      <c r="F79" s="114" t="s">
        <v>513</v>
      </c>
      <c r="G79" s="114">
        <v>15</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21</v>
      </c>
      <c r="H81" s="144" t="s">
        <v>513</v>
      </c>
      <c r="I81" s="145">
        <v>6</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2401</v>
      </c>
      <c r="E11" s="114">
        <v>2096</v>
      </c>
      <c r="F11" s="114">
        <v>2762</v>
      </c>
      <c r="G11" s="114">
        <v>2196</v>
      </c>
      <c r="H11" s="140">
        <v>2409</v>
      </c>
      <c r="I11" s="115">
        <v>-8</v>
      </c>
      <c r="J11" s="116">
        <v>-0.33208800332088001</v>
      </c>
    </row>
    <row r="12" spans="1:15" s="110" customFormat="1" ht="24.95" customHeight="1" x14ac:dyDescent="0.2">
      <c r="A12" s="193" t="s">
        <v>132</v>
      </c>
      <c r="B12" s="194" t="s">
        <v>133</v>
      </c>
      <c r="C12" s="113" t="s">
        <v>513</v>
      </c>
      <c r="D12" s="115" t="s">
        <v>513</v>
      </c>
      <c r="E12" s="114" t="s">
        <v>513</v>
      </c>
      <c r="F12" s="114">
        <v>8</v>
      </c>
      <c r="G12" s="114">
        <v>6</v>
      </c>
      <c r="H12" s="140">
        <v>3</v>
      </c>
      <c r="I12" s="115" t="s">
        <v>513</v>
      </c>
      <c r="J12" s="116" t="s">
        <v>513</v>
      </c>
    </row>
    <row r="13" spans="1:15" s="110" customFormat="1" ht="24.95" customHeight="1" x14ac:dyDescent="0.2">
      <c r="A13" s="193" t="s">
        <v>134</v>
      </c>
      <c r="B13" s="199" t="s">
        <v>214</v>
      </c>
      <c r="C13" s="113" t="s">
        <v>513</v>
      </c>
      <c r="D13" s="115" t="s">
        <v>513</v>
      </c>
      <c r="E13" s="114" t="s">
        <v>513</v>
      </c>
      <c r="F13" s="114">
        <v>8</v>
      </c>
      <c r="G13" s="114">
        <v>9</v>
      </c>
      <c r="H13" s="140">
        <v>5</v>
      </c>
      <c r="I13" s="115" t="s">
        <v>513</v>
      </c>
      <c r="J13" s="116" t="s">
        <v>513</v>
      </c>
    </row>
    <row r="14" spans="1:15" s="287" customFormat="1" ht="24.95" customHeight="1" x14ac:dyDescent="0.2">
      <c r="A14" s="193" t="s">
        <v>215</v>
      </c>
      <c r="B14" s="199" t="s">
        <v>137</v>
      </c>
      <c r="C14" s="113">
        <v>9.8292378175760096</v>
      </c>
      <c r="D14" s="115">
        <v>236</v>
      </c>
      <c r="E14" s="114">
        <v>233</v>
      </c>
      <c r="F14" s="114">
        <v>277</v>
      </c>
      <c r="G14" s="114">
        <v>298</v>
      </c>
      <c r="H14" s="140">
        <v>276</v>
      </c>
      <c r="I14" s="115">
        <v>-40</v>
      </c>
      <c r="J14" s="116">
        <v>-14.492753623188406</v>
      </c>
      <c r="K14" s="110"/>
      <c r="L14" s="110"/>
      <c r="M14" s="110"/>
      <c r="N14" s="110"/>
      <c r="O14" s="110"/>
    </row>
    <row r="15" spans="1:15" s="110" customFormat="1" ht="24.95" customHeight="1" x14ac:dyDescent="0.2">
      <c r="A15" s="193" t="s">
        <v>216</v>
      </c>
      <c r="B15" s="199" t="s">
        <v>217</v>
      </c>
      <c r="C15" s="113">
        <v>2.2907122032486464</v>
      </c>
      <c r="D15" s="115">
        <v>55</v>
      </c>
      <c r="E15" s="114">
        <v>60</v>
      </c>
      <c r="F15" s="114">
        <v>71</v>
      </c>
      <c r="G15" s="114">
        <v>57</v>
      </c>
      <c r="H15" s="140">
        <v>69</v>
      </c>
      <c r="I15" s="115">
        <v>-14</v>
      </c>
      <c r="J15" s="116">
        <v>-20.289855072463769</v>
      </c>
    </row>
    <row r="16" spans="1:15" s="287" customFormat="1" ht="24.95" customHeight="1" x14ac:dyDescent="0.2">
      <c r="A16" s="193" t="s">
        <v>218</v>
      </c>
      <c r="B16" s="199" t="s">
        <v>141</v>
      </c>
      <c r="C16" s="113">
        <v>4.6647230320699711</v>
      </c>
      <c r="D16" s="115">
        <v>112</v>
      </c>
      <c r="E16" s="114">
        <v>97</v>
      </c>
      <c r="F16" s="114">
        <v>96</v>
      </c>
      <c r="G16" s="114">
        <v>164</v>
      </c>
      <c r="H16" s="140">
        <v>126</v>
      </c>
      <c r="I16" s="115">
        <v>-14</v>
      </c>
      <c r="J16" s="116">
        <v>-11.111111111111111</v>
      </c>
      <c r="K16" s="110"/>
      <c r="L16" s="110"/>
      <c r="M16" s="110"/>
      <c r="N16" s="110"/>
      <c r="O16" s="110"/>
    </row>
    <row r="17" spans="1:15" s="110" customFormat="1" ht="24.95" customHeight="1" x14ac:dyDescent="0.2">
      <c r="A17" s="193" t="s">
        <v>142</v>
      </c>
      <c r="B17" s="199" t="s">
        <v>220</v>
      </c>
      <c r="C17" s="113">
        <v>2.8738025822573929</v>
      </c>
      <c r="D17" s="115">
        <v>69</v>
      </c>
      <c r="E17" s="114">
        <v>76</v>
      </c>
      <c r="F17" s="114">
        <v>110</v>
      </c>
      <c r="G17" s="114">
        <v>77</v>
      </c>
      <c r="H17" s="140">
        <v>81</v>
      </c>
      <c r="I17" s="115">
        <v>-12</v>
      </c>
      <c r="J17" s="116">
        <v>-14.814814814814815</v>
      </c>
    </row>
    <row r="18" spans="1:15" s="287" customFormat="1" ht="24.95" customHeight="1" x14ac:dyDescent="0.2">
      <c r="A18" s="201" t="s">
        <v>144</v>
      </c>
      <c r="B18" s="202" t="s">
        <v>145</v>
      </c>
      <c r="C18" s="113" t="s">
        <v>513</v>
      </c>
      <c r="D18" s="115" t="s">
        <v>513</v>
      </c>
      <c r="E18" s="114" t="s">
        <v>513</v>
      </c>
      <c r="F18" s="114">
        <v>98</v>
      </c>
      <c r="G18" s="114">
        <v>69</v>
      </c>
      <c r="H18" s="140">
        <v>147</v>
      </c>
      <c r="I18" s="115" t="s">
        <v>513</v>
      </c>
      <c r="J18" s="116" t="s">
        <v>513</v>
      </c>
      <c r="K18" s="110"/>
      <c r="L18" s="110"/>
      <c r="M18" s="110"/>
      <c r="N18" s="110"/>
      <c r="O18" s="110"/>
    </row>
    <row r="19" spans="1:15" s="110" customFormat="1" ht="24.95" customHeight="1" x14ac:dyDescent="0.2">
      <c r="A19" s="193" t="s">
        <v>146</v>
      </c>
      <c r="B19" s="199" t="s">
        <v>147</v>
      </c>
      <c r="C19" s="113">
        <v>22.407330279050395</v>
      </c>
      <c r="D19" s="115">
        <v>538</v>
      </c>
      <c r="E19" s="114">
        <v>503</v>
      </c>
      <c r="F19" s="114">
        <v>682</v>
      </c>
      <c r="G19" s="114">
        <v>433</v>
      </c>
      <c r="H19" s="140">
        <v>520</v>
      </c>
      <c r="I19" s="115">
        <v>18</v>
      </c>
      <c r="J19" s="116">
        <v>3.4615384615384617</v>
      </c>
    </row>
    <row r="20" spans="1:15" s="287" customFormat="1" ht="24.95" customHeight="1" x14ac:dyDescent="0.2">
      <c r="A20" s="193" t="s">
        <v>148</v>
      </c>
      <c r="B20" s="199" t="s">
        <v>149</v>
      </c>
      <c r="C20" s="113">
        <v>3.9150354019158682</v>
      </c>
      <c r="D20" s="115">
        <v>94</v>
      </c>
      <c r="E20" s="114">
        <v>82</v>
      </c>
      <c r="F20" s="114">
        <v>122</v>
      </c>
      <c r="G20" s="114">
        <v>259</v>
      </c>
      <c r="H20" s="140">
        <v>93</v>
      </c>
      <c r="I20" s="115">
        <v>1</v>
      </c>
      <c r="J20" s="116">
        <v>1.075268817204301</v>
      </c>
      <c r="K20" s="110"/>
      <c r="L20" s="110"/>
      <c r="M20" s="110"/>
      <c r="N20" s="110"/>
      <c r="O20" s="110"/>
    </row>
    <row r="21" spans="1:15" s="110" customFormat="1" ht="24.95" customHeight="1" x14ac:dyDescent="0.2">
      <c r="A21" s="201" t="s">
        <v>150</v>
      </c>
      <c r="B21" s="202" t="s">
        <v>151</v>
      </c>
      <c r="C21" s="113">
        <v>5.0812161599333612</v>
      </c>
      <c r="D21" s="115">
        <v>122</v>
      </c>
      <c r="E21" s="114">
        <v>97</v>
      </c>
      <c r="F21" s="114">
        <v>100</v>
      </c>
      <c r="G21" s="114">
        <v>71</v>
      </c>
      <c r="H21" s="140">
        <v>103</v>
      </c>
      <c r="I21" s="115">
        <v>19</v>
      </c>
      <c r="J21" s="116">
        <v>18.446601941747574</v>
      </c>
    </row>
    <row r="22" spans="1:15" s="110" customFormat="1" ht="24.95" customHeight="1" x14ac:dyDescent="0.2">
      <c r="A22" s="201" t="s">
        <v>152</v>
      </c>
      <c r="B22" s="199" t="s">
        <v>153</v>
      </c>
      <c r="C22" s="113">
        <v>1.0412328196584757</v>
      </c>
      <c r="D22" s="115">
        <v>25</v>
      </c>
      <c r="E22" s="114">
        <v>14</v>
      </c>
      <c r="F22" s="114">
        <v>46</v>
      </c>
      <c r="G22" s="114">
        <v>23</v>
      </c>
      <c r="H22" s="140">
        <v>25</v>
      </c>
      <c r="I22" s="115">
        <v>0</v>
      </c>
      <c r="J22" s="116">
        <v>0</v>
      </c>
    </row>
    <row r="23" spans="1:15" s="110" customFormat="1" ht="24.95" customHeight="1" x14ac:dyDescent="0.2">
      <c r="A23" s="193" t="s">
        <v>154</v>
      </c>
      <c r="B23" s="199" t="s">
        <v>155</v>
      </c>
      <c r="C23" s="113">
        <v>1.7909204498125781</v>
      </c>
      <c r="D23" s="115">
        <v>43</v>
      </c>
      <c r="E23" s="114">
        <v>20</v>
      </c>
      <c r="F23" s="114">
        <v>24</v>
      </c>
      <c r="G23" s="114">
        <v>20</v>
      </c>
      <c r="H23" s="140">
        <v>35</v>
      </c>
      <c r="I23" s="115">
        <v>8</v>
      </c>
      <c r="J23" s="116">
        <v>22.857142857142858</v>
      </c>
    </row>
    <row r="24" spans="1:15" s="110" customFormat="1" ht="24.95" customHeight="1" x14ac:dyDescent="0.2">
      <c r="A24" s="193" t="s">
        <v>156</v>
      </c>
      <c r="B24" s="199" t="s">
        <v>221</v>
      </c>
      <c r="C24" s="113">
        <v>5.8309037900874632</v>
      </c>
      <c r="D24" s="115">
        <v>140</v>
      </c>
      <c r="E24" s="114">
        <v>99</v>
      </c>
      <c r="F24" s="114">
        <v>133</v>
      </c>
      <c r="G24" s="114">
        <v>95</v>
      </c>
      <c r="H24" s="140">
        <v>118</v>
      </c>
      <c r="I24" s="115">
        <v>22</v>
      </c>
      <c r="J24" s="116">
        <v>18.64406779661017</v>
      </c>
    </row>
    <row r="25" spans="1:15" s="110" customFormat="1" ht="24.95" customHeight="1" x14ac:dyDescent="0.2">
      <c r="A25" s="193" t="s">
        <v>222</v>
      </c>
      <c r="B25" s="204" t="s">
        <v>159</v>
      </c>
      <c r="C25" s="113">
        <v>6.3306955435235315</v>
      </c>
      <c r="D25" s="115">
        <v>152</v>
      </c>
      <c r="E25" s="114">
        <v>121</v>
      </c>
      <c r="F25" s="114">
        <v>142</v>
      </c>
      <c r="G25" s="114">
        <v>128</v>
      </c>
      <c r="H25" s="140">
        <v>155</v>
      </c>
      <c r="I25" s="115">
        <v>-3</v>
      </c>
      <c r="J25" s="116">
        <v>-1.935483870967742</v>
      </c>
    </row>
    <row r="26" spans="1:15" s="110" customFormat="1" ht="24.95" customHeight="1" x14ac:dyDescent="0.2">
      <c r="A26" s="201">
        <v>782.78300000000002</v>
      </c>
      <c r="B26" s="203" t="s">
        <v>160</v>
      </c>
      <c r="C26" s="113">
        <v>18.075801749271136</v>
      </c>
      <c r="D26" s="115">
        <v>434</v>
      </c>
      <c r="E26" s="114">
        <v>469</v>
      </c>
      <c r="F26" s="114">
        <v>517</v>
      </c>
      <c r="G26" s="114">
        <v>454</v>
      </c>
      <c r="H26" s="140">
        <v>480</v>
      </c>
      <c r="I26" s="115">
        <v>-46</v>
      </c>
      <c r="J26" s="116">
        <v>-9.5833333333333339</v>
      </c>
    </row>
    <row r="27" spans="1:15" s="110" customFormat="1" ht="24.95" customHeight="1" x14ac:dyDescent="0.2">
      <c r="A27" s="193" t="s">
        <v>161</v>
      </c>
      <c r="B27" s="199" t="s">
        <v>162</v>
      </c>
      <c r="C27" s="113">
        <v>1.6659725114535611</v>
      </c>
      <c r="D27" s="115">
        <v>40</v>
      </c>
      <c r="E27" s="114">
        <v>36</v>
      </c>
      <c r="F27" s="114">
        <v>49</v>
      </c>
      <c r="G27" s="114">
        <v>34</v>
      </c>
      <c r="H27" s="140">
        <v>36</v>
      </c>
      <c r="I27" s="115">
        <v>4</v>
      </c>
      <c r="J27" s="116">
        <v>11.111111111111111</v>
      </c>
    </row>
    <row r="28" spans="1:15" s="110" customFormat="1" ht="24.95" customHeight="1" x14ac:dyDescent="0.2">
      <c r="A28" s="193" t="s">
        <v>163</v>
      </c>
      <c r="B28" s="199" t="s">
        <v>164</v>
      </c>
      <c r="C28" s="113">
        <v>2.4989587671803415</v>
      </c>
      <c r="D28" s="115">
        <v>60</v>
      </c>
      <c r="E28" s="114">
        <v>44</v>
      </c>
      <c r="F28" s="114">
        <v>153</v>
      </c>
      <c r="G28" s="114">
        <v>24</v>
      </c>
      <c r="H28" s="140">
        <v>68</v>
      </c>
      <c r="I28" s="115">
        <v>-8</v>
      </c>
      <c r="J28" s="116">
        <v>-11.764705882352942</v>
      </c>
    </row>
    <row r="29" spans="1:15" s="110" customFormat="1" ht="24.95" customHeight="1" x14ac:dyDescent="0.2">
      <c r="A29" s="193">
        <v>86</v>
      </c>
      <c r="B29" s="199" t="s">
        <v>165</v>
      </c>
      <c r="C29" s="113">
        <v>6.2890462307371928</v>
      </c>
      <c r="D29" s="115">
        <v>151</v>
      </c>
      <c r="E29" s="114">
        <v>112</v>
      </c>
      <c r="F29" s="114">
        <v>186</v>
      </c>
      <c r="G29" s="114">
        <v>153</v>
      </c>
      <c r="H29" s="140">
        <v>161</v>
      </c>
      <c r="I29" s="115">
        <v>-10</v>
      </c>
      <c r="J29" s="116">
        <v>-6.2111801242236027</v>
      </c>
    </row>
    <row r="30" spans="1:15" s="110" customFormat="1" ht="24.95" customHeight="1" x14ac:dyDescent="0.2">
      <c r="A30" s="193">
        <v>87.88</v>
      </c>
      <c r="B30" s="204" t="s">
        <v>166</v>
      </c>
      <c r="C30" s="113">
        <v>6.0807996668054978</v>
      </c>
      <c r="D30" s="115">
        <v>146</v>
      </c>
      <c r="E30" s="114">
        <v>80</v>
      </c>
      <c r="F30" s="114">
        <v>143</v>
      </c>
      <c r="G30" s="114">
        <v>72</v>
      </c>
      <c r="H30" s="140">
        <v>85</v>
      </c>
      <c r="I30" s="115">
        <v>61</v>
      </c>
      <c r="J30" s="116">
        <v>71.764705882352942</v>
      </c>
    </row>
    <row r="31" spans="1:15" s="110" customFormat="1" ht="24.95" customHeight="1" x14ac:dyDescent="0.2">
      <c r="A31" s="193" t="s">
        <v>167</v>
      </c>
      <c r="B31" s="199" t="s">
        <v>168</v>
      </c>
      <c r="C31" s="113">
        <v>2.7072053311120365</v>
      </c>
      <c r="D31" s="115">
        <v>65</v>
      </c>
      <c r="E31" s="114">
        <v>43</v>
      </c>
      <c r="F31" s="114">
        <v>74</v>
      </c>
      <c r="G31" s="114">
        <v>48</v>
      </c>
      <c r="H31" s="140">
        <v>99</v>
      </c>
      <c r="I31" s="115">
        <v>-34</v>
      </c>
      <c r="J31" s="116">
        <v>-34.343434343434346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8</v>
      </c>
      <c r="G34" s="114">
        <v>6</v>
      </c>
      <c r="H34" s="140">
        <v>3</v>
      </c>
      <c r="I34" s="115" t="s">
        <v>513</v>
      </c>
      <c r="J34" s="116" t="s">
        <v>513</v>
      </c>
    </row>
    <row r="35" spans="1:10" s="110" customFormat="1" ht="24.95" customHeight="1" x14ac:dyDescent="0.2">
      <c r="A35" s="292" t="s">
        <v>171</v>
      </c>
      <c r="B35" s="293" t="s">
        <v>172</v>
      </c>
      <c r="C35" s="113" t="s">
        <v>513</v>
      </c>
      <c r="D35" s="115" t="s">
        <v>513</v>
      </c>
      <c r="E35" s="114" t="s">
        <v>513</v>
      </c>
      <c r="F35" s="114">
        <v>383</v>
      </c>
      <c r="G35" s="114">
        <v>376</v>
      </c>
      <c r="H35" s="140">
        <v>428</v>
      </c>
      <c r="I35" s="115" t="s">
        <v>513</v>
      </c>
      <c r="J35" s="116" t="s">
        <v>513</v>
      </c>
    </row>
    <row r="36" spans="1:10" s="110" customFormat="1" ht="24.95" customHeight="1" x14ac:dyDescent="0.2">
      <c r="A36" s="294" t="s">
        <v>173</v>
      </c>
      <c r="B36" s="295" t="s">
        <v>174</v>
      </c>
      <c r="C36" s="125">
        <v>83.715118700541439</v>
      </c>
      <c r="D36" s="143">
        <v>2010</v>
      </c>
      <c r="E36" s="144">
        <v>1720</v>
      </c>
      <c r="F36" s="144">
        <v>2371</v>
      </c>
      <c r="G36" s="144">
        <v>1814</v>
      </c>
      <c r="H36" s="145">
        <v>1978</v>
      </c>
      <c r="I36" s="143">
        <v>32</v>
      </c>
      <c r="J36" s="146">
        <v>1.6177957532861476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2401</v>
      </c>
      <c r="F11" s="264">
        <v>2096</v>
      </c>
      <c r="G11" s="264">
        <v>2762</v>
      </c>
      <c r="H11" s="264">
        <v>2196</v>
      </c>
      <c r="I11" s="265">
        <v>2409</v>
      </c>
      <c r="J11" s="263">
        <v>-8</v>
      </c>
      <c r="K11" s="266">
        <v>-0.33208800332088001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31.236984589754268</v>
      </c>
      <c r="E13" s="115">
        <v>750</v>
      </c>
      <c r="F13" s="114">
        <v>838</v>
      </c>
      <c r="G13" s="114">
        <v>980</v>
      </c>
      <c r="H13" s="114">
        <v>928</v>
      </c>
      <c r="I13" s="140">
        <v>808</v>
      </c>
      <c r="J13" s="115">
        <v>-58</v>
      </c>
      <c r="K13" s="116">
        <v>-7.1782178217821784</v>
      </c>
    </row>
    <row r="14" spans="1:17" ht="15.95" customHeight="1" x14ac:dyDescent="0.2">
      <c r="A14" s="306" t="s">
        <v>230</v>
      </c>
      <c r="B14" s="307"/>
      <c r="C14" s="308"/>
      <c r="D14" s="113">
        <v>55.6018325697626</v>
      </c>
      <c r="E14" s="115">
        <v>1335</v>
      </c>
      <c r="F14" s="114">
        <v>1018</v>
      </c>
      <c r="G14" s="114">
        <v>1406</v>
      </c>
      <c r="H14" s="114">
        <v>1012</v>
      </c>
      <c r="I14" s="140">
        <v>1284</v>
      </c>
      <c r="J14" s="115">
        <v>51</v>
      </c>
      <c r="K14" s="116">
        <v>3.97196261682243</v>
      </c>
    </row>
    <row r="15" spans="1:17" ht="15.95" customHeight="1" x14ac:dyDescent="0.2">
      <c r="A15" s="306" t="s">
        <v>231</v>
      </c>
      <c r="B15" s="307"/>
      <c r="C15" s="308"/>
      <c r="D15" s="113">
        <v>7.0803831736776344</v>
      </c>
      <c r="E15" s="115">
        <v>170</v>
      </c>
      <c r="F15" s="114">
        <v>110</v>
      </c>
      <c r="G15" s="114">
        <v>182</v>
      </c>
      <c r="H15" s="114">
        <v>126</v>
      </c>
      <c r="I15" s="140">
        <v>172</v>
      </c>
      <c r="J15" s="115">
        <v>-2</v>
      </c>
      <c r="K15" s="116">
        <v>-1.1627906976744187</v>
      </c>
    </row>
    <row r="16" spans="1:17" ht="15.95" customHeight="1" x14ac:dyDescent="0.2">
      <c r="A16" s="306" t="s">
        <v>232</v>
      </c>
      <c r="B16" s="307"/>
      <c r="C16" s="308"/>
      <c r="D16" s="113">
        <v>6.0391503540191591</v>
      </c>
      <c r="E16" s="115">
        <v>145</v>
      </c>
      <c r="F16" s="114">
        <v>129</v>
      </c>
      <c r="G16" s="114">
        <v>183</v>
      </c>
      <c r="H16" s="114">
        <v>127</v>
      </c>
      <c r="I16" s="140">
        <v>142</v>
      </c>
      <c r="J16" s="115">
        <v>3</v>
      </c>
      <c r="K16" s="116">
        <v>2.112676056338028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5</v>
      </c>
      <c r="G18" s="114">
        <v>10</v>
      </c>
      <c r="H18" s="114">
        <v>6</v>
      </c>
      <c r="I18" s="140" t="s">
        <v>513</v>
      </c>
      <c r="J18" s="115" t="s">
        <v>513</v>
      </c>
      <c r="K18" s="116" t="s">
        <v>513</v>
      </c>
    </row>
    <row r="19" spans="1:11" ht="14.1" customHeight="1" x14ac:dyDescent="0.2">
      <c r="A19" s="306" t="s">
        <v>235</v>
      </c>
      <c r="B19" s="307" t="s">
        <v>236</v>
      </c>
      <c r="C19" s="308"/>
      <c r="D19" s="113">
        <v>0.12494793835901707</v>
      </c>
      <c r="E19" s="115">
        <v>3</v>
      </c>
      <c r="F19" s="114">
        <v>3</v>
      </c>
      <c r="G19" s="114">
        <v>10</v>
      </c>
      <c r="H19" s="114">
        <v>5</v>
      </c>
      <c r="I19" s="140" t="s">
        <v>513</v>
      </c>
      <c r="J19" s="115" t="s">
        <v>513</v>
      </c>
      <c r="K19" s="116" t="s">
        <v>513</v>
      </c>
    </row>
    <row r="20" spans="1:11" ht="14.1" customHeight="1" x14ac:dyDescent="0.2">
      <c r="A20" s="306">
        <v>12</v>
      </c>
      <c r="B20" s="307" t="s">
        <v>237</v>
      </c>
      <c r="C20" s="308"/>
      <c r="D20" s="113">
        <v>0.20824656393169513</v>
      </c>
      <c r="E20" s="115">
        <v>5</v>
      </c>
      <c r="F20" s="114">
        <v>6</v>
      </c>
      <c r="G20" s="114">
        <v>10</v>
      </c>
      <c r="H20" s="114">
        <v>7</v>
      </c>
      <c r="I20" s="140">
        <v>9</v>
      </c>
      <c r="J20" s="115">
        <v>-4</v>
      </c>
      <c r="K20" s="116">
        <v>-44.444444444444443</v>
      </c>
    </row>
    <row r="21" spans="1:11" ht="14.1" customHeight="1" x14ac:dyDescent="0.2">
      <c r="A21" s="306">
        <v>21</v>
      </c>
      <c r="B21" s="307" t="s">
        <v>238</v>
      </c>
      <c r="C21" s="308"/>
      <c r="D21" s="113">
        <v>1.9575177009579341</v>
      </c>
      <c r="E21" s="115">
        <v>47</v>
      </c>
      <c r="F21" s="114">
        <v>65</v>
      </c>
      <c r="G21" s="114">
        <v>53</v>
      </c>
      <c r="H21" s="114">
        <v>53</v>
      </c>
      <c r="I21" s="140">
        <v>56</v>
      </c>
      <c r="J21" s="115">
        <v>-9</v>
      </c>
      <c r="K21" s="116">
        <v>-16.071428571428573</v>
      </c>
    </row>
    <row r="22" spans="1:11" ht="14.1" customHeight="1" x14ac:dyDescent="0.2">
      <c r="A22" s="306">
        <v>22</v>
      </c>
      <c r="B22" s="307" t="s">
        <v>239</v>
      </c>
      <c r="C22" s="308"/>
      <c r="D22" s="113">
        <v>1.624323198667222</v>
      </c>
      <c r="E22" s="115">
        <v>39</v>
      </c>
      <c r="F22" s="114">
        <v>66</v>
      </c>
      <c r="G22" s="114">
        <v>104</v>
      </c>
      <c r="H22" s="114">
        <v>62</v>
      </c>
      <c r="I22" s="140">
        <v>62</v>
      </c>
      <c r="J22" s="115">
        <v>-23</v>
      </c>
      <c r="K22" s="116">
        <v>-37.096774193548384</v>
      </c>
    </row>
    <row r="23" spans="1:11" ht="14.1" customHeight="1" x14ac:dyDescent="0.2">
      <c r="A23" s="306">
        <v>23</v>
      </c>
      <c r="B23" s="307" t="s">
        <v>240</v>
      </c>
      <c r="C23" s="308"/>
      <c r="D23" s="113">
        <v>0.54144106622240729</v>
      </c>
      <c r="E23" s="115">
        <v>13</v>
      </c>
      <c r="F23" s="114">
        <v>8</v>
      </c>
      <c r="G23" s="114">
        <v>22</v>
      </c>
      <c r="H23" s="114">
        <v>17</v>
      </c>
      <c r="I23" s="140">
        <v>19</v>
      </c>
      <c r="J23" s="115">
        <v>-6</v>
      </c>
      <c r="K23" s="116">
        <v>-31.578947368421051</v>
      </c>
    </row>
    <row r="24" spans="1:11" ht="14.1" customHeight="1" x14ac:dyDescent="0.2">
      <c r="A24" s="306">
        <v>24</v>
      </c>
      <c r="B24" s="307" t="s">
        <v>241</v>
      </c>
      <c r="C24" s="308"/>
      <c r="D24" s="113">
        <v>7.4135776759683463</v>
      </c>
      <c r="E24" s="115">
        <v>178</v>
      </c>
      <c r="F24" s="114">
        <v>148</v>
      </c>
      <c r="G24" s="114">
        <v>219</v>
      </c>
      <c r="H24" s="114">
        <v>171</v>
      </c>
      <c r="I24" s="140">
        <v>208</v>
      </c>
      <c r="J24" s="115">
        <v>-30</v>
      </c>
      <c r="K24" s="116">
        <v>-14.423076923076923</v>
      </c>
    </row>
    <row r="25" spans="1:11" ht="14.1" customHeight="1" x14ac:dyDescent="0.2">
      <c r="A25" s="306">
        <v>25</v>
      </c>
      <c r="B25" s="307" t="s">
        <v>242</v>
      </c>
      <c r="C25" s="308"/>
      <c r="D25" s="113">
        <v>5.7892544773011245</v>
      </c>
      <c r="E25" s="115">
        <v>139</v>
      </c>
      <c r="F25" s="114">
        <v>115</v>
      </c>
      <c r="G25" s="114">
        <v>117</v>
      </c>
      <c r="H25" s="114">
        <v>103</v>
      </c>
      <c r="I25" s="140">
        <v>115</v>
      </c>
      <c r="J25" s="115">
        <v>24</v>
      </c>
      <c r="K25" s="116">
        <v>20.869565217391305</v>
      </c>
    </row>
    <row r="26" spans="1:11" ht="14.1" customHeight="1" x14ac:dyDescent="0.2">
      <c r="A26" s="306">
        <v>26</v>
      </c>
      <c r="B26" s="307" t="s">
        <v>243</v>
      </c>
      <c r="C26" s="308"/>
      <c r="D26" s="113">
        <v>4.039983340274885</v>
      </c>
      <c r="E26" s="115">
        <v>97</v>
      </c>
      <c r="F26" s="114">
        <v>56</v>
      </c>
      <c r="G26" s="114">
        <v>91</v>
      </c>
      <c r="H26" s="114">
        <v>91</v>
      </c>
      <c r="I26" s="140">
        <v>98</v>
      </c>
      <c r="J26" s="115">
        <v>-1</v>
      </c>
      <c r="K26" s="116">
        <v>-1.0204081632653061</v>
      </c>
    </row>
    <row r="27" spans="1:11" ht="14.1" customHeight="1" x14ac:dyDescent="0.2">
      <c r="A27" s="306">
        <v>27</v>
      </c>
      <c r="B27" s="307" t="s">
        <v>244</v>
      </c>
      <c r="C27" s="308"/>
      <c r="D27" s="113">
        <v>1.2078300708038316</v>
      </c>
      <c r="E27" s="115">
        <v>29</v>
      </c>
      <c r="F27" s="114">
        <v>19</v>
      </c>
      <c r="G27" s="114">
        <v>26</v>
      </c>
      <c r="H27" s="114">
        <v>30</v>
      </c>
      <c r="I27" s="140">
        <v>23</v>
      </c>
      <c r="J27" s="115">
        <v>6</v>
      </c>
      <c r="K27" s="116">
        <v>26.086956521739129</v>
      </c>
    </row>
    <row r="28" spans="1:11" ht="14.1" customHeight="1" x14ac:dyDescent="0.2">
      <c r="A28" s="306">
        <v>28</v>
      </c>
      <c r="B28" s="307" t="s">
        <v>245</v>
      </c>
      <c r="C28" s="308"/>
      <c r="D28" s="113">
        <v>0.12494793835901707</v>
      </c>
      <c r="E28" s="115">
        <v>3</v>
      </c>
      <c r="F28" s="114">
        <v>5</v>
      </c>
      <c r="G28" s="114">
        <v>18</v>
      </c>
      <c r="H28" s="114">
        <v>4</v>
      </c>
      <c r="I28" s="140">
        <v>8</v>
      </c>
      <c r="J28" s="115">
        <v>-5</v>
      </c>
      <c r="K28" s="116">
        <v>-62.5</v>
      </c>
    </row>
    <row r="29" spans="1:11" ht="14.1" customHeight="1" x14ac:dyDescent="0.2">
      <c r="A29" s="306">
        <v>29</v>
      </c>
      <c r="B29" s="307" t="s">
        <v>246</v>
      </c>
      <c r="C29" s="308"/>
      <c r="D29" s="113">
        <v>4.6230737192836315</v>
      </c>
      <c r="E29" s="115">
        <v>111</v>
      </c>
      <c r="F29" s="114">
        <v>99</v>
      </c>
      <c r="G29" s="114">
        <v>108</v>
      </c>
      <c r="H29" s="114">
        <v>81</v>
      </c>
      <c r="I29" s="140">
        <v>87</v>
      </c>
      <c r="J29" s="115">
        <v>24</v>
      </c>
      <c r="K29" s="116">
        <v>27.586206896551722</v>
      </c>
    </row>
    <row r="30" spans="1:11" ht="14.1" customHeight="1" x14ac:dyDescent="0.2">
      <c r="A30" s="306" t="s">
        <v>247</v>
      </c>
      <c r="B30" s="307" t="s">
        <v>248</v>
      </c>
      <c r="C30" s="308"/>
      <c r="D30" s="113">
        <v>2.0824656393169514</v>
      </c>
      <c r="E30" s="115">
        <v>50</v>
      </c>
      <c r="F30" s="114">
        <v>54</v>
      </c>
      <c r="G30" s="114">
        <v>71</v>
      </c>
      <c r="H30" s="114">
        <v>47</v>
      </c>
      <c r="I30" s="140">
        <v>43</v>
      </c>
      <c r="J30" s="115">
        <v>7</v>
      </c>
      <c r="K30" s="116">
        <v>16.279069767441861</v>
      </c>
    </row>
    <row r="31" spans="1:11" ht="14.1" customHeight="1" x14ac:dyDescent="0.2">
      <c r="A31" s="306" t="s">
        <v>249</v>
      </c>
      <c r="B31" s="307" t="s">
        <v>250</v>
      </c>
      <c r="C31" s="308"/>
      <c r="D31" s="113">
        <v>2.5406080799666806</v>
      </c>
      <c r="E31" s="115">
        <v>61</v>
      </c>
      <c r="F31" s="114">
        <v>45</v>
      </c>
      <c r="G31" s="114">
        <v>37</v>
      </c>
      <c r="H31" s="114">
        <v>34</v>
      </c>
      <c r="I31" s="140">
        <v>44</v>
      </c>
      <c r="J31" s="115">
        <v>17</v>
      </c>
      <c r="K31" s="116">
        <v>38.636363636363633</v>
      </c>
    </row>
    <row r="32" spans="1:11" ht="14.1" customHeight="1" x14ac:dyDescent="0.2">
      <c r="A32" s="306">
        <v>31</v>
      </c>
      <c r="B32" s="307" t="s">
        <v>251</v>
      </c>
      <c r="C32" s="308"/>
      <c r="D32" s="113">
        <v>0.41649312786339027</v>
      </c>
      <c r="E32" s="115">
        <v>10</v>
      </c>
      <c r="F32" s="114">
        <v>5</v>
      </c>
      <c r="G32" s="114">
        <v>6</v>
      </c>
      <c r="H32" s="114">
        <v>7</v>
      </c>
      <c r="I32" s="140">
        <v>9</v>
      </c>
      <c r="J32" s="115">
        <v>1</v>
      </c>
      <c r="K32" s="116">
        <v>11.111111111111111</v>
      </c>
    </row>
    <row r="33" spans="1:11" ht="14.1" customHeight="1" x14ac:dyDescent="0.2">
      <c r="A33" s="306">
        <v>32</v>
      </c>
      <c r="B33" s="307" t="s">
        <v>252</v>
      </c>
      <c r="C33" s="308"/>
      <c r="D33" s="113">
        <v>1.9991670137442732</v>
      </c>
      <c r="E33" s="115">
        <v>48</v>
      </c>
      <c r="F33" s="114">
        <v>54</v>
      </c>
      <c r="G33" s="114">
        <v>39</v>
      </c>
      <c r="H33" s="114">
        <v>20</v>
      </c>
      <c r="I33" s="140">
        <v>55</v>
      </c>
      <c r="J33" s="115">
        <v>-7</v>
      </c>
      <c r="K33" s="116">
        <v>-12.727272727272727</v>
      </c>
    </row>
    <row r="34" spans="1:11" ht="14.1" customHeight="1" x14ac:dyDescent="0.2">
      <c r="A34" s="306">
        <v>33</v>
      </c>
      <c r="B34" s="307" t="s">
        <v>253</v>
      </c>
      <c r="C34" s="308"/>
      <c r="D34" s="113">
        <v>1.5826738858808829</v>
      </c>
      <c r="E34" s="115">
        <v>38</v>
      </c>
      <c r="F34" s="114">
        <v>47</v>
      </c>
      <c r="G34" s="114">
        <v>17</v>
      </c>
      <c r="H34" s="114">
        <v>15</v>
      </c>
      <c r="I34" s="140">
        <v>34</v>
      </c>
      <c r="J34" s="115">
        <v>4</v>
      </c>
      <c r="K34" s="116">
        <v>11.764705882352942</v>
      </c>
    </row>
    <row r="35" spans="1:11" ht="14.1" customHeight="1" x14ac:dyDescent="0.2">
      <c r="A35" s="306">
        <v>34</v>
      </c>
      <c r="B35" s="307" t="s">
        <v>254</v>
      </c>
      <c r="C35" s="308"/>
      <c r="D35" s="113">
        <v>2.3323615160349855</v>
      </c>
      <c r="E35" s="115">
        <v>56</v>
      </c>
      <c r="F35" s="114">
        <v>52</v>
      </c>
      <c r="G35" s="114">
        <v>58</v>
      </c>
      <c r="H35" s="114">
        <v>40</v>
      </c>
      <c r="I35" s="140">
        <v>66</v>
      </c>
      <c r="J35" s="115">
        <v>-10</v>
      </c>
      <c r="K35" s="116">
        <v>-15.151515151515152</v>
      </c>
    </row>
    <row r="36" spans="1:11" ht="14.1" customHeight="1" x14ac:dyDescent="0.2">
      <c r="A36" s="306">
        <v>41</v>
      </c>
      <c r="B36" s="307" t="s">
        <v>255</v>
      </c>
      <c r="C36" s="308"/>
      <c r="D36" s="113">
        <v>0.33319450229071218</v>
      </c>
      <c r="E36" s="115">
        <v>8</v>
      </c>
      <c r="F36" s="114">
        <v>4</v>
      </c>
      <c r="G36" s="114">
        <v>7</v>
      </c>
      <c r="H36" s="114">
        <v>3</v>
      </c>
      <c r="I36" s="140">
        <v>8</v>
      </c>
      <c r="J36" s="115">
        <v>0</v>
      </c>
      <c r="K36" s="116">
        <v>0</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0.91628488129945851</v>
      </c>
      <c r="E38" s="115">
        <v>22</v>
      </c>
      <c r="F38" s="114">
        <v>23</v>
      </c>
      <c r="G38" s="114">
        <v>27</v>
      </c>
      <c r="H38" s="114">
        <v>20</v>
      </c>
      <c r="I38" s="140">
        <v>11</v>
      </c>
      <c r="J38" s="115">
        <v>11</v>
      </c>
      <c r="K38" s="116">
        <v>100</v>
      </c>
    </row>
    <row r="39" spans="1:11" ht="14.1" customHeight="1" x14ac:dyDescent="0.2">
      <c r="A39" s="306">
        <v>51</v>
      </c>
      <c r="B39" s="307" t="s">
        <v>258</v>
      </c>
      <c r="C39" s="308"/>
      <c r="D39" s="113">
        <v>11.828404831320283</v>
      </c>
      <c r="E39" s="115">
        <v>284</v>
      </c>
      <c r="F39" s="114">
        <v>360</v>
      </c>
      <c r="G39" s="114">
        <v>423</v>
      </c>
      <c r="H39" s="114">
        <v>486</v>
      </c>
      <c r="I39" s="140">
        <v>270</v>
      </c>
      <c r="J39" s="115">
        <v>14</v>
      </c>
      <c r="K39" s="116">
        <v>5.1851851851851851</v>
      </c>
    </row>
    <row r="40" spans="1:11" ht="14.1" customHeight="1" x14ac:dyDescent="0.2">
      <c r="A40" s="306" t="s">
        <v>259</v>
      </c>
      <c r="B40" s="307" t="s">
        <v>260</v>
      </c>
      <c r="C40" s="308"/>
      <c r="D40" s="113">
        <v>10.995418575593503</v>
      </c>
      <c r="E40" s="115">
        <v>264</v>
      </c>
      <c r="F40" s="114">
        <v>329</v>
      </c>
      <c r="G40" s="114">
        <v>396</v>
      </c>
      <c r="H40" s="114">
        <v>460</v>
      </c>
      <c r="I40" s="140">
        <v>248</v>
      </c>
      <c r="J40" s="115">
        <v>16</v>
      </c>
      <c r="K40" s="116">
        <v>6.4516129032258061</v>
      </c>
    </row>
    <row r="41" spans="1:11" ht="14.1" customHeight="1" x14ac:dyDescent="0.2">
      <c r="A41" s="306"/>
      <c r="B41" s="307" t="s">
        <v>261</v>
      </c>
      <c r="C41" s="308"/>
      <c r="D41" s="113">
        <v>9.3710953769262808</v>
      </c>
      <c r="E41" s="115">
        <v>225</v>
      </c>
      <c r="F41" s="114">
        <v>299</v>
      </c>
      <c r="G41" s="114">
        <v>329</v>
      </c>
      <c r="H41" s="114">
        <v>267</v>
      </c>
      <c r="I41" s="140">
        <v>221</v>
      </c>
      <c r="J41" s="115">
        <v>4</v>
      </c>
      <c r="K41" s="116">
        <v>1.8099547511312217</v>
      </c>
    </row>
    <row r="42" spans="1:11" ht="14.1" customHeight="1" x14ac:dyDescent="0.2">
      <c r="A42" s="306">
        <v>52</v>
      </c>
      <c r="B42" s="307" t="s">
        <v>262</v>
      </c>
      <c r="C42" s="308"/>
      <c r="D42" s="113">
        <v>2.8738025822573929</v>
      </c>
      <c r="E42" s="115">
        <v>69</v>
      </c>
      <c r="F42" s="114">
        <v>63</v>
      </c>
      <c r="G42" s="114">
        <v>47</v>
      </c>
      <c r="H42" s="114">
        <v>68</v>
      </c>
      <c r="I42" s="140">
        <v>76</v>
      </c>
      <c r="J42" s="115">
        <v>-7</v>
      </c>
      <c r="K42" s="116">
        <v>-9.2105263157894743</v>
      </c>
    </row>
    <row r="43" spans="1:11" ht="14.1" customHeight="1" x14ac:dyDescent="0.2">
      <c r="A43" s="306" t="s">
        <v>263</v>
      </c>
      <c r="B43" s="307" t="s">
        <v>264</v>
      </c>
      <c r="C43" s="308"/>
      <c r="D43" s="113">
        <v>2.3740108288213246</v>
      </c>
      <c r="E43" s="115">
        <v>57</v>
      </c>
      <c r="F43" s="114">
        <v>45</v>
      </c>
      <c r="G43" s="114">
        <v>43</v>
      </c>
      <c r="H43" s="114">
        <v>56</v>
      </c>
      <c r="I43" s="140">
        <v>52</v>
      </c>
      <c r="J43" s="115">
        <v>5</v>
      </c>
      <c r="K43" s="116">
        <v>9.615384615384615</v>
      </c>
    </row>
    <row r="44" spans="1:11" ht="14.1" customHeight="1" x14ac:dyDescent="0.2">
      <c r="A44" s="306">
        <v>53</v>
      </c>
      <c r="B44" s="307" t="s">
        <v>265</v>
      </c>
      <c r="C44" s="308"/>
      <c r="D44" s="113">
        <v>0.70803831736776346</v>
      </c>
      <c r="E44" s="115">
        <v>17</v>
      </c>
      <c r="F44" s="114">
        <v>23</v>
      </c>
      <c r="G44" s="114">
        <v>16</v>
      </c>
      <c r="H44" s="114">
        <v>10</v>
      </c>
      <c r="I44" s="140">
        <v>16</v>
      </c>
      <c r="J44" s="115">
        <v>1</v>
      </c>
      <c r="K44" s="116">
        <v>6.25</v>
      </c>
    </row>
    <row r="45" spans="1:11" ht="14.1" customHeight="1" x14ac:dyDescent="0.2">
      <c r="A45" s="306" t="s">
        <v>266</v>
      </c>
      <c r="B45" s="307" t="s">
        <v>267</v>
      </c>
      <c r="C45" s="308"/>
      <c r="D45" s="113">
        <v>0.62473969179508537</v>
      </c>
      <c r="E45" s="115">
        <v>15</v>
      </c>
      <c r="F45" s="114">
        <v>22</v>
      </c>
      <c r="G45" s="114">
        <v>15</v>
      </c>
      <c r="H45" s="114">
        <v>10</v>
      </c>
      <c r="I45" s="140">
        <v>14</v>
      </c>
      <c r="J45" s="115">
        <v>1</v>
      </c>
      <c r="K45" s="116">
        <v>7.1428571428571432</v>
      </c>
    </row>
    <row r="46" spans="1:11" ht="14.1" customHeight="1" x14ac:dyDescent="0.2">
      <c r="A46" s="306">
        <v>54</v>
      </c>
      <c r="B46" s="307" t="s">
        <v>268</v>
      </c>
      <c r="C46" s="308"/>
      <c r="D46" s="113">
        <v>3.2069970845481048</v>
      </c>
      <c r="E46" s="115">
        <v>77</v>
      </c>
      <c r="F46" s="114">
        <v>65</v>
      </c>
      <c r="G46" s="114">
        <v>79</v>
      </c>
      <c r="H46" s="114">
        <v>80</v>
      </c>
      <c r="I46" s="140">
        <v>83</v>
      </c>
      <c r="J46" s="115">
        <v>-6</v>
      </c>
      <c r="K46" s="116">
        <v>-7.2289156626506026</v>
      </c>
    </row>
    <row r="47" spans="1:11" ht="14.1" customHeight="1" x14ac:dyDescent="0.2">
      <c r="A47" s="306">
        <v>61</v>
      </c>
      <c r="B47" s="307" t="s">
        <v>269</v>
      </c>
      <c r="C47" s="308"/>
      <c r="D47" s="113">
        <v>2.2490628904623073</v>
      </c>
      <c r="E47" s="115">
        <v>54</v>
      </c>
      <c r="F47" s="114">
        <v>43</v>
      </c>
      <c r="G47" s="114">
        <v>56</v>
      </c>
      <c r="H47" s="114">
        <v>35</v>
      </c>
      <c r="I47" s="140">
        <v>43</v>
      </c>
      <c r="J47" s="115">
        <v>11</v>
      </c>
      <c r="K47" s="116">
        <v>25.581395348837209</v>
      </c>
    </row>
    <row r="48" spans="1:11" ht="14.1" customHeight="1" x14ac:dyDescent="0.2">
      <c r="A48" s="306">
        <v>62</v>
      </c>
      <c r="B48" s="307" t="s">
        <v>270</v>
      </c>
      <c r="C48" s="308"/>
      <c r="D48" s="113">
        <v>8.4131611828404829</v>
      </c>
      <c r="E48" s="115">
        <v>202</v>
      </c>
      <c r="F48" s="114">
        <v>164</v>
      </c>
      <c r="G48" s="114">
        <v>230</v>
      </c>
      <c r="H48" s="114">
        <v>169</v>
      </c>
      <c r="I48" s="140">
        <v>215</v>
      </c>
      <c r="J48" s="115">
        <v>-13</v>
      </c>
      <c r="K48" s="116">
        <v>-6.0465116279069768</v>
      </c>
    </row>
    <row r="49" spans="1:11" ht="14.1" customHeight="1" x14ac:dyDescent="0.2">
      <c r="A49" s="306">
        <v>63</v>
      </c>
      <c r="B49" s="307" t="s">
        <v>271</v>
      </c>
      <c r="C49" s="308"/>
      <c r="D49" s="113">
        <v>3.1236984589754271</v>
      </c>
      <c r="E49" s="115">
        <v>75</v>
      </c>
      <c r="F49" s="114">
        <v>60</v>
      </c>
      <c r="G49" s="114">
        <v>67</v>
      </c>
      <c r="H49" s="114">
        <v>53</v>
      </c>
      <c r="I49" s="140">
        <v>64</v>
      </c>
      <c r="J49" s="115">
        <v>11</v>
      </c>
      <c r="K49" s="116">
        <v>17.1875</v>
      </c>
    </row>
    <row r="50" spans="1:11" ht="14.1" customHeight="1" x14ac:dyDescent="0.2">
      <c r="A50" s="306" t="s">
        <v>272</v>
      </c>
      <c r="B50" s="307" t="s">
        <v>273</v>
      </c>
      <c r="C50" s="308"/>
      <c r="D50" s="113">
        <v>0.24989587671803415</v>
      </c>
      <c r="E50" s="115">
        <v>6</v>
      </c>
      <c r="F50" s="114">
        <v>5</v>
      </c>
      <c r="G50" s="114">
        <v>8</v>
      </c>
      <c r="H50" s="114">
        <v>3</v>
      </c>
      <c r="I50" s="140" t="s">
        <v>513</v>
      </c>
      <c r="J50" s="115" t="s">
        <v>513</v>
      </c>
      <c r="K50" s="116" t="s">
        <v>513</v>
      </c>
    </row>
    <row r="51" spans="1:11" ht="14.1" customHeight="1" x14ac:dyDescent="0.2">
      <c r="A51" s="306" t="s">
        <v>274</v>
      </c>
      <c r="B51" s="307" t="s">
        <v>275</v>
      </c>
      <c r="C51" s="308"/>
      <c r="D51" s="113">
        <v>2.7072053311120365</v>
      </c>
      <c r="E51" s="115">
        <v>65</v>
      </c>
      <c r="F51" s="114">
        <v>52</v>
      </c>
      <c r="G51" s="114">
        <v>56</v>
      </c>
      <c r="H51" s="114">
        <v>48</v>
      </c>
      <c r="I51" s="140">
        <v>53</v>
      </c>
      <c r="J51" s="115">
        <v>12</v>
      </c>
      <c r="K51" s="116">
        <v>22.641509433962263</v>
      </c>
    </row>
    <row r="52" spans="1:11" ht="14.1" customHeight="1" x14ac:dyDescent="0.2">
      <c r="A52" s="306">
        <v>71</v>
      </c>
      <c r="B52" s="307" t="s">
        <v>276</v>
      </c>
      <c r="C52" s="308"/>
      <c r="D52" s="113">
        <v>10.953769262807164</v>
      </c>
      <c r="E52" s="115">
        <v>263</v>
      </c>
      <c r="F52" s="114">
        <v>201</v>
      </c>
      <c r="G52" s="114">
        <v>232</v>
      </c>
      <c r="H52" s="114">
        <v>193</v>
      </c>
      <c r="I52" s="140">
        <v>251</v>
      </c>
      <c r="J52" s="115">
        <v>12</v>
      </c>
      <c r="K52" s="116">
        <v>4.7808764940239046</v>
      </c>
    </row>
    <row r="53" spans="1:11" ht="14.1" customHeight="1" x14ac:dyDescent="0.2">
      <c r="A53" s="306" t="s">
        <v>277</v>
      </c>
      <c r="B53" s="307" t="s">
        <v>278</v>
      </c>
      <c r="C53" s="308"/>
      <c r="D53" s="113">
        <v>3.3735943356934612</v>
      </c>
      <c r="E53" s="115">
        <v>81</v>
      </c>
      <c r="F53" s="114">
        <v>69</v>
      </c>
      <c r="G53" s="114">
        <v>75</v>
      </c>
      <c r="H53" s="114">
        <v>70</v>
      </c>
      <c r="I53" s="140">
        <v>82</v>
      </c>
      <c r="J53" s="115">
        <v>-1</v>
      </c>
      <c r="K53" s="116">
        <v>-1.2195121951219512</v>
      </c>
    </row>
    <row r="54" spans="1:11" ht="14.1" customHeight="1" x14ac:dyDescent="0.2">
      <c r="A54" s="306" t="s">
        <v>279</v>
      </c>
      <c r="B54" s="307" t="s">
        <v>280</v>
      </c>
      <c r="C54" s="308"/>
      <c r="D54" s="113">
        <v>6.8721366097459393</v>
      </c>
      <c r="E54" s="115">
        <v>165</v>
      </c>
      <c r="F54" s="114">
        <v>125</v>
      </c>
      <c r="G54" s="114">
        <v>148</v>
      </c>
      <c r="H54" s="114">
        <v>110</v>
      </c>
      <c r="I54" s="140">
        <v>151</v>
      </c>
      <c r="J54" s="115">
        <v>14</v>
      </c>
      <c r="K54" s="116">
        <v>9.2715231788079464</v>
      </c>
    </row>
    <row r="55" spans="1:11" ht="14.1" customHeight="1" x14ac:dyDescent="0.2">
      <c r="A55" s="306">
        <v>72</v>
      </c>
      <c r="B55" s="307" t="s">
        <v>281</v>
      </c>
      <c r="C55" s="308"/>
      <c r="D55" s="113">
        <v>2.4573094543940024</v>
      </c>
      <c r="E55" s="115">
        <v>59</v>
      </c>
      <c r="F55" s="114">
        <v>33</v>
      </c>
      <c r="G55" s="114">
        <v>59</v>
      </c>
      <c r="H55" s="114">
        <v>31</v>
      </c>
      <c r="I55" s="140">
        <v>49</v>
      </c>
      <c r="J55" s="115">
        <v>10</v>
      </c>
      <c r="K55" s="116">
        <v>20.408163265306122</v>
      </c>
    </row>
    <row r="56" spans="1:11" ht="14.1" customHeight="1" x14ac:dyDescent="0.2">
      <c r="A56" s="306" t="s">
        <v>282</v>
      </c>
      <c r="B56" s="307" t="s">
        <v>283</v>
      </c>
      <c r="C56" s="308"/>
      <c r="D56" s="113">
        <v>1.4160766347355269</v>
      </c>
      <c r="E56" s="115">
        <v>34</v>
      </c>
      <c r="F56" s="114">
        <v>15</v>
      </c>
      <c r="G56" s="114">
        <v>21</v>
      </c>
      <c r="H56" s="114">
        <v>12</v>
      </c>
      <c r="I56" s="140">
        <v>29</v>
      </c>
      <c r="J56" s="115">
        <v>5</v>
      </c>
      <c r="K56" s="116">
        <v>17.241379310344829</v>
      </c>
    </row>
    <row r="57" spans="1:11" ht="14.1" customHeight="1" x14ac:dyDescent="0.2">
      <c r="A57" s="306" t="s">
        <v>284</v>
      </c>
      <c r="B57" s="307" t="s">
        <v>285</v>
      </c>
      <c r="C57" s="308"/>
      <c r="D57" s="113">
        <v>0.58309037900874638</v>
      </c>
      <c r="E57" s="115">
        <v>14</v>
      </c>
      <c r="F57" s="114">
        <v>9</v>
      </c>
      <c r="G57" s="114">
        <v>9</v>
      </c>
      <c r="H57" s="114">
        <v>13</v>
      </c>
      <c r="I57" s="140">
        <v>13</v>
      </c>
      <c r="J57" s="115">
        <v>1</v>
      </c>
      <c r="K57" s="116">
        <v>7.6923076923076925</v>
      </c>
    </row>
    <row r="58" spans="1:11" ht="14.1" customHeight="1" x14ac:dyDescent="0.2">
      <c r="A58" s="306">
        <v>73</v>
      </c>
      <c r="B58" s="307" t="s">
        <v>286</v>
      </c>
      <c r="C58" s="308"/>
      <c r="D58" s="113">
        <v>0.91628488129945851</v>
      </c>
      <c r="E58" s="115">
        <v>22</v>
      </c>
      <c r="F58" s="114">
        <v>23</v>
      </c>
      <c r="G58" s="114">
        <v>35</v>
      </c>
      <c r="H58" s="114">
        <v>21</v>
      </c>
      <c r="I58" s="140">
        <v>23</v>
      </c>
      <c r="J58" s="115">
        <v>-1</v>
      </c>
      <c r="K58" s="116">
        <v>-4.3478260869565215</v>
      </c>
    </row>
    <row r="59" spans="1:11" ht="14.1" customHeight="1" x14ac:dyDescent="0.2">
      <c r="A59" s="306" t="s">
        <v>287</v>
      </c>
      <c r="B59" s="307" t="s">
        <v>288</v>
      </c>
      <c r="C59" s="308"/>
      <c r="D59" s="113">
        <v>0.79133694294044143</v>
      </c>
      <c r="E59" s="115">
        <v>19</v>
      </c>
      <c r="F59" s="114">
        <v>17</v>
      </c>
      <c r="G59" s="114">
        <v>23</v>
      </c>
      <c r="H59" s="114">
        <v>13</v>
      </c>
      <c r="I59" s="140">
        <v>11</v>
      </c>
      <c r="J59" s="115">
        <v>8</v>
      </c>
      <c r="K59" s="116">
        <v>72.727272727272734</v>
      </c>
    </row>
    <row r="60" spans="1:11" ht="14.1" customHeight="1" x14ac:dyDescent="0.2">
      <c r="A60" s="306">
        <v>81</v>
      </c>
      <c r="B60" s="307" t="s">
        <v>289</v>
      </c>
      <c r="C60" s="308"/>
      <c r="D60" s="113">
        <v>8.2049146189087878</v>
      </c>
      <c r="E60" s="115">
        <v>197</v>
      </c>
      <c r="F60" s="114">
        <v>118</v>
      </c>
      <c r="G60" s="114">
        <v>199</v>
      </c>
      <c r="H60" s="114">
        <v>153</v>
      </c>
      <c r="I60" s="140">
        <v>191</v>
      </c>
      <c r="J60" s="115">
        <v>6</v>
      </c>
      <c r="K60" s="116">
        <v>3.1413612565445028</v>
      </c>
    </row>
    <row r="61" spans="1:11" ht="14.1" customHeight="1" x14ac:dyDescent="0.2">
      <c r="A61" s="306" t="s">
        <v>290</v>
      </c>
      <c r="B61" s="307" t="s">
        <v>291</v>
      </c>
      <c r="C61" s="308"/>
      <c r="D61" s="113">
        <v>2.3740108288213246</v>
      </c>
      <c r="E61" s="115">
        <v>57</v>
      </c>
      <c r="F61" s="114">
        <v>43</v>
      </c>
      <c r="G61" s="114">
        <v>84</v>
      </c>
      <c r="H61" s="114">
        <v>53</v>
      </c>
      <c r="I61" s="140">
        <v>73</v>
      </c>
      <c r="J61" s="115">
        <v>-16</v>
      </c>
      <c r="K61" s="116">
        <v>-21.917808219178081</v>
      </c>
    </row>
    <row r="62" spans="1:11" ht="14.1" customHeight="1" x14ac:dyDescent="0.2">
      <c r="A62" s="306" t="s">
        <v>292</v>
      </c>
      <c r="B62" s="307" t="s">
        <v>293</v>
      </c>
      <c r="C62" s="308"/>
      <c r="D62" s="113">
        <v>3.665139525197834</v>
      </c>
      <c r="E62" s="115">
        <v>88</v>
      </c>
      <c r="F62" s="114">
        <v>43</v>
      </c>
      <c r="G62" s="114">
        <v>69</v>
      </c>
      <c r="H62" s="114">
        <v>48</v>
      </c>
      <c r="I62" s="140">
        <v>68</v>
      </c>
      <c r="J62" s="115">
        <v>20</v>
      </c>
      <c r="K62" s="116">
        <v>29.411764705882351</v>
      </c>
    </row>
    <row r="63" spans="1:11" ht="14.1" customHeight="1" x14ac:dyDescent="0.2">
      <c r="A63" s="306"/>
      <c r="B63" s="307" t="s">
        <v>294</v>
      </c>
      <c r="C63" s="308"/>
      <c r="D63" s="113">
        <v>3.3735943356934612</v>
      </c>
      <c r="E63" s="115">
        <v>81</v>
      </c>
      <c r="F63" s="114">
        <v>33</v>
      </c>
      <c r="G63" s="114">
        <v>62</v>
      </c>
      <c r="H63" s="114">
        <v>43</v>
      </c>
      <c r="I63" s="140">
        <v>67</v>
      </c>
      <c r="J63" s="115">
        <v>14</v>
      </c>
      <c r="K63" s="116">
        <v>20.895522388059703</v>
      </c>
    </row>
    <row r="64" spans="1:11" ht="14.1" customHeight="1" x14ac:dyDescent="0.2">
      <c r="A64" s="306" t="s">
        <v>295</v>
      </c>
      <c r="B64" s="307" t="s">
        <v>296</v>
      </c>
      <c r="C64" s="308"/>
      <c r="D64" s="113">
        <v>0.79133694294044143</v>
      </c>
      <c r="E64" s="115">
        <v>19</v>
      </c>
      <c r="F64" s="114">
        <v>17</v>
      </c>
      <c r="G64" s="114">
        <v>13</v>
      </c>
      <c r="H64" s="114">
        <v>19</v>
      </c>
      <c r="I64" s="140">
        <v>22</v>
      </c>
      <c r="J64" s="115">
        <v>-3</v>
      </c>
      <c r="K64" s="116">
        <v>-13.636363636363637</v>
      </c>
    </row>
    <row r="65" spans="1:11" ht="14.1" customHeight="1" x14ac:dyDescent="0.2">
      <c r="A65" s="306" t="s">
        <v>297</v>
      </c>
      <c r="B65" s="307" t="s">
        <v>298</v>
      </c>
      <c r="C65" s="308"/>
      <c r="D65" s="113">
        <v>0.37484381507705122</v>
      </c>
      <c r="E65" s="115">
        <v>9</v>
      </c>
      <c r="F65" s="114">
        <v>5</v>
      </c>
      <c r="G65" s="114">
        <v>6</v>
      </c>
      <c r="H65" s="114">
        <v>5</v>
      </c>
      <c r="I65" s="140">
        <v>15</v>
      </c>
      <c r="J65" s="115">
        <v>-6</v>
      </c>
      <c r="K65" s="116">
        <v>-40</v>
      </c>
    </row>
    <row r="66" spans="1:11" ht="14.1" customHeight="1" x14ac:dyDescent="0.2">
      <c r="A66" s="306">
        <v>82</v>
      </c>
      <c r="B66" s="307" t="s">
        <v>299</v>
      </c>
      <c r="C66" s="308"/>
      <c r="D66" s="113">
        <v>3.7067888379841731</v>
      </c>
      <c r="E66" s="115">
        <v>89</v>
      </c>
      <c r="F66" s="114">
        <v>48</v>
      </c>
      <c r="G66" s="114">
        <v>108</v>
      </c>
      <c r="H66" s="114">
        <v>55</v>
      </c>
      <c r="I66" s="140">
        <v>81</v>
      </c>
      <c r="J66" s="115">
        <v>8</v>
      </c>
      <c r="K66" s="116">
        <v>9.8765432098765427</v>
      </c>
    </row>
    <row r="67" spans="1:11" ht="14.1" customHeight="1" x14ac:dyDescent="0.2">
      <c r="A67" s="306" t="s">
        <v>300</v>
      </c>
      <c r="B67" s="307" t="s">
        <v>301</v>
      </c>
      <c r="C67" s="308"/>
      <c r="D67" s="113">
        <v>2.2074135776759682</v>
      </c>
      <c r="E67" s="115">
        <v>53</v>
      </c>
      <c r="F67" s="114">
        <v>26</v>
      </c>
      <c r="G67" s="114">
        <v>55</v>
      </c>
      <c r="H67" s="114">
        <v>30</v>
      </c>
      <c r="I67" s="140">
        <v>34</v>
      </c>
      <c r="J67" s="115">
        <v>19</v>
      </c>
      <c r="K67" s="116">
        <v>55.882352941176471</v>
      </c>
    </row>
    <row r="68" spans="1:11" ht="14.1" customHeight="1" x14ac:dyDescent="0.2">
      <c r="A68" s="306" t="s">
        <v>302</v>
      </c>
      <c r="B68" s="307" t="s">
        <v>303</v>
      </c>
      <c r="C68" s="308"/>
      <c r="D68" s="113">
        <v>0.91628488129945851</v>
      </c>
      <c r="E68" s="115">
        <v>22</v>
      </c>
      <c r="F68" s="114">
        <v>11</v>
      </c>
      <c r="G68" s="114">
        <v>34</v>
      </c>
      <c r="H68" s="114">
        <v>13</v>
      </c>
      <c r="I68" s="140">
        <v>23</v>
      </c>
      <c r="J68" s="115">
        <v>-1</v>
      </c>
      <c r="K68" s="116">
        <v>-4.3478260869565215</v>
      </c>
    </row>
    <row r="69" spans="1:11" ht="14.1" customHeight="1" x14ac:dyDescent="0.2">
      <c r="A69" s="306">
        <v>83</v>
      </c>
      <c r="B69" s="307" t="s">
        <v>304</v>
      </c>
      <c r="C69" s="308"/>
      <c r="D69" s="113">
        <v>1.9575177009579341</v>
      </c>
      <c r="E69" s="115">
        <v>47</v>
      </c>
      <c r="F69" s="114">
        <v>46</v>
      </c>
      <c r="G69" s="114">
        <v>101</v>
      </c>
      <c r="H69" s="114">
        <v>32</v>
      </c>
      <c r="I69" s="140">
        <v>68</v>
      </c>
      <c r="J69" s="115">
        <v>-21</v>
      </c>
      <c r="K69" s="116">
        <v>-30.882352941176471</v>
      </c>
    </row>
    <row r="70" spans="1:11" ht="14.1" customHeight="1" x14ac:dyDescent="0.2">
      <c r="A70" s="306" t="s">
        <v>305</v>
      </c>
      <c r="B70" s="307" t="s">
        <v>306</v>
      </c>
      <c r="C70" s="308"/>
      <c r="D70" s="113">
        <v>1.4993752603082049</v>
      </c>
      <c r="E70" s="115">
        <v>36</v>
      </c>
      <c r="F70" s="114">
        <v>41</v>
      </c>
      <c r="G70" s="114">
        <v>92</v>
      </c>
      <c r="H70" s="114">
        <v>24</v>
      </c>
      <c r="I70" s="140">
        <v>63</v>
      </c>
      <c r="J70" s="115">
        <v>-27</v>
      </c>
      <c r="K70" s="116">
        <v>-42.857142857142854</v>
      </c>
    </row>
    <row r="71" spans="1:11" ht="14.1" customHeight="1" x14ac:dyDescent="0.2">
      <c r="A71" s="306"/>
      <c r="B71" s="307" t="s">
        <v>307</v>
      </c>
      <c r="C71" s="308"/>
      <c r="D71" s="113">
        <v>1.0828821324448146</v>
      </c>
      <c r="E71" s="115">
        <v>26</v>
      </c>
      <c r="F71" s="114">
        <v>23</v>
      </c>
      <c r="G71" s="114">
        <v>58</v>
      </c>
      <c r="H71" s="114">
        <v>16</v>
      </c>
      <c r="I71" s="140">
        <v>44</v>
      </c>
      <c r="J71" s="115">
        <v>-18</v>
      </c>
      <c r="K71" s="116">
        <v>-40.909090909090907</v>
      </c>
    </row>
    <row r="72" spans="1:11" ht="14.1" customHeight="1" x14ac:dyDescent="0.2">
      <c r="A72" s="306">
        <v>84</v>
      </c>
      <c r="B72" s="307" t="s">
        <v>308</v>
      </c>
      <c r="C72" s="308"/>
      <c r="D72" s="113">
        <v>1.0828821324448146</v>
      </c>
      <c r="E72" s="115">
        <v>26</v>
      </c>
      <c r="F72" s="114">
        <v>14</v>
      </c>
      <c r="G72" s="114">
        <v>75</v>
      </c>
      <c r="H72" s="114">
        <v>11</v>
      </c>
      <c r="I72" s="140">
        <v>19</v>
      </c>
      <c r="J72" s="115">
        <v>7</v>
      </c>
      <c r="K72" s="116">
        <v>36.842105263157897</v>
      </c>
    </row>
    <row r="73" spans="1:11" ht="14.1" customHeight="1" x14ac:dyDescent="0.2">
      <c r="A73" s="306" t="s">
        <v>309</v>
      </c>
      <c r="B73" s="307" t="s">
        <v>310</v>
      </c>
      <c r="C73" s="308"/>
      <c r="D73" s="113">
        <v>0.12494793835901707</v>
      </c>
      <c r="E73" s="115">
        <v>3</v>
      </c>
      <c r="F73" s="114" t="s">
        <v>513</v>
      </c>
      <c r="G73" s="114">
        <v>43</v>
      </c>
      <c r="H73" s="114">
        <v>3</v>
      </c>
      <c r="I73" s="140">
        <v>7</v>
      </c>
      <c r="J73" s="115">
        <v>-4</v>
      </c>
      <c r="K73" s="116">
        <v>-57.142857142857146</v>
      </c>
    </row>
    <row r="74" spans="1:11" ht="14.1" customHeight="1" x14ac:dyDescent="0.2">
      <c r="A74" s="306" t="s">
        <v>311</v>
      </c>
      <c r="B74" s="307" t="s">
        <v>312</v>
      </c>
      <c r="C74" s="308"/>
      <c r="D74" s="113" t="s">
        <v>513</v>
      </c>
      <c r="E74" s="115" t="s">
        <v>513</v>
      </c>
      <c r="F74" s="114">
        <v>0</v>
      </c>
      <c r="G74" s="114">
        <v>9</v>
      </c>
      <c r="H74" s="114">
        <v>0</v>
      </c>
      <c r="I74" s="140" t="s">
        <v>513</v>
      </c>
      <c r="J74" s="115" t="s">
        <v>513</v>
      </c>
      <c r="K74" s="116" t="s">
        <v>513</v>
      </c>
    </row>
    <row r="75" spans="1:11" ht="14.1" customHeight="1" x14ac:dyDescent="0.2">
      <c r="A75" s="306" t="s">
        <v>313</v>
      </c>
      <c r="B75" s="307" t="s">
        <v>314</v>
      </c>
      <c r="C75" s="308"/>
      <c r="D75" s="113">
        <v>0.33319450229071218</v>
      </c>
      <c r="E75" s="115">
        <v>8</v>
      </c>
      <c r="F75" s="114">
        <v>6</v>
      </c>
      <c r="G75" s="114">
        <v>9</v>
      </c>
      <c r="H75" s="114" t="s">
        <v>513</v>
      </c>
      <c r="I75" s="140">
        <v>3</v>
      </c>
      <c r="J75" s="115">
        <v>5</v>
      </c>
      <c r="K75" s="116">
        <v>166.66666666666666</v>
      </c>
    </row>
    <row r="76" spans="1:11" ht="14.1" customHeight="1" x14ac:dyDescent="0.2">
      <c r="A76" s="306">
        <v>91</v>
      </c>
      <c r="B76" s="307" t="s">
        <v>315</v>
      </c>
      <c r="C76" s="308"/>
      <c r="D76" s="113" t="s">
        <v>513</v>
      </c>
      <c r="E76" s="115" t="s">
        <v>513</v>
      </c>
      <c r="F76" s="114">
        <v>0</v>
      </c>
      <c r="G76" s="114">
        <v>9</v>
      </c>
      <c r="H76" s="114" t="s">
        <v>513</v>
      </c>
      <c r="I76" s="140" t="s">
        <v>513</v>
      </c>
      <c r="J76" s="115" t="s">
        <v>513</v>
      </c>
      <c r="K76" s="116" t="s">
        <v>513</v>
      </c>
    </row>
    <row r="77" spans="1:11" ht="14.1" customHeight="1" x14ac:dyDescent="0.2">
      <c r="A77" s="306">
        <v>92</v>
      </c>
      <c r="B77" s="307" t="s">
        <v>316</v>
      </c>
      <c r="C77" s="308"/>
      <c r="D77" s="113">
        <v>2.4989587671803415</v>
      </c>
      <c r="E77" s="115">
        <v>60</v>
      </c>
      <c r="F77" s="114">
        <v>48</v>
      </c>
      <c r="G77" s="114">
        <v>71</v>
      </c>
      <c r="H77" s="114">
        <v>54</v>
      </c>
      <c r="I77" s="140">
        <v>73</v>
      </c>
      <c r="J77" s="115">
        <v>-13</v>
      </c>
      <c r="K77" s="116">
        <v>-17.80821917808219</v>
      </c>
    </row>
    <row r="78" spans="1:11" ht="14.1" customHeight="1" x14ac:dyDescent="0.2">
      <c r="A78" s="306">
        <v>93</v>
      </c>
      <c r="B78" s="307" t="s">
        <v>317</v>
      </c>
      <c r="C78" s="308"/>
      <c r="D78" s="113">
        <v>0.24989587671803415</v>
      </c>
      <c r="E78" s="115">
        <v>6</v>
      </c>
      <c r="F78" s="114">
        <v>6</v>
      </c>
      <c r="G78" s="114">
        <v>7</v>
      </c>
      <c r="H78" s="114">
        <v>4</v>
      </c>
      <c r="I78" s="140">
        <v>5</v>
      </c>
      <c r="J78" s="115">
        <v>1</v>
      </c>
      <c r="K78" s="116">
        <v>20</v>
      </c>
    </row>
    <row r="79" spans="1:11" ht="14.1" customHeight="1" x14ac:dyDescent="0.2">
      <c r="A79" s="306">
        <v>94</v>
      </c>
      <c r="B79" s="307" t="s">
        <v>318</v>
      </c>
      <c r="C79" s="308"/>
      <c r="D79" s="113">
        <v>0.24989587671803415</v>
      </c>
      <c r="E79" s="115">
        <v>6</v>
      </c>
      <c r="F79" s="114" t="s">
        <v>513</v>
      </c>
      <c r="G79" s="114" t="s">
        <v>513</v>
      </c>
      <c r="H79" s="114">
        <v>5</v>
      </c>
      <c r="I79" s="140">
        <v>8</v>
      </c>
      <c r="J79" s="115">
        <v>-2</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11</v>
      </c>
      <c r="H81" s="144">
        <v>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24214</v>
      </c>
      <c r="C10" s="114">
        <v>11126</v>
      </c>
      <c r="D10" s="114">
        <v>13088</v>
      </c>
      <c r="E10" s="114">
        <v>17859</v>
      </c>
      <c r="F10" s="114">
        <v>6196</v>
      </c>
      <c r="G10" s="114">
        <v>3901</v>
      </c>
      <c r="H10" s="114">
        <v>5620</v>
      </c>
      <c r="I10" s="115">
        <v>7840</v>
      </c>
      <c r="J10" s="114">
        <v>5750</v>
      </c>
      <c r="K10" s="114">
        <v>2090</v>
      </c>
      <c r="L10" s="423">
        <v>2178</v>
      </c>
      <c r="M10" s="424">
        <v>2424</v>
      </c>
    </row>
    <row r="11" spans="1:13" ht="11.1" customHeight="1" x14ac:dyDescent="0.2">
      <c r="A11" s="422" t="s">
        <v>387</v>
      </c>
      <c r="B11" s="115">
        <v>24610</v>
      </c>
      <c r="C11" s="114">
        <v>11539</v>
      </c>
      <c r="D11" s="114">
        <v>13071</v>
      </c>
      <c r="E11" s="114">
        <v>18267</v>
      </c>
      <c r="F11" s="114">
        <v>6189</v>
      </c>
      <c r="G11" s="114">
        <v>3840</v>
      </c>
      <c r="H11" s="114">
        <v>5842</v>
      </c>
      <c r="I11" s="115">
        <v>7852</v>
      </c>
      <c r="J11" s="114">
        <v>5740</v>
      </c>
      <c r="K11" s="114">
        <v>2112</v>
      </c>
      <c r="L11" s="423">
        <v>2165</v>
      </c>
      <c r="M11" s="424">
        <v>1810</v>
      </c>
    </row>
    <row r="12" spans="1:13" ht="11.1" customHeight="1" x14ac:dyDescent="0.2">
      <c r="A12" s="422" t="s">
        <v>388</v>
      </c>
      <c r="B12" s="115">
        <v>25265</v>
      </c>
      <c r="C12" s="114">
        <v>11831</v>
      </c>
      <c r="D12" s="114">
        <v>13434</v>
      </c>
      <c r="E12" s="114">
        <v>18753</v>
      </c>
      <c r="F12" s="114">
        <v>6349</v>
      </c>
      <c r="G12" s="114">
        <v>4236</v>
      </c>
      <c r="H12" s="114">
        <v>5950</v>
      </c>
      <c r="I12" s="115">
        <v>7850</v>
      </c>
      <c r="J12" s="114">
        <v>5611</v>
      </c>
      <c r="K12" s="114">
        <v>2239</v>
      </c>
      <c r="L12" s="423">
        <v>3186</v>
      </c>
      <c r="M12" s="424">
        <v>2555</v>
      </c>
    </row>
    <row r="13" spans="1:13" s="110" customFormat="1" ht="11.1" customHeight="1" x14ac:dyDescent="0.2">
      <c r="A13" s="422" t="s">
        <v>389</v>
      </c>
      <c r="B13" s="115">
        <v>25167</v>
      </c>
      <c r="C13" s="114">
        <v>11818</v>
      </c>
      <c r="D13" s="114">
        <v>13349</v>
      </c>
      <c r="E13" s="114">
        <v>18603</v>
      </c>
      <c r="F13" s="114">
        <v>6403</v>
      </c>
      <c r="G13" s="114">
        <v>4077</v>
      </c>
      <c r="H13" s="114">
        <v>6024</v>
      </c>
      <c r="I13" s="115">
        <v>7992</v>
      </c>
      <c r="J13" s="114">
        <v>5787</v>
      </c>
      <c r="K13" s="114">
        <v>2205</v>
      </c>
      <c r="L13" s="423">
        <v>1607</v>
      </c>
      <c r="M13" s="424">
        <v>2118</v>
      </c>
    </row>
    <row r="14" spans="1:13" ht="15" customHeight="1" x14ac:dyDescent="0.2">
      <c r="A14" s="422" t="s">
        <v>390</v>
      </c>
      <c r="B14" s="115">
        <v>25181</v>
      </c>
      <c r="C14" s="114">
        <v>11809</v>
      </c>
      <c r="D14" s="114">
        <v>13372</v>
      </c>
      <c r="E14" s="114">
        <v>18020</v>
      </c>
      <c r="F14" s="114">
        <v>7052</v>
      </c>
      <c r="G14" s="114">
        <v>3934</v>
      </c>
      <c r="H14" s="114">
        <v>6160</v>
      </c>
      <c r="I14" s="115">
        <v>7883</v>
      </c>
      <c r="J14" s="114">
        <v>5678</v>
      </c>
      <c r="K14" s="114">
        <v>2205</v>
      </c>
      <c r="L14" s="423">
        <v>2230</v>
      </c>
      <c r="M14" s="424">
        <v>2203</v>
      </c>
    </row>
    <row r="15" spans="1:13" ht="11.1" customHeight="1" x14ac:dyDescent="0.2">
      <c r="A15" s="422" t="s">
        <v>387</v>
      </c>
      <c r="B15" s="115">
        <v>25339</v>
      </c>
      <c r="C15" s="114">
        <v>12028</v>
      </c>
      <c r="D15" s="114">
        <v>13311</v>
      </c>
      <c r="E15" s="114">
        <v>18074</v>
      </c>
      <c r="F15" s="114">
        <v>7164</v>
      </c>
      <c r="G15" s="114">
        <v>3859</v>
      </c>
      <c r="H15" s="114">
        <v>6353</v>
      </c>
      <c r="I15" s="115">
        <v>7849</v>
      </c>
      <c r="J15" s="114">
        <v>5674</v>
      </c>
      <c r="K15" s="114">
        <v>2175</v>
      </c>
      <c r="L15" s="423">
        <v>1966</v>
      </c>
      <c r="M15" s="424">
        <v>1831</v>
      </c>
    </row>
    <row r="16" spans="1:13" ht="11.1" customHeight="1" x14ac:dyDescent="0.2">
      <c r="A16" s="422" t="s">
        <v>388</v>
      </c>
      <c r="B16" s="115">
        <v>25860</v>
      </c>
      <c r="C16" s="114">
        <v>12268</v>
      </c>
      <c r="D16" s="114">
        <v>13592</v>
      </c>
      <c r="E16" s="114">
        <v>18537</v>
      </c>
      <c r="F16" s="114">
        <v>7237</v>
      </c>
      <c r="G16" s="114">
        <v>4154</v>
      </c>
      <c r="H16" s="114">
        <v>6470</v>
      </c>
      <c r="I16" s="115">
        <v>7933</v>
      </c>
      <c r="J16" s="114">
        <v>5598</v>
      </c>
      <c r="K16" s="114">
        <v>2335</v>
      </c>
      <c r="L16" s="423">
        <v>3026</v>
      </c>
      <c r="M16" s="424">
        <v>2597</v>
      </c>
    </row>
    <row r="17" spans="1:13" s="110" customFormat="1" ht="11.1" customHeight="1" x14ac:dyDescent="0.2">
      <c r="A17" s="422" t="s">
        <v>389</v>
      </c>
      <c r="B17" s="115">
        <v>25579</v>
      </c>
      <c r="C17" s="114">
        <v>12046</v>
      </c>
      <c r="D17" s="114">
        <v>13533</v>
      </c>
      <c r="E17" s="114">
        <v>18320</v>
      </c>
      <c r="F17" s="114">
        <v>7246</v>
      </c>
      <c r="G17" s="114">
        <v>4076</v>
      </c>
      <c r="H17" s="114">
        <v>6509</v>
      </c>
      <c r="I17" s="115">
        <v>8033</v>
      </c>
      <c r="J17" s="114">
        <v>5689</v>
      </c>
      <c r="K17" s="114">
        <v>2344</v>
      </c>
      <c r="L17" s="423">
        <v>1791</v>
      </c>
      <c r="M17" s="424">
        <v>2179</v>
      </c>
    </row>
    <row r="18" spans="1:13" ht="15" customHeight="1" x14ac:dyDescent="0.2">
      <c r="A18" s="422" t="s">
        <v>391</v>
      </c>
      <c r="B18" s="115">
        <v>25597</v>
      </c>
      <c r="C18" s="114">
        <v>11999</v>
      </c>
      <c r="D18" s="114">
        <v>13598</v>
      </c>
      <c r="E18" s="114">
        <v>18182</v>
      </c>
      <c r="F18" s="114">
        <v>7396</v>
      </c>
      <c r="G18" s="114">
        <v>3992</v>
      </c>
      <c r="H18" s="114">
        <v>6582</v>
      </c>
      <c r="I18" s="115">
        <v>7985</v>
      </c>
      <c r="J18" s="114">
        <v>5658</v>
      </c>
      <c r="K18" s="114">
        <v>2327</v>
      </c>
      <c r="L18" s="423">
        <v>2283</v>
      </c>
      <c r="M18" s="424">
        <v>2301</v>
      </c>
    </row>
    <row r="19" spans="1:13" ht="11.1" customHeight="1" x14ac:dyDescent="0.2">
      <c r="A19" s="422" t="s">
        <v>387</v>
      </c>
      <c r="B19" s="115">
        <v>25883</v>
      </c>
      <c r="C19" s="114">
        <v>12191</v>
      </c>
      <c r="D19" s="114">
        <v>13692</v>
      </c>
      <c r="E19" s="114">
        <v>18342</v>
      </c>
      <c r="F19" s="114">
        <v>7520</v>
      </c>
      <c r="G19" s="114">
        <v>3913</v>
      </c>
      <c r="H19" s="114">
        <v>6764</v>
      </c>
      <c r="I19" s="115">
        <v>8072</v>
      </c>
      <c r="J19" s="114">
        <v>5684</v>
      </c>
      <c r="K19" s="114">
        <v>2388</v>
      </c>
      <c r="L19" s="423">
        <v>1993</v>
      </c>
      <c r="M19" s="424">
        <v>1708</v>
      </c>
    </row>
    <row r="20" spans="1:13" ht="11.1" customHeight="1" x14ac:dyDescent="0.2">
      <c r="A20" s="422" t="s">
        <v>388</v>
      </c>
      <c r="B20" s="115">
        <v>26331</v>
      </c>
      <c r="C20" s="114">
        <v>12390</v>
      </c>
      <c r="D20" s="114">
        <v>13941</v>
      </c>
      <c r="E20" s="114">
        <v>18729</v>
      </c>
      <c r="F20" s="114">
        <v>7565</v>
      </c>
      <c r="G20" s="114">
        <v>4286</v>
      </c>
      <c r="H20" s="114">
        <v>6873</v>
      </c>
      <c r="I20" s="115">
        <v>8086</v>
      </c>
      <c r="J20" s="114">
        <v>5568</v>
      </c>
      <c r="K20" s="114">
        <v>2518</v>
      </c>
      <c r="L20" s="423">
        <v>3011</v>
      </c>
      <c r="M20" s="424">
        <v>2569</v>
      </c>
    </row>
    <row r="21" spans="1:13" s="110" customFormat="1" ht="11.1" customHeight="1" x14ac:dyDescent="0.2">
      <c r="A21" s="422" t="s">
        <v>389</v>
      </c>
      <c r="B21" s="115">
        <v>25942</v>
      </c>
      <c r="C21" s="114">
        <v>12069</v>
      </c>
      <c r="D21" s="114">
        <v>13873</v>
      </c>
      <c r="E21" s="114">
        <v>18434</v>
      </c>
      <c r="F21" s="114">
        <v>7500</v>
      </c>
      <c r="G21" s="114">
        <v>4067</v>
      </c>
      <c r="H21" s="114">
        <v>6898</v>
      </c>
      <c r="I21" s="115">
        <v>8213</v>
      </c>
      <c r="J21" s="114">
        <v>5724</v>
      </c>
      <c r="K21" s="114">
        <v>2489</v>
      </c>
      <c r="L21" s="423">
        <v>1666</v>
      </c>
      <c r="M21" s="424">
        <v>2043</v>
      </c>
    </row>
    <row r="22" spans="1:13" ht="15" customHeight="1" x14ac:dyDescent="0.2">
      <c r="A22" s="422" t="s">
        <v>392</v>
      </c>
      <c r="B22" s="115">
        <v>25815</v>
      </c>
      <c r="C22" s="114">
        <v>11963</v>
      </c>
      <c r="D22" s="114">
        <v>13852</v>
      </c>
      <c r="E22" s="114">
        <v>18250</v>
      </c>
      <c r="F22" s="114">
        <v>7505</v>
      </c>
      <c r="G22" s="114">
        <v>3893</v>
      </c>
      <c r="H22" s="114">
        <v>6945</v>
      </c>
      <c r="I22" s="115">
        <v>8145</v>
      </c>
      <c r="J22" s="114">
        <v>5632</v>
      </c>
      <c r="K22" s="114">
        <v>2513</v>
      </c>
      <c r="L22" s="423">
        <v>2154</v>
      </c>
      <c r="M22" s="424">
        <v>2225</v>
      </c>
    </row>
    <row r="23" spans="1:13" ht="11.1" customHeight="1" x14ac:dyDescent="0.2">
      <c r="A23" s="422" t="s">
        <v>387</v>
      </c>
      <c r="B23" s="115">
        <v>26098</v>
      </c>
      <c r="C23" s="114">
        <v>12205</v>
      </c>
      <c r="D23" s="114">
        <v>13893</v>
      </c>
      <c r="E23" s="114">
        <v>18484</v>
      </c>
      <c r="F23" s="114">
        <v>7554</v>
      </c>
      <c r="G23" s="114">
        <v>3814</v>
      </c>
      <c r="H23" s="114">
        <v>7167</v>
      </c>
      <c r="I23" s="115">
        <v>8100</v>
      </c>
      <c r="J23" s="114">
        <v>5612</v>
      </c>
      <c r="K23" s="114">
        <v>2488</v>
      </c>
      <c r="L23" s="423">
        <v>1945</v>
      </c>
      <c r="M23" s="424">
        <v>1707</v>
      </c>
    </row>
    <row r="24" spans="1:13" ht="11.1" customHeight="1" x14ac:dyDescent="0.2">
      <c r="A24" s="422" t="s">
        <v>388</v>
      </c>
      <c r="B24" s="115">
        <v>26718</v>
      </c>
      <c r="C24" s="114">
        <v>12453</v>
      </c>
      <c r="D24" s="114">
        <v>14265</v>
      </c>
      <c r="E24" s="114">
        <v>18850</v>
      </c>
      <c r="F24" s="114">
        <v>7729</v>
      </c>
      <c r="G24" s="114">
        <v>4151</v>
      </c>
      <c r="H24" s="114">
        <v>7335</v>
      </c>
      <c r="I24" s="115">
        <v>8231</v>
      </c>
      <c r="J24" s="114">
        <v>5591</v>
      </c>
      <c r="K24" s="114">
        <v>2640</v>
      </c>
      <c r="L24" s="423">
        <v>2908</v>
      </c>
      <c r="M24" s="424">
        <v>2445</v>
      </c>
    </row>
    <row r="25" spans="1:13" s="110" customFormat="1" ht="11.1" customHeight="1" x14ac:dyDescent="0.2">
      <c r="A25" s="422" t="s">
        <v>389</v>
      </c>
      <c r="B25" s="115">
        <v>26268</v>
      </c>
      <c r="C25" s="114">
        <v>12151</v>
      </c>
      <c r="D25" s="114">
        <v>14117</v>
      </c>
      <c r="E25" s="114">
        <v>18420</v>
      </c>
      <c r="F25" s="114">
        <v>7695</v>
      </c>
      <c r="G25" s="114">
        <v>3979</v>
      </c>
      <c r="H25" s="114">
        <v>7340</v>
      </c>
      <c r="I25" s="115">
        <v>8315</v>
      </c>
      <c r="J25" s="114">
        <v>5716</v>
      </c>
      <c r="K25" s="114">
        <v>2599</v>
      </c>
      <c r="L25" s="423">
        <v>1612</v>
      </c>
      <c r="M25" s="424">
        <v>2080</v>
      </c>
    </row>
    <row r="26" spans="1:13" ht="15" customHeight="1" x14ac:dyDescent="0.2">
      <c r="A26" s="422" t="s">
        <v>393</v>
      </c>
      <c r="B26" s="115">
        <v>26427</v>
      </c>
      <c r="C26" s="114">
        <v>12107</v>
      </c>
      <c r="D26" s="114">
        <v>14320</v>
      </c>
      <c r="E26" s="114">
        <v>18367</v>
      </c>
      <c r="F26" s="114">
        <v>7907</v>
      </c>
      <c r="G26" s="114">
        <v>3815</v>
      </c>
      <c r="H26" s="114">
        <v>7507</v>
      </c>
      <c r="I26" s="115">
        <v>8254</v>
      </c>
      <c r="J26" s="114">
        <v>5683</v>
      </c>
      <c r="K26" s="114">
        <v>2571</v>
      </c>
      <c r="L26" s="423">
        <v>2296</v>
      </c>
      <c r="M26" s="424">
        <v>2134</v>
      </c>
    </row>
    <row r="27" spans="1:13" ht="11.1" customHeight="1" x14ac:dyDescent="0.2">
      <c r="A27" s="422" t="s">
        <v>387</v>
      </c>
      <c r="B27" s="115">
        <v>26615</v>
      </c>
      <c r="C27" s="114">
        <v>12151</v>
      </c>
      <c r="D27" s="114">
        <v>14464</v>
      </c>
      <c r="E27" s="114">
        <v>18453</v>
      </c>
      <c r="F27" s="114">
        <v>8033</v>
      </c>
      <c r="G27" s="114">
        <v>3720</v>
      </c>
      <c r="H27" s="114">
        <v>7710</v>
      </c>
      <c r="I27" s="115">
        <v>8399</v>
      </c>
      <c r="J27" s="114">
        <v>5680</v>
      </c>
      <c r="K27" s="114">
        <v>2719</v>
      </c>
      <c r="L27" s="423">
        <v>1866</v>
      </c>
      <c r="M27" s="424">
        <v>1793</v>
      </c>
    </row>
    <row r="28" spans="1:13" ht="11.1" customHeight="1" x14ac:dyDescent="0.2">
      <c r="A28" s="422" t="s">
        <v>388</v>
      </c>
      <c r="B28" s="115">
        <v>27016</v>
      </c>
      <c r="C28" s="114">
        <v>12266</v>
      </c>
      <c r="D28" s="114">
        <v>14750</v>
      </c>
      <c r="E28" s="114">
        <v>18718</v>
      </c>
      <c r="F28" s="114">
        <v>8276</v>
      </c>
      <c r="G28" s="114">
        <v>3948</v>
      </c>
      <c r="H28" s="114">
        <v>7874</v>
      </c>
      <c r="I28" s="115">
        <v>8401</v>
      </c>
      <c r="J28" s="114">
        <v>5569</v>
      </c>
      <c r="K28" s="114">
        <v>2832</v>
      </c>
      <c r="L28" s="423">
        <v>2926</v>
      </c>
      <c r="M28" s="424">
        <v>2628</v>
      </c>
    </row>
    <row r="29" spans="1:13" s="110" customFormat="1" ht="11.1" customHeight="1" x14ac:dyDescent="0.2">
      <c r="A29" s="422" t="s">
        <v>389</v>
      </c>
      <c r="B29" s="115">
        <v>26446</v>
      </c>
      <c r="C29" s="114">
        <v>11912</v>
      </c>
      <c r="D29" s="114">
        <v>14534</v>
      </c>
      <c r="E29" s="114">
        <v>18140</v>
      </c>
      <c r="F29" s="114">
        <v>8303</v>
      </c>
      <c r="G29" s="114">
        <v>3659</v>
      </c>
      <c r="H29" s="114">
        <v>7853</v>
      </c>
      <c r="I29" s="115">
        <v>8483</v>
      </c>
      <c r="J29" s="114">
        <v>5719</v>
      </c>
      <c r="K29" s="114">
        <v>2764</v>
      </c>
      <c r="L29" s="423">
        <v>1586</v>
      </c>
      <c r="M29" s="424">
        <v>2103</v>
      </c>
    </row>
    <row r="30" spans="1:13" ht="15" customHeight="1" x14ac:dyDescent="0.2">
      <c r="A30" s="422" t="s">
        <v>394</v>
      </c>
      <c r="B30" s="115">
        <v>26463</v>
      </c>
      <c r="C30" s="114">
        <v>11894</v>
      </c>
      <c r="D30" s="114">
        <v>14569</v>
      </c>
      <c r="E30" s="114">
        <v>18069</v>
      </c>
      <c r="F30" s="114">
        <v>8392</v>
      </c>
      <c r="G30" s="114">
        <v>3518</v>
      </c>
      <c r="H30" s="114">
        <v>7953</v>
      </c>
      <c r="I30" s="115">
        <v>8299</v>
      </c>
      <c r="J30" s="114">
        <v>5545</v>
      </c>
      <c r="K30" s="114">
        <v>2754</v>
      </c>
      <c r="L30" s="423">
        <v>2290</v>
      </c>
      <c r="M30" s="424">
        <v>2316</v>
      </c>
    </row>
    <row r="31" spans="1:13" ht="11.1" customHeight="1" x14ac:dyDescent="0.2">
      <c r="A31" s="422" t="s">
        <v>387</v>
      </c>
      <c r="B31" s="115">
        <v>26567</v>
      </c>
      <c r="C31" s="114">
        <v>12016</v>
      </c>
      <c r="D31" s="114">
        <v>14551</v>
      </c>
      <c r="E31" s="114">
        <v>18153</v>
      </c>
      <c r="F31" s="114">
        <v>8412</v>
      </c>
      <c r="G31" s="114">
        <v>3497</v>
      </c>
      <c r="H31" s="114">
        <v>8061</v>
      </c>
      <c r="I31" s="115">
        <v>8310</v>
      </c>
      <c r="J31" s="114">
        <v>5544</v>
      </c>
      <c r="K31" s="114">
        <v>2766</v>
      </c>
      <c r="L31" s="423">
        <v>1940</v>
      </c>
      <c r="M31" s="424">
        <v>1828</v>
      </c>
    </row>
    <row r="32" spans="1:13" ht="11.1" customHeight="1" x14ac:dyDescent="0.2">
      <c r="A32" s="422" t="s">
        <v>388</v>
      </c>
      <c r="B32" s="115">
        <v>26987</v>
      </c>
      <c r="C32" s="114">
        <v>12203</v>
      </c>
      <c r="D32" s="114">
        <v>14784</v>
      </c>
      <c r="E32" s="114">
        <v>18476</v>
      </c>
      <c r="F32" s="114">
        <v>8510</v>
      </c>
      <c r="G32" s="114">
        <v>3773</v>
      </c>
      <c r="H32" s="114">
        <v>8153</v>
      </c>
      <c r="I32" s="115">
        <v>8355</v>
      </c>
      <c r="J32" s="114">
        <v>5395</v>
      </c>
      <c r="K32" s="114">
        <v>2960</v>
      </c>
      <c r="L32" s="423">
        <v>2826</v>
      </c>
      <c r="M32" s="424">
        <v>2417</v>
      </c>
    </row>
    <row r="33" spans="1:13" s="110" customFormat="1" ht="11.1" customHeight="1" x14ac:dyDescent="0.2">
      <c r="A33" s="422" t="s">
        <v>389</v>
      </c>
      <c r="B33" s="115">
        <v>26712</v>
      </c>
      <c r="C33" s="114">
        <v>12057</v>
      </c>
      <c r="D33" s="114">
        <v>14655</v>
      </c>
      <c r="E33" s="114">
        <v>18211</v>
      </c>
      <c r="F33" s="114">
        <v>8501</v>
      </c>
      <c r="G33" s="114">
        <v>3620</v>
      </c>
      <c r="H33" s="114">
        <v>8146</v>
      </c>
      <c r="I33" s="115">
        <v>8455</v>
      </c>
      <c r="J33" s="114">
        <v>5526</v>
      </c>
      <c r="K33" s="114">
        <v>2929</v>
      </c>
      <c r="L33" s="423">
        <v>1704</v>
      </c>
      <c r="M33" s="424">
        <v>1964</v>
      </c>
    </row>
    <row r="34" spans="1:13" ht="15" customHeight="1" x14ac:dyDescent="0.2">
      <c r="A34" s="422" t="s">
        <v>395</v>
      </c>
      <c r="B34" s="115">
        <v>27152</v>
      </c>
      <c r="C34" s="114">
        <v>12448</v>
      </c>
      <c r="D34" s="114">
        <v>14704</v>
      </c>
      <c r="E34" s="114">
        <v>18590</v>
      </c>
      <c r="F34" s="114">
        <v>8562</v>
      </c>
      <c r="G34" s="114">
        <v>3490</v>
      </c>
      <c r="H34" s="114">
        <v>8388</v>
      </c>
      <c r="I34" s="115">
        <v>8404</v>
      </c>
      <c r="J34" s="114">
        <v>5464</v>
      </c>
      <c r="K34" s="114">
        <v>2940</v>
      </c>
      <c r="L34" s="423">
        <v>2351</v>
      </c>
      <c r="M34" s="424">
        <v>2139</v>
      </c>
    </row>
    <row r="35" spans="1:13" ht="11.1" customHeight="1" x14ac:dyDescent="0.2">
      <c r="A35" s="422" t="s">
        <v>387</v>
      </c>
      <c r="B35" s="115">
        <v>27209</v>
      </c>
      <c r="C35" s="114">
        <v>12590</v>
      </c>
      <c r="D35" s="114">
        <v>14619</v>
      </c>
      <c r="E35" s="114">
        <v>18619</v>
      </c>
      <c r="F35" s="114">
        <v>8590</v>
      </c>
      <c r="G35" s="114">
        <v>3433</v>
      </c>
      <c r="H35" s="114">
        <v>8483</v>
      </c>
      <c r="I35" s="115">
        <v>8403</v>
      </c>
      <c r="J35" s="114">
        <v>5417</v>
      </c>
      <c r="K35" s="114">
        <v>2986</v>
      </c>
      <c r="L35" s="423">
        <v>2002</v>
      </c>
      <c r="M35" s="424">
        <v>1894</v>
      </c>
    </row>
    <row r="36" spans="1:13" ht="11.1" customHeight="1" x14ac:dyDescent="0.2">
      <c r="A36" s="422" t="s">
        <v>388</v>
      </c>
      <c r="B36" s="115">
        <v>27395</v>
      </c>
      <c r="C36" s="114">
        <v>12672</v>
      </c>
      <c r="D36" s="114">
        <v>14723</v>
      </c>
      <c r="E36" s="114">
        <v>18922</v>
      </c>
      <c r="F36" s="114">
        <v>8473</v>
      </c>
      <c r="G36" s="114">
        <v>3660</v>
      </c>
      <c r="H36" s="114">
        <v>8504</v>
      </c>
      <c r="I36" s="115">
        <v>8390</v>
      </c>
      <c r="J36" s="114">
        <v>5339</v>
      </c>
      <c r="K36" s="114">
        <v>3051</v>
      </c>
      <c r="L36" s="423">
        <v>2881</v>
      </c>
      <c r="M36" s="424">
        <v>2491</v>
      </c>
    </row>
    <row r="37" spans="1:13" s="110" customFormat="1" ht="11.1" customHeight="1" x14ac:dyDescent="0.2">
      <c r="A37" s="422" t="s">
        <v>389</v>
      </c>
      <c r="B37" s="115">
        <v>27260</v>
      </c>
      <c r="C37" s="114">
        <v>12561</v>
      </c>
      <c r="D37" s="114">
        <v>14699</v>
      </c>
      <c r="E37" s="114">
        <v>18722</v>
      </c>
      <c r="F37" s="114">
        <v>8538</v>
      </c>
      <c r="G37" s="114">
        <v>3582</v>
      </c>
      <c r="H37" s="114">
        <v>8542</v>
      </c>
      <c r="I37" s="115">
        <v>8409</v>
      </c>
      <c r="J37" s="114">
        <v>5310</v>
      </c>
      <c r="K37" s="114">
        <v>3099</v>
      </c>
      <c r="L37" s="423">
        <v>1863</v>
      </c>
      <c r="M37" s="424">
        <v>1973</v>
      </c>
    </row>
    <row r="38" spans="1:13" ht="15" customHeight="1" x14ac:dyDescent="0.2">
      <c r="A38" s="425" t="s">
        <v>396</v>
      </c>
      <c r="B38" s="115">
        <v>27452</v>
      </c>
      <c r="C38" s="114">
        <v>12691</v>
      </c>
      <c r="D38" s="114">
        <v>14761</v>
      </c>
      <c r="E38" s="114">
        <v>18845</v>
      </c>
      <c r="F38" s="114">
        <v>8607</v>
      </c>
      <c r="G38" s="114">
        <v>3529</v>
      </c>
      <c r="H38" s="114">
        <v>8692</v>
      </c>
      <c r="I38" s="115">
        <v>8348</v>
      </c>
      <c r="J38" s="114">
        <v>5197</v>
      </c>
      <c r="K38" s="114">
        <v>3151</v>
      </c>
      <c r="L38" s="423">
        <v>2468</v>
      </c>
      <c r="M38" s="424">
        <v>2163</v>
      </c>
    </row>
    <row r="39" spans="1:13" ht="11.1" customHeight="1" x14ac:dyDescent="0.2">
      <c r="A39" s="422" t="s">
        <v>387</v>
      </c>
      <c r="B39" s="115">
        <v>27640</v>
      </c>
      <c r="C39" s="114">
        <v>12831</v>
      </c>
      <c r="D39" s="114">
        <v>14809</v>
      </c>
      <c r="E39" s="114">
        <v>18997</v>
      </c>
      <c r="F39" s="114">
        <v>8643</v>
      </c>
      <c r="G39" s="114">
        <v>3449</v>
      </c>
      <c r="H39" s="114">
        <v>8835</v>
      </c>
      <c r="I39" s="115">
        <v>8380</v>
      </c>
      <c r="J39" s="114">
        <v>5208</v>
      </c>
      <c r="K39" s="114">
        <v>3172</v>
      </c>
      <c r="L39" s="423">
        <v>2034</v>
      </c>
      <c r="M39" s="424">
        <v>1803</v>
      </c>
    </row>
    <row r="40" spans="1:13" ht="11.1" customHeight="1" x14ac:dyDescent="0.2">
      <c r="A40" s="425" t="s">
        <v>388</v>
      </c>
      <c r="B40" s="115">
        <v>28089</v>
      </c>
      <c r="C40" s="114">
        <v>13087</v>
      </c>
      <c r="D40" s="114">
        <v>15002</v>
      </c>
      <c r="E40" s="114">
        <v>19347</v>
      </c>
      <c r="F40" s="114">
        <v>8742</v>
      </c>
      <c r="G40" s="114">
        <v>3702</v>
      </c>
      <c r="H40" s="114">
        <v>8941</v>
      </c>
      <c r="I40" s="115">
        <v>8454</v>
      </c>
      <c r="J40" s="114">
        <v>5133</v>
      </c>
      <c r="K40" s="114">
        <v>3321</v>
      </c>
      <c r="L40" s="423">
        <v>3113</v>
      </c>
      <c r="M40" s="424">
        <v>2667</v>
      </c>
    </row>
    <row r="41" spans="1:13" s="110" customFormat="1" ht="11.1" customHeight="1" x14ac:dyDescent="0.2">
      <c r="A41" s="422" t="s">
        <v>389</v>
      </c>
      <c r="B41" s="115">
        <v>27721</v>
      </c>
      <c r="C41" s="114">
        <v>12797</v>
      </c>
      <c r="D41" s="114">
        <v>14924</v>
      </c>
      <c r="E41" s="114">
        <v>18965</v>
      </c>
      <c r="F41" s="114">
        <v>8756</v>
      </c>
      <c r="G41" s="114">
        <v>3570</v>
      </c>
      <c r="H41" s="114">
        <v>8982</v>
      </c>
      <c r="I41" s="115">
        <v>8448</v>
      </c>
      <c r="J41" s="114">
        <v>5157</v>
      </c>
      <c r="K41" s="114">
        <v>3291</v>
      </c>
      <c r="L41" s="423">
        <v>1657</v>
      </c>
      <c r="M41" s="424">
        <v>2014</v>
      </c>
    </row>
    <row r="42" spans="1:13" ht="15" customHeight="1" x14ac:dyDescent="0.2">
      <c r="A42" s="422" t="s">
        <v>397</v>
      </c>
      <c r="B42" s="115">
        <v>28181</v>
      </c>
      <c r="C42" s="114">
        <v>13062</v>
      </c>
      <c r="D42" s="114">
        <v>15119</v>
      </c>
      <c r="E42" s="114">
        <v>19235</v>
      </c>
      <c r="F42" s="114">
        <v>8946</v>
      </c>
      <c r="G42" s="114">
        <v>3531</v>
      </c>
      <c r="H42" s="114">
        <v>9115</v>
      </c>
      <c r="I42" s="115">
        <v>8384</v>
      </c>
      <c r="J42" s="114">
        <v>5008</v>
      </c>
      <c r="K42" s="114">
        <v>3376</v>
      </c>
      <c r="L42" s="423">
        <v>2586</v>
      </c>
      <c r="M42" s="424">
        <v>2393</v>
      </c>
    </row>
    <row r="43" spans="1:13" ht="11.1" customHeight="1" x14ac:dyDescent="0.2">
      <c r="A43" s="422" t="s">
        <v>387</v>
      </c>
      <c r="B43" s="115">
        <v>28156</v>
      </c>
      <c r="C43" s="114">
        <v>13154</v>
      </c>
      <c r="D43" s="114">
        <v>15002</v>
      </c>
      <c r="E43" s="114">
        <v>19163</v>
      </c>
      <c r="F43" s="114">
        <v>8993</v>
      </c>
      <c r="G43" s="114">
        <v>3416</v>
      </c>
      <c r="H43" s="114">
        <v>9219</v>
      </c>
      <c r="I43" s="115">
        <v>8256</v>
      </c>
      <c r="J43" s="114">
        <v>4933</v>
      </c>
      <c r="K43" s="114">
        <v>3323</v>
      </c>
      <c r="L43" s="423">
        <v>1992</v>
      </c>
      <c r="M43" s="424">
        <v>1958</v>
      </c>
    </row>
    <row r="44" spans="1:13" ht="11.1" customHeight="1" x14ac:dyDescent="0.2">
      <c r="A44" s="422" t="s">
        <v>388</v>
      </c>
      <c r="B44" s="115">
        <v>28611</v>
      </c>
      <c r="C44" s="114">
        <v>13376</v>
      </c>
      <c r="D44" s="114">
        <v>15235</v>
      </c>
      <c r="E44" s="114">
        <v>19462</v>
      </c>
      <c r="F44" s="114">
        <v>9149</v>
      </c>
      <c r="G44" s="114">
        <v>3669</v>
      </c>
      <c r="H44" s="114">
        <v>9298</v>
      </c>
      <c r="I44" s="115">
        <v>8188</v>
      </c>
      <c r="J44" s="114">
        <v>4790</v>
      </c>
      <c r="K44" s="114">
        <v>3398</v>
      </c>
      <c r="L44" s="423">
        <v>3115</v>
      </c>
      <c r="M44" s="424">
        <v>2772</v>
      </c>
    </row>
    <row r="45" spans="1:13" s="110" customFormat="1" ht="11.1" customHeight="1" x14ac:dyDescent="0.2">
      <c r="A45" s="422" t="s">
        <v>389</v>
      </c>
      <c r="B45" s="115">
        <v>28253</v>
      </c>
      <c r="C45" s="114">
        <v>13102</v>
      </c>
      <c r="D45" s="114">
        <v>15151</v>
      </c>
      <c r="E45" s="114">
        <v>19073</v>
      </c>
      <c r="F45" s="114">
        <v>9180</v>
      </c>
      <c r="G45" s="114">
        <v>3526</v>
      </c>
      <c r="H45" s="114">
        <v>9317</v>
      </c>
      <c r="I45" s="115">
        <v>8218</v>
      </c>
      <c r="J45" s="114">
        <v>4860</v>
      </c>
      <c r="K45" s="114">
        <v>3358</v>
      </c>
      <c r="L45" s="423">
        <v>1834</v>
      </c>
      <c r="M45" s="424">
        <v>2230</v>
      </c>
    </row>
    <row r="46" spans="1:13" ht="15" customHeight="1" x14ac:dyDescent="0.2">
      <c r="A46" s="422" t="s">
        <v>398</v>
      </c>
      <c r="B46" s="115">
        <v>28300</v>
      </c>
      <c r="C46" s="114">
        <v>13134</v>
      </c>
      <c r="D46" s="114">
        <v>15166</v>
      </c>
      <c r="E46" s="114">
        <v>19039</v>
      </c>
      <c r="F46" s="114">
        <v>9261</v>
      </c>
      <c r="G46" s="114">
        <v>3404</v>
      </c>
      <c r="H46" s="114">
        <v>9415</v>
      </c>
      <c r="I46" s="115">
        <v>8080</v>
      </c>
      <c r="J46" s="114">
        <v>4754</v>
      </c>
      <c r="K46" s="114">
        <v>3326</v>
      </c>
      <c r="L46" s="423">
        <v>2454</v>
      </c>
      <c r="M46" s="424">
        <v>2409</v>
      </c>
    </row>
    <row r="47" spans="1:13" ht="11.1" customHeight="1" x14ac:dyDescent="0.2">
      <c r="A47" s="422" t="s">
        <v>387</v>
      </c>
      <c r="B47" s="115">
        <v>28272</v>
      </c>
      <c r="C47" s="114">
        <v>13102</v>
      </c>
      <c r="D47" s="114">
        <v>15170</v>
      </c>
      <c r="E47" s="114">
        <v>18990</v>
      </c>
      <c r="F47" s="114">
        <v>9282</v>
      </c>
      <c r="G47" s="114">
        <v>3342</v>
      </c>
      <c r="H47" s="114">
        <v>9544</v>
      </c>
      <c r="I47" s="115">
        <v>8063</v>
      </c>
      <c r="J47" s="114">
        <v>4668</v>
      </c>
      <c r="K47" s="114">
        <v>3395</v>
      </c>
      <c r="L47" s="423">
        <v>2169</v>
      </c>
      <c r="M47" s="424">
        <v>2196</v>
      </c>
    </row>
    <row r="48" spans="1:13" ht="11.1" customHeight="1" x14ac:dyDescent="0.2">
      <c r="A48" s="422" t="s">
        <v>388</v>
      </c>
      <c r="B48" s="115">
        <v>28523</v>
      </c>
      <c r="C48" s="114">
        <v>13143</v>
      </c>
      <c r="D48" s="114">
        <v>15380</v>
      </c>
      <c r="E48" s="114">
        <v>19216</v>
      </c>
      <c r="F48" s="114">
        <v>9307</v>
      </c>
      <c r="G48" s="114">
        <v>3610</v>
      </c>
      <c r="H48" s="114">
        <v>9534</v>
      </c>
      <c r="I48" s="115">
        <v>8049</v>
      </c>
      <c r="J48" s="114">
        <v>4588</v>
      </c>
      <c r="K48" s="114">
        <v>3461</v>
      </c>
      <c r="L48" s="423">
        <v>3088</v>
      </c>
      <c r="M48" s="424">
        <v>2762</v>
      </c>
    </row>
    <row r="49" spans="1:17" s="110" customFormat="1" ht="11.1" customHeight="1" x14ac:dyDescent="0.2">
      <c r="A49" s="422" t="s">
        <v>389</v>
      </c>
      <c r="B49" s="115">
        <v>28087</v>
      </c>
      <c r="C49" s="114">
        <v>12765</v>
      </c>
      <c r="D49" s="114">
        <v>15322</v>
      </c>
      <c r="E49" s="114">
        <v>18739</v>
      </c>
      <c r="F49" s="114">
        <v>9348</v>
      </c>
      <c r="G49" s="114">
        <v>3464</v>
      </c>
      <c r="H49" s="114">
        <v>9515</v>
      </c>
      <c r="I49" s="115">
        <v>8058</v>
      </c>
      <c r="J49" s="114">
        <v>4602</v>
      </c>
      <c r="K49" s="114">
        <v>3456</v>
      </c>
      <c r="L49" s="423">
        <v>1698</v>
      </c>
      <c r="M49" s="424">
        <v>2096</v>
      </c>
    </row>
    <row r="50" spans="1:17" ht="15" customHeight="1" x14ac:dyDescent="0.2">
      <c r="A50" s="422" t="s">
        <v>399</v>
      </c>
      <c r="B50" s="143">
        <v>28181</v>
      </c>
      <c r="C50" s="144">
        <v>12867</v>
      </c>
      <c r="D50" s="144">
        <v>15314</v>
      </c>
      <c r="E50" s="144">
        <v>18788</v>
      </c>
      <c r="F50" s="144">
        <v>9393</v>
      </c>
      <c r="G50" s="144">
        <v>3393</v>
      </c>
      <c r="H50" s="144">
        <v>9606</v>
      </c>
      <c r="I50" s="143">
        <v>7766</v>
      </c>
      <c r="J50" s="144">
        <v>4432</v>
      </c>
      <c r="K50" s="144">
        <v>3334</v>
      </c>
      <c r="L50" s="426">
        <v>2397</v>
      </c>
      <c r="M50" s="427">
        <v>2401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-0.4204946996466431</v>
      </c>
      <c r="C6" s="480">
        <f>'Tabelle 3.3'!J11</f>
        <v>-3.886138613861386</v>
      </c>
      <c r="D6" s="481">
        <f t="shared" ref="D6:E9" si="0">IF(OR(AND(B6&gt;=-50,B6&lt;=50),ISNUMBER(B6)=FALSE),B6,"")</f>
        <v>-0.4204946996466431</v>
      </c>
      <c r="E6" s="481">
        <f t="shared" si="0"/>
        <v>-3.886138613861386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-0.4204946996466431</v>
      </c>
      <c r="C14" s="480">
        <f>'Tabelle 3.3'!J11</f>
        <v>-3.886138613861386</v>
      </c>
      <c r="D14" s="481">
        <f>IF(OR(AND(B14&gt;=-50,B14&lt;=50),ISNUMBER(B14)=FALSE),B14,"")</f>
        <v>-0.4204946996466431</v>
      </c>
      <c r="E14" s="481">
        <f>IF(OR(AND(C14&gt;=-50,C14&lt;=50),ISNUMBER(C14)=FALSE),C14,"")</f>
        <v>-3.886138613861386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2.7777777777777777</v>
      </c>
      <c r="C15" s="480">
        <f>'Tabelle 3.3'!J12</f>
        <v>28</v>
      </c>
      <c r="D15" s="481">
        <f t="shared" ref="D15:E45" si="3">IF(OR(AND(B15&gt;=-50,B15&lt;=50),ISNUMBER(B15)=FALSE),B15,"")</f>
        <v>2.7777777777777777</v>
      </c>
      <c r="E15" s="481">
        <f t="shared" si="3"/>
        <v>28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0.2824858757062147</v>
      </c>
      <c r="C16" s="480">
        <f>'Tabelle 3.3'!J13</f>
        <v>25</v>
      </c>
      <c r="D16" s="481">
        <f t="shared" si="3"/>
        <v>0.2824858757062147</v>
      </c>
      <c r="E16" s="481">
        <f t="shared" si="3"/>
        <v>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-1.3587604290822408</v>
      </c>
      <c r="C17" s="480">
        <f>'Tabelle 3.3'!J14</f>
        <v>-3.2634032634032635</v>
      </c>
      <c r="D17" s="481">
        <f t="shared" si="3"/>
        <v>-1.3587604290822408</v>
      </c>
      <c r="E17" s="481">
        <f t="shared" si="3"/>
        <v>-3.2634032634032635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0.7567567567567568</v>
      </c>
      <c r="C18" s="480">
        <f>'Tabelle 3.3'!J15</f>
        <v>-0.94339622641509435</v>
      </c>
      <c r="D18" s="481">
        <f t="shared" si="3"/>
        <v>0.7567567567567568</v>
      </c>
      <c r="E18" s="481">
        <f t="shared" si="3"/>
        <v>-0.94339622641509435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4.3360433604336039</v>
      </c>
      <c r="C19" s="480">
        <f>'Tabelle 3.3'!J16</f>
        <v>-7.1005917159763312</v>
      </c>
      <c r="D19" s="481">
        <f t="shared" si="3"/>
        <v>4.3360433604336039</v>
      </c>
      <c r="E19" s="481">
        <f t="shared" si="3"/>
        <v>-7.1005917159763312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-7.1348940914158305</v>
      </c>
      <c r="C20" s="480">
        <f>'Tabelle 3.3'!J17</f>
        <v>0</v>
      </c>
      <c r="D20" s="481">
        <f t="shared" si="3"/>
        <v>-7.1348940914158305</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0.76791808873720135</v>
      </c>
      <c r="C21" s="480">
        <f>'Tabelle 3.3'!J18</f>
        <v>7.3170731707317076</v>
      </c>
      <c r="D21" s="481">
        <f t="shared" si="3"/>
        <v>0.76791808873720135</v>
      </c>
      <c r="E21" s="481">
        <f t="shared" si="3"/>
        <v>7.3170731707317076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-0.33337963606056398</v>
      </c>
      <c r="C22" s="480">
        <f>'Tabelle 3.3'!J19</f>
        <v>-0.81154192966636607</v>
      </c>
      <c r="D22" s="481">
        <f t="shared" si="3"/>
        <v>-0.33337963606056398</v>
      </c>
      <c r="E22" s="481">
        <f t="shared" si="3"/>
        <v>-0.81154192966636607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-12.224591329068941</v>
      </c>
      <c r="C23" s="480">
        <f>'Tabelle 3.3'!J20</f>
        <v>-9.1565178168696431</v>
      </c>
      <c r="D23" s="481">
        <f t="shared" si="3"/>
        <v>-12.224591329068941</v>
      </c>
      <c r="E23" s="481">
        <f t="shared" si="3"/>
        <v>-9.1565178168696431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11.940298507462687</v>
      </c>
      <c r="C24" s="480">
        <f>'Tabelle 3.3'!J21</f>
        <v>-15.494636471990464</v>
      </c>
      <c r="D24" s="481">
        <f t="shared" si="3"/>
        <v>11.940298507462687</v>
      </c>
      <c r="E24" s="481">
        <f t="shared" si="3"/>
        <v>-15.494636471990464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-4.1830065359477127</v>
      </c>
      <c r="C25" s="480">
        <f>'Tabelle 3.3'!J22</f>
        <v>-6.5217391304347823</v>
      </c>
      <c r="D25" s="481">
        <f t="shared" si="3"/>
        <v>-4.1830065359477127</v>
      </c>
      <c r="E25" s="481">
        <f t="shared" si="3"/>
        <v>-6.5217391304347823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2.8064992614475628</v>
      </c>
      <c r="C26" s="480">
        <f>'Tabelle 3.3'!J23</f>
        <v>-7.6923076923076925</v>
      </c>
      <c r="D26" s="481">
        <f t="shared" si="3"/>
        <v>2.8064992614475628</v>
      </c>
      <c r="E26" s="481">
        <f t="shared" si="3"/>
        <v>-7.6923076923076925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-6.023454157782516</v>
      </c>
      <c r="C27" s="480">
        <f>'Tabelle 3.3'!J24</f>
        <v>-2.6315789473684212</v>
      </c>
      <c r="D27" s="481">
        <f t="shared" si="3"/>
        <v>-6.023454157782516</v>
      </c>
      <c r="E27" s="481">
        <f t="shared" si="3"/>
        <v>-2.6315789473684212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19.47069943289225</v>
      </c>
      <c r="C28" s="480">
        <f>'Tabelle 3.3'!J25</f>
        <v>5.56640625</v>
      </c>
      <c r="D28" s="481">
        <f t="shared" si="3"/>
        <v>19.47069943289225</v>
      </c>
      <c r="E28" s="481">
        <f t="shared" si="3"/>
        <v>5.56640625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-14.641288433382138</v>
      </c>
      <c r="C29" s="480">
        <f>'Tabelle 3.3'!J26</f>
        <v>-32.608695652173914</v>
      </c>
      <c r="D29" s="481">
        <f t="shared" si="3"/>
        <v>-14.641288433382138</v>
      </c>
      <c r="E29" s="481">
        <f t="shared" si="3"/>
        <v>-32.608695652173914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0.35919540229885055</v>
      </c>
      <c r="C30" s="480">
        <f>'Tabelle 3.3'!J27</f>
        <v>-4.4444444444444446</v>
      </c>
      <c r="D30" s="481">
        <f t="shared" si="3"/>
        <v>0.35919540229885055</v>
      </c>
      <c r="E30" s="481">
        <f t="shared" si="3"/>
        <v>-4.4444444444444446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6.4252336448598131</v>
      </c>
      <c r="C31" s="480">
        <f>'Tabelle 3.3'!J28</f>
        <v>9.3617021276595747</v>
      </c>
      <c r="D31" s="481">
        <f t="shared" si="3"/>
        <v>6.4252336448598131</v>
      </c>
      <c r="E31" s="481">
        <f t="shared" si="3"/>
        <v>9.3617021276595747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3.3663961526901112</v>
      </c>
      <c r="C32" s="480">
        <f>'Tabelle 3.3'!J29</f>
        <v>4.1436464088397793</v>
      </c>
      <c r="D32" s="481">
        <f t="shared" si="3"/>
        <v>3.3663961526901112</v>
      </c>
      <c r="E32" s="481">
        <f t="shared" si="3"/>
        <v>4.1436464088397793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0.62849162011173187</v>
      </c>
      <c r="C33" s="480">
        <f>'Tabelle 3.3'!J30</f>
        <v>-4.0871934604904636</v>
      </c>
      <c r="D33" s="481">
        <f t="shared" si="3"/>
        <v>0.62849162011173187</v>
      </c>
      <c r="E33" s="481">
        <f t="shared" si="3"/>
        <v>-4.0871934604904636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-0.48701298701298701</v>
      </c>
      <c r="C34" s="480">
        <f>'Tabelle 3.3'!J31</f>
        <v>-3.3003300330033003</v>
      </c>
      <c r="D34" s="481">
        <f t="shared" si="3"/>
        <v>-0.48701298701298701</v>
      </c>
      <c r="E34" s="481">
        <f t="shared" si="3"/>
        <v>-3.3003300330033003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2.7777777777777777</v>
      </c>
      <c r="C37" s="480">
        <f>'Tabelle 3.3'!J34</f>
        <v>28</v>
      </c>
      <c r="D37" s="481">
        <f t="shared" si="3"/>
        <v>2.7777777777777777</v>
      </c>
      <c r="E37" s="481">
        <f t="shared" si="3"/>
        <v>28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-0.82153469673134072</v>
      </c>
      <c r="C38" s="480">
        <f>'Tabelle 3.3'!J35</f>
        <v>0.16528925619834711</v>
      </c>
      <c r="D38" s="481">
        <f t="shared" si="3"/>
        <v>-0.82153469673134072</v>
      </c>
      <c r="E38" s="481">
        <f t="shared" si="3"/>
        <v>0.16528925619834711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-0.32878659972453017</v>
      </c>
      <c r="C39" s="480">
        <f>'Tabelle 3.3'!J36</f>
        <v>-4.3221476510067118</v>
      </c>
      <c r="D39" s="481">
        <f t="shared" si="3"/>
        <v>-0.32878659972453017</v>
      </c>
      <c r="E39" s="481">
        <f t="shared" si="3"/>
        <v>-4.3221476510067118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-0.32878659972453017</v>
      </c>
      <c r="C45" s="480">
        <f>'Tabelle 3.3'!J36</f>
        <v>-4.3221476510067118</v>
      </c>
      <c r="D45" s="481">
        <f t="shared" si="3"/>
        <v>-0.32878659972453017</v>
      </c>
      <c r="E45" s="481">
        <f t="shared" si="3"/>
        <v>-4.3221476510067118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26427</v>
      </c>
      <c r="C51" s="487">
        <v>5683</v>
      </c>
      <c r="D51" s="487">
        <v>2571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26615</v>
      </c>
      <c r="C52" s="487">
        <v>5680</v>
      </c>
      <c r="D52" s="487">
        <v>2719</v>
      </c>
      <c r="E52" s="488">
        <f t="shared" ref="E52:G70" si="11">IF($A$51=37802,IF(COUNTBLANK(B$51:B$70)&gt;0,#N/A,B52/B$51*100),IF(COUNTBLANK(B$51:B$75)&gt;0,#N/A,B52/B$51*100))</f>
        <v>100.71139365043327</v>
      </c>
      <c r="F52" s="488">
        <f t="shared" si="11"/>
        <v>99.947210980116139</v>
      </c>
      <c r="G52" s="488">
        <f t="shared" si="11"/>
        <v>105.756514974718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27016</v>
      </c>
      <c r="C53" s="487">
        <v>5569</v>
      </c>
      <c r="D53" s="487">
        <v>2832</v>
      </c>
      <c r="E53" s="488">
        <f t="shared" si="11"/>
        <v>102.22878117077232</v>
      </c>
      <c r="F53" s="488">
        <f t="shared" si="11"/>
        <v>97.994017244413172</v>
      </c>
      <c r="G53" s="488">
        <f t="shared" si="11"/>
        <v>110.1516919486581</v>
      </c>
      <c r="H53" s="489">
        <f>IF(ISERROR(L53)=TRUE,IF(MONTH(A53)=MONTH(MAX(A$51:A$75)),A53,""),"")</f>
        <v>41883</v>
      </c>
      <c r="I53" s="488">
        <f t="shared" si="12"/>
        <v>102.22878117077232</v>
      </c>
      <c r="J53" s="488">
        <f t="shared" si="10"/>
        <v>97.994017244413172</v>
      </c>
      <c r="K53" s="488">
        <f t="shared" si="10"/>
        <v>110.1516919486581</v>
      </c>
      <c r="L53" s="488" t="e">
        <f t="shared" si="13"/>
        <v>#N/A</v>
      </c>
    </row>
    <row r="54" spans="1:14" ht="15" customHeight="1" x14ac:dyDescent="0.2">
      <c r="A54" s="490" t="s">
        <v>462</v>
      </c>
      <c r="B54" s="487">
        <v>26446</v>
      </c>
      <c r="C54" s="487">
        <v>5719</v>
      </c>
      <c r="D54" s="487">
        <v>2764</v>
      </c>
      <c r="E54" s="488">
        <f t="shared" si="11"/>
        <v>100.07189616679911</v>
      </c>
      <c r="F54" s="488">
        <f t="shared" si="11"/>
        <v>100.63346823860637</v>
      </c>
      <c r="G54" s="488">
        <f t="shared" si="11"/>
        <v>107.5068066900039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26463</v>
      </c>
      <c r="C55" s="487">
        <v>5545</v>
      </c>
      <c r="D55" s="487">
        <v>2754</v>
      </c>
      <c r="E55" s="488">
        <f t="shared" si="11"/>
        <v>100.13622431604041</v>
      </c>
      <c r="F55" s="488">
        <f t="shared" si="11"/>
        <v>97.571705085342259</v>
      </c>
      <c r="G55" s="488">
        <f t="shared" si="11"/>
        <v>107.11785297549592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26567</v>
      </c>
      <c r="C56" s="487">
        <v>5544</v>
      </c>
      <c r="D56" s="487">
        <v>2766</v>
      </c>
      <c r="E56" s="488">
        <f t="shared" si="11"/>
        <v>100.52976122904604</v>
      </c>
      <c r="F56" s="488">
        <f t="shared" si="11"/>
        <v>97.554108745380958</v>
      </c>
      <c r="G56" s="488">
        <f t="shared" si="11"/>
        <v>107.5845974329055</v>
      </c>
      <c r="H56" s="489" t="str">
        <f t="shared" si="14"/>
        <v/>
      </c>
      <c r="I56" s="488" t="str">
        <f t="shared" si="12"/>
        <v/>
      </c>
      <c r="J56" s="488" t="str">
        <f t="shared" si="10"/>
        <v/>
      </c>
      <c r="K56" s="488" t="str">
        <f t="shared" si="10"/>
        <v/>
      </c>
      <c r="L56" s="488" t="e">
        <f t="shared" si="13"/>
        <v>#N/A</v>
      </c>
    </row>
    <row r="57" spans="1:14" ht="15" customHeight="1" x14ac:dyDescent="0.2">
      <c r="A57" s="490">
        <v>42248</v>
      </c>
      <c r="B57" s="487">
        <v>26987</v>
      </c>
      <c r="C57" s="487">
        <v>5395</v>
      </c>
      <c r="D57" s="487">
        <v>2960</v>
      </c>
      <c r="E57" s="488">
        <f t="shared" si="11"/>
        <v>102.11904491618419</v>
      </c>
      <c r="F57" s="488">
        <f t="shared" si="11"/>
        <v>94.932254091149034</v>
      </c>
      <c r="G57" s="488">
        <f t="shared" si="11"/>
        <v>115.13029949436017</v>
      </c>
      <c r="H57" s="489">
        <f t="shared" si="14"/>
        <v>42248</v>
      </c>
      <c r="I57" s="488">
        <f t="shared" si="12"/>
        <v>102.11904491618419</v>
      </c>
      <c r="J57" s="488">
        <f t="shared" si="10"/>
        <v>94.932254091149034</v>
      </c>
      <c r="K57" s="488">
        <f t="shared" si="10"/>
        <v>115.13029949436017</v>
      </c>
      <c r="L57" s="488" t="e">
        <f t="shared" si="13"/>
        <v>#N/A</v>
      </c>
    </row>
    <row r="58" spans="1:14" ht="15" customHeight="1" x14ac:dyDescent="0.2">
      <c r="A58" s="490" t="s">
        <v>465</v>
      </c>
      <c r="B58" s="487">
        <v>26712</v>
      </c>
      <c r="C58" s="487">
        <v>5526</v>
      </c>
      <c r="D58" s="487">
        <v>2929</v>
      </c>
      <c r="E58" s="488">
        <f t="shared" si="11"/>
        <v>101.07844250198661</v>
      </c>
      <c r="F58" s="488">
        <f t="shared" si="11"/>
        <v>97.237374626077781</v>
      </c>
      <c r="G58" s="488">
        <f t="shared" si="11"/>
        <v>113.92454297938545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27152</v>
      </c>
      <c r="C59" s="487">
        <v>5464</v>
      </c>
      <c r="D59" s="487">
        <v>2940</v>
      </c>
      <c r="E59" s="488">
        <f t="shared" si="11"/>
        <v>102.74340636470276</v>
      </c>
      <c r="F59" s="488">
        <f t="shared" si="11"/>
        <v>96.146401548477911</v>
      </c>
      <c r="G59" s="488">
        <f t="shared" si="11"/>
        <v>114.35239206534422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27209</v>
      </c>
      <c r="C60" s="487">
        <v>5417</v>
      </c>
      <c r="D60" s="487">
        <v>2986</v>
      </c>
      <c r="E60" s="488">
        <f t="shared" si="11"/>
        <v>102.95909486510008</v>
      </c>
      <c r="F60" s="488">
        <f t="shared" si="11"/>
        <v>95.319373570297387</v>
      </c>
      <c r="G60" s="488">
        <f t="shared" si="11"/>
        <v>116.14157915208089</v>
      </c>
      <c r="H60" s="489" t="str">
        <f t="shared" si="14"/>
        <v/>
      </c>
      <c r="I60" s="488" t="str">
        <f t="shared" si="12"/>
        <v/>
      </c>
      <c r="J60" s="488" t="str">
        <f t="shared" si="10"/>
        <v/>
      </c>
      <c r="K60" s="488" t="str">
        <f t="shared" si="10"/>
        <v/>
      </c>
      <c r="L60" s="488" t="e">
        <f t="shared" si="13"/>
        <v>#N/A</v>
      </c>
    </row>
    <row r="61" spans="1:14" ht="15" customHeight="1" x14ac:dyDescent="0.2">
      <c r="A61" s="490">
        <v>42614</v>
      </c>
      <c r="B61" s="487">
        <v>27395</v>
      </c>
      <c r="C61" s="487">
        <v>5339</v>
      </c>
      <c r="D61" s="487">
        <v>3051</v>
      </c>
      <c r="E61" s="488">
        <f t="shared" si="11"/>
        <v>103.66292049797556</v>
      </c>
      <c r="F61" s="488">
        <f t="shared" si="11"/>
        <v>93.946859053316913</v>
      </c>
      <c r="G61" s="488">
        <f t="shared" si="11"/>
        <v>118.66977829638272</v>
      </c>
      <c r="H61" s="489">
        <f t="shared" si="14"/>
        <v>42614</v>
      </c>
      <c r="I61" s="488">
        <f t="shared" si="12"/>
        <v>103.66292049797556</v>
      </c>
      <c r="J61" s="488">
        <f t="shared" si="10"/>
        <v>93.946859053316913</v>
      </c>
      <c r="K61" s="488">
        <f t="shared" si="10"/>
        <v>118.66977829638272</v>
      </c>
      <c r="L61" s="488" t="e">
        <f t="shared" si="13"/>
        <v>#N/A</v>
      </c>
    </row>
    <row r="62" spans="1:14" ht="15" customHeight="1" x14ac:dyDescent="0.2">
      <c r="A62" s="490" t="s">
        <v>468</v>
      </c>
      <c r="B62" s="487">
        <v>27260</v>
      </c>
      <c r="C62" s="487">
        <v>5310</v>
      </c>
      <c r="D62" s="487">
        <v>3099</v>
      </c>
      <c r="E62" s="488">
        <f t="shared" si="11"/>
        <v>103.152079312824</v>
      </c>
      <c r="F62" s="488">
        <f t="shared" si="11"/>
        <v>93.436565194439552</v>
      </c>
      <c r="G62" s="488">
        <f t="shared" si="11"/>
        <v>120.53675612602099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27452</v>
      </c>
      <c r="C63" s="487">
        <v>5197</v>
      </c>
      <c r="D63" s="487">
        <v>3151</v>
      </c>
      <c r="E63" s="488">
        <f t="shared" si="11"/>
        <v>103.87860899837287</v>
      </c>
      <c r="F63" s="488">
        <f t="shared" si="11"/>
        <v>91.448178778814011</v>
      </c>
      <c r="G63" s="488">
        <f t="shared" si="11"/>
        <v>122.55931544146246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27640</v>
      </c>
      <c r="C64" s="487">
        <v>5208</v>
      </c>
      <c r="D64" s="487">
        <v>3172</v>
      </c>
      <c r="E64" s="488">
        <f t="shared" si="11"/>
        <v>104.59000264880613</v>
      </c>
      <c r="F64" s="488">
        <f t="shared" si="11"/>
        <v>91.641738518388166</v>
      </c>
      <c r="G64" s="488">
        <f t="shared" si="11"/>
        <v>123.37611824192921</v>
      </c>
      <c r="H64" s="489" t="str">
        <f t="shared" si="14"/>
        <v/>
      </c>
      <c r="I64" s="488" t="str">
        <f t="shared" si="12"/>
        <v/>
      </c>
      <c r="J64" s="488" t="str">
        <f t="shared" si="10"/>
        <v/>
      </c>
      <c r="K64" s="488" t="str">
        <f t="shared" si="10"/>
        <v/>
      </c>
      <c r="L64" s="488" t="e">
        <f t="shared" si="13"/>
        <v>#N/A</v>
      </c>
    </row>
    <row r="65" spans="1:12" ht="15" customHeight="1" x14ac:dyDescent="0.2">
      <c r="A65" s="490">
        <v>42979</v>
      </c>
      <c r="B65" s="487">
        <v>28089</v>
      </c>
      <c r="C65" s="487">
        <v>5133</v>
      </c>
      <c r="D65" s="487">
        <v>3321</v>
      </c>
      <c r="E65" s="488">
        <f t="shared" si="11"/>
        <v>106.28902259053241</v>
      </c>
      <c r="F65" s="488">
        <f t="shared" si="11"/>
        <v>90.322013021291568</v>
      </c>
      <c r="G65" s="488">
        <f t="shared" si="11"/>
        <v>129.17152858809803</v>
      </c>
      <c r="H65" s="489">
        <f t="shared" si="14"/>
        <v>42979</v>
      </c>
      <c r="I65" s="488">
        <f t="shared" si="12"/>
        <v>106.28902259053241</v>
      </c>
      <c r="J65" s="488">
        <f t="shared" si="10"/>
        <v>90.322013021291568</v>
      </c>
      <c r="K65" s="488">
        <f t="shared" si="10"/>
        <v>129.17152858809803</v>
      </c>
      <c r="L65" s="488" t="e">
        <f t="shared" si="13"/>
        <v>#N/A</v>
      </c>
    </row>
    <row r="66" spans="1:12" ht="15" customHeight="1" x14ac:dyDescent="0.2">
      <c r="A66" s="490" t="s">
        <v>471</v>
      </c>
      <c r="B66" s="487">
        <v>27721</v>
      </c>
      <c r="C66" s="487">
        <v>5157</v>
      </c>
      <c r="D66" s="487">
        <v>3291</v>
      </c>
      <c r="E66" s="488">
        <f t="shared" si="11"/>
        <v>104.89650735989709</v>
      </c>
      <c r="F66" s="488">
        <f t="shared" si="11"/>
        <v>90.74432518036248</v>
      </c>
      <c r="G66" s="488">
        <f t="shared" si="11"/>
        <v>128.0046674445741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28181</v>
      </c>
      <c r="C67" s="487">
        <v>5008</v>
      </c>
      <c r="D67" s="487">
        <v>3376</v>
      </c>
      <c r="E67" s="488">
        <f t="shared" si="11"/>
        <v>106.63715139819125</v>
      </c>
      <c r="F67" s="488">
        <f t="shared" si="11"/>
        <v>88.12247052613057</v>
      </c>
      <c r="G67" s="488">
        <f t="shared" si="11"/>
        <v>131.31077401789187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28156</v>
      </c>
      <c r="C68" s="487">
        <v>4933</v>
      </c>
      <c r="D68" s="487">
        <v>3323</v>
      </c>
      <c r="E68" s="488">
        <f t="shared" si="11"/>
        <v>106.54255117871874</v>
      </c>
      <c r="F68" s="488">
        <f t="shared" si="11"/>
        <v>86.802745029033957</v>
      </c>
      <c r="G68" s="488">
        <f t="shared" si="11"/>
        <v>129.24931933099961</v>
      </c>
      <c r="H68" s="489" t="str">
        <f t="shared" si="14"/>
        <v/>
      </c>
      <c r="I68" s="488" t="str">
        <f t="shared" si="12"/>
        <v/>
      </c>
      <c r="J68" s="488" t="str">
        <f t="shared" si="12"/>
        <v/>
      </c>
      <c r="K68" s="488" t="str">
        <f t="shared" si="12"/>
        <v/>
      </c>
      <c r="L68" s="488" t="e">
        <f t="shared" si="13"/>
        <v>#N/A</v>
      </c>
    </row>
    <row r="69" spans="1:12" ht="15" customHeight="1" x14ac:dyDescent="0.2">
      <c r="A69" s="490">
        <v>43344</v>
      </c>
      <c r="B69" s="487">
        <v>28611</v>
      </c>
      <c r="C69" s="487">
        <v>4790</v>
      </c>
      <c r="D69" s="487">
        <v>3398</v>
      </c>
      <c r="E69" s="488">
        <f t="shared" si="11"/>
        <v>108.26427517311841</v>
      </c>
      <c r="F69" s="488">
        <f t="shared" si="11"/>
        <v>84.286468414569768</v>
      </c>
      <c r="G69" s="488">
        <f t="shared" si="11"/>
        <v>132.16647218980941</v>
      </c>
      <c r="H69" s="489">
        <f t="shared" si="14"/>
        <v>43344</v>
      </c>
      <c r="I69" s="488">
        <f t="shared" si="12"/>
        <v>108.26427517311841</v>
      </c>
      <c r="J69" s="488">
        <f t="shared" si="12"/>
        <v>84.286468414569768</v>
      </c>
      <c r="K69" s="488">
        <f t="shared" si="12"/>
        <v>132.16647218980941</v>
      </c>
      <c r="L69" s="488" t="e">
        <f t="shared" si="13"/>
        <v>#N/A</v>
      </c>
    </row>
    <row r="70" spans="1:12" ht="15" customHeight="1" x14ac:dyDescent="0.2">
      <c r="A70" s="490" t="s">
        <v>474</v>
      </c>
      <c r="B70" s="487">
        <v>28253</v>
      </c>
      <c r="C70" s="487">
        <v>4860</v>
      </c>
      <c r="D70" s="487">
        <v>3358</v>
      </c>
      <c r="E70" s="488">
        <f t="shared" si="11"/>
        <v>106.90960003027207</v>
      </c>
      <c r="F70" s="488">
        <f t="shared" si="11"/>
        <v>85.518212211859932</v>
      </c>
      <c r="G70" s="488">
        <f t="shared" si="11"/>
        <v>130.61065733177753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28300</v>
      </c>
      <c r="C71" s="487">
        <v>4754</v>
      </c>
      <c r="D71" s="487">
        <v>3326</v>
      </c>
      <c r="E71" s="491">
        <f t="shared" ref="E71:G75" si="15">IF($A$51=37802,IF(COUNTBLANK(B$51:B$70)&gt;0,#N/A,IF(ISBLANK(B71)=FALSE,B71/B$51*100,#N/A)),IF(COUNTBLANK(B$51:B$75)&gt;0,#N/A,B71/B$51*100))</f>
        <v>107.08744844288039</v>
      </c>
      <c r="F71" s="491">
        <f t="shared" si="15"/>
        <v>83.653000175963399</v>
      </c>
      <c r="G71" s="491">
        <f t="shared" si="15"/>
        <v>129.36600544535199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28272</v>
      </c>
      <c r="C72" s="487">
        <v>4668</v>
      </c>
      <c r="D72" s="487">
        <v>3395</v>
      </c>
      <c r="E72" s="491">
        <f t="shared" si="15"/>
        <v>106.98149619707118</v>
      </c>
      <c r="F72" s="491">
        <f t="shared" si="15"/>
        <v>82.139714939292631</v>
      </c>
      <c r="G72" s="491">
        <f t="shared" si="15"/>
        <v>132.04978607545701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28523</v>
      </c>
      <c r="C73" s="487">
        <v>4588</v>
      </c>
      <c r="D73" s="487">
        <v>3461</v>
      </c>
      <c r="E73" s="491">
        <f t="shared" si="15"/>
        <v>107.93128240057517</v>
      </c>
      <c r="F73" s="491">
        <f t="shared" si="15"/>
        <v>80.732007742389584</v>
      </c>
      <c r="G73" s="491">
        <f t="shared" si="15"/>
        <v>134.61688059120965</v>
      </c>
      <c r="H73" s="492">
        <f>IF(A$51=37802,IF(ISERROR(L73)=TRUE,IF(ISBLANK(A73)=FALSE,IF(MONTH(A73)=MONTH(MAX(A$51:A$75)),A73,""),""),""),IF(ISERROR(L73)=TRUE,IF(MONTH(A73)=MONTH(MAX(A$51:A$75)),A73,""),""))</f>
        <v>43709</v>
      </c>
      <c r="I73" s="488">
        <f t="shared" si="12"/>
        <v>107.93128240057517</v>
      </c>
      <c r="J73" s="488">
        <f t="shared" si="12"/>
        <v>80.732007742389584</v>
      </c>
      <c r="K73" s="488">
        <f t="shared" si="12"/>
        <v>134.61688059120965</v>
      </c>
      <c r="L73" s="488" t="e">
        <f t="shared" si="13"/>
        <v>#N/A</v>
      </c>
    </row>
    <row r="74" spans="1:12" ht="15" customHeight="1" x14ac:dyDescent="0.2">
      <c r="A74" s="490" t="s">
        <v>477</v>
      </c>
      <c r="B74" s="487">
        <v>28087</v>
      </c>
      <c r="C74" s="487">
        <v>4602</v>
      </c>
      <c r="D74" s="487">
        <v>3456</v>
      </c>
      <c r="E74" s="491">
        <f t="shared" si="15"/>
        <v>106.2814545729746</v>
      </c>
      <c r="F74" s="491">
        <f t="shared" si="15"/>
        <v>80.978356501847614</v>
      </c>
      <c r="G74" s="491">
        <f t="shared" si="15"/>
        <v>134.42240373395566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28181</v>
      </c>
      <c r="C75" s="493">
        <v>4432</v>
      </c>
      <c r="D75" s="493">
        <v>3334</v>
      </c>
      <c r="E75" s="491">
        <f t="shared" si="15"/>
        <v>106.63715139819125</v>
      </c>
      <c r="F75" s="491">
        <f t="shared" si="15"/>
        <v>77.986978708428651</v>
      </c>
      <c r="G75" s="491">
        <f t="shared" si="15"/>
        <v>129.67716841695838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107.93128240057517</v>
      </c>
      <c r="J77" s="488">
        <f>IF(J75&lt;&gt;"",J75,IF(J74&lt;&gt;"",J74,IF(J73&lt;&gt;"",J73,IF(J72&lt;&gt;"",J72,IF(J71&lt;&gt;"",J71,IF(J70&lt;&gt;"",J70,""))))))</f>
        <v>80.732007742389584</v>
      </c>
      <c r="K77" s="488">
        <f>IF(K75&lt;&gt;"",K75,IF(K74&lt;&gt;"",K74,IF(K73&lt;&gt;"",K73,IF(K72&lt;&gt;"",K72,IF(K71&lt;&gt;"",K71,IF(K70&lt;&gt;"",K70,""))))))</f>
        <v>134.61688059120965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+7,9%</v>
      </c>
      <c r="J79" s="488" t="str">
        <f>"GeB - ausschließlich: "&amp;IF(J77&gt;100,"+","")&amp;TEXT(J77-100,"0,0")&amp;"%"</f>
        <v>GeB - ausschließlich: -19,3%</v>
      </c>
      <c r="K79" s="488" t="str">
        <f>"GeB - im Nebenjob: "&amp;IF(K77&gt;100,"+","")&amp;TEXT(K77-100,"0,0")&amp;"%"</f>
        <v>GeB - im Nebenjob: +34,6%</v>
      </c>
    </row>
    <row r="81" spans="9:9" ht="15" customHeight="1" x14ac:dyDescent="0.2">
      <c r="I81" s="488" t="str">
        <f>IF(ISERROR(HLOOKUP(1,I$78:K$79,2,FALSE)),"",HLOOKUP(1,I$78:K$79,2,FALSE))</f>
        <v>GeB - im Nebenjob: +34,6%</v>
      </c>
    </row>
    <row r="82" spans="9:9" ht="15" customHeight="1" x14ac:dyDescent="0.2">
      <c r="I82" s="488" t="str">
        <f>IF(ISERROR(HLOOKUP(2,I$78:K$79,2,FALSE)),"",HLOOKUP(2,I$78:K$79,2,FALSE))</f>
        <v>SvB: +7,9%</v>
      </c>
    </row>
    <row r="83" spans="9:9" ht="15" customHeight="1" x14ac:dyDescent="0.2">
      <c r="I83" s="488" t="str">
        <f>IF(ISERROR(HLOOKUP(3,I$78:K$79,2,FALSE)),"",HLOOKUP(3,I$78:K$79,2,FALSE))</f>
        <v>GeB - ausschließlich: -19,3%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28181</v>
      </c>
      <c r="E12" s="114">
        <v>28087</v>
      </c>
      <c r="F12" s="114">
        <v>28523</v>
      </c>
      <c r="G12" s="114">
        <v>28272</v>
      </c>
      <c r="H12" s="114">
        <v>28300</v>
      </c>
      <c r="I12" s="115">
        <v>-119</v>
      </c>
      <c r="J12" s="116">
        <v>-0.4204946996466431</v>
      </c>
      <c r="N12" s="117"/>
    </row>
    <row r="13" spans="1:15" s="110" customFormat="1" ht="13.5" customHeight="1" x14ac:dyDescent="0.2">
      <c r="A13" s="118" t="s">
        <v>105</v>
      </c>
      <c r="B13" s="119" t="s">
        <v>106</v>
      </c>
      <c r="C13" s="113">
        <v>45.658422341293779</v>
      </c>
      <c r="D13" s="114">
        <v>12867</v>
      </c>
      <c r="E13" s="114">
        <v>12765</v>
      </c>
      <c r="F13" s="114">
        <v>13143</v>
      </c>
      <c r="G13" s="114">
        <v>13102</v>
      </c>
      <c r="H13" s="114">
        <v>13134</v>
      </c>
      <c r="I13" s="115">
        <v>-267</v>
      </c>
      <c r="J13" s="116">
        <v>-2.0328917313841939</v>
      </c>
    </row>
    <row r="14" spans="1:15" s="110" customFormat="1" ht="13.5" customHeight="1" x14ac:dyDescent="0.2">
      <c r="A14" s="120"/>
      <c r="B14" s="119" t="s">
        <v>107</v>
      </c>
      <c r="C14" s="113">
        <v>54.341577658706221</v>
      </c>
      <c r="D14" s="114">
        <v>15314</v>
      </c>
      <c r="E14" s="114">
        <v>15322</v>
      </c>
      <c r="F14" s="114">
        <v>15380</v>
      </c>
      <c r="G14" s="114">
        <v>15170</v>
      </c>
      <c r="H14" s="114">
        <v>15166</v>
      </c>
      <c r="I14" s="115">
        <v>148</v>
      </c>
      <c r="J14" s="116">
        <v>0.97586707108004744</v>
      </c>
    </row>
    <row r="15" spans="1:15" s="110" customFormat="1" ht="13.5" customHeight="1" x14ac:dyDescent="0.2">
      <c r="A15" s="118" t="s">
        <v>105</v>
      </c>
      <c r="B15" s="121" t="s">
        <v>108</v>
      </c>
      <c r="C15" s="113">
        <v>12.040026968524893</v>
      </c>
      <c r="D15" s="114">
        <v>3393</v>
      </c>
      <c r="E15" s="114">
        <v>3464</v>
      </c>
      <c r="F15" s="114">
        <v>3610</v>
      </c>
      <c r="G15" s="114">
        <v>3342</v>
      </c>
      <c r="H15" s="114">
        <v>3404</v>
      </c>
      <c r="I15" s="115">
        <v>-11</v>
      </c>
      <c r="J15" s="116">
        <v>-0.32314923619271446</v>
      </c>
    </row>
    <row r="16" spans="1:15" s="110" customFormat="1" ht="13.5" customHeight="1" x14ac:dyDescent="0.2">
      <c r="A16" s="118"/>
      <c r="B16" s="121" t="s">
        <v>109</v>
      </c>
      <c r="C16" s="113">
        <v>66.715162698271882</v>
      </c>
      <c r="D16" s="114">
        <v>18801</v>
      </c>
      <c r="E16" s="114">
        <v>18720</v>
      </c>
      <c r="F16" s="114">
        <v>19025</v>
      </c>
      <c r="G16" s="114">
        <v>19058</v>
      </c>
      <c r="H16" s="114">
        <v>19156</v>
      </c>
      <c r="I16" s="115">
        <v>-355</v>
      </c>
      <c r="J16" s="116">
        <v>-1.853205262058885</v>
      </c>
    </row>
    <row r="17" spans="1:10" s="110" customFormat="1" ht="13.5" customHeight="1" x14ac:dyDescent="0.2">
      <c r="A17" s="118"/>
      <c r="B17" s="121" t="s">
        <v>110</v>
      </c>
      <c r="C17" s="113">
        <v>20.134132926439801</v>
      </c>
      <c r="D17" s="114">
        <v>5674</v>
      </c>
      <c r="E17" s="114">
        <v>5589</v>
      </c>
      <c r="F17" s="114">
        <v>5594</v>
      </c>
      <c r="G17" s="114">
        <v>5577</v>
      </c>
      <c r="H17" s="114">
        <v>5474</v>
      </c>
      <c r="I17" s="115">
        <v>200</v>
      </c>
      <c r="J17" s="116">
        <v>3.6536353671903545</v>
      </c>
    </row>
    <row r="18" spans="1:10" s="110" customFormat="1" ht="13.5" customHeight="1" x14ac:dyDescent="0.2">
      <c r="A18" s="120"/>
      <c r="B18" s="121" t="s">
        <v>111</v>
      </c>
      <c r="C18" s="113">
        <v>1.1106774067634222</v>
      </c>
      <c r="D18" s="114">
        <v>313</v>
      </c>
      <c r="E18" s="114">
        <v>314</v>
      </c>
      <c r="F18" s="114">
        <v>294</v>
      </c>
      <c r="G18" s="114">
        <v>295</v>
      </c>
      <c r="H18" s="114">
        <v>266</v>
      </c>
      <c r="I18" s="115">
        <v>47</v>
      </c>
      <c r="J18" s="116">
        <v>17.669172932330827</v>
      </c>
    </row>
    <row r="19" spans="1:10" s="110" customFormat="1" ht="13.5" customHeight="1" x14ac:dyDescent="0.2">
      <c r="A19" s="120"/>
      <c r="B19" s="121" t="s">
        <v>112</v>
      </c>
      <c r="C19" s="113">
        <v>0.28033071927894682</v>
      </c>
      <c r="D19" s="114">
        <v>79</v>
      </c>
      <c r="E19" s="114">
        <v>92</v>
      </c>
      <c r="F19" s="114">
        <v>84</v>
      </c>
      <c r="G19" s="114">
        <v>79</v>
      </c>
      <c r="H19" s="114">
        <v>68</v>
      </c>
      <c r="I19" s="115">
        <v>11</v>
      </c>
      <c r="J19" s="116">
        <v>16.176470588235293</v>
      </c>
    </row>
    <row r="20" spans="1:10" s="110" customFormat="1" ht="13.5" customHeight="1" x14ac:dyDescent="0.2">
      <c r="A20" s="118" t="s">
        <v>113</v>
      </c>
      <c r="B20" s="122" t="s">
        <v>114</v>
      </c>
      <c r="C20" s="113">
        <v>66.669032326744968</v>
      </c>
      <c r="D20" s="114">
        <v>18788</v>
      </c>
      <c r="E20" s="114">
        <v>18739</v>
      </c>
      <c r="F20" s="114">
        <v>19216</v>
      </c>
      <c r="G20" s="114">
        <v>18990</v>
      </c>
      <c r="H20" s="114">
        <v>19039</v>
      </c>
      <c r="I20" s="115">
        <v>-251</v>
      </c>
      <c r="J20" s="116">
        <v>-1.3183465518146962</v>
      </c>
    </row>
    <row r="21" spans="1:10" s="110" customFormat="1" ht="13.5" customHeight="1" x14ac:dyDescent="0.2">
      <c r="A21" s="120"/>
      <c r="B21" s="122" t="s">
        <v>115</v>
      </c>
      <c r="C21" s="113">
        <v>33.330967673255032</v>
      </c>
      <c r="D21" s="114">
        <v>9393</v>
      </c>
      <c r="E21" s="114">
        <v>9348</v>
      </c>
      <c r="F21" s="114">
        <v>9307</v>
      </c>
      <c r="G21" s="114">
        <v>9282</v>
      </c>
      <c r="H21" s="114">
        <v>9261</v>
      </c>
      <c r="I21" s="115">
        <v>132</v>
      </c>
      <c r="J21" s="116">
        <v>1.4253320375769356</v>
      </c>
    </row>
    <row r="22" spans="1:10" s="110" customFormat="1" ht="13.5" customHeight="1" x14ac:dyDescent="0.2">
      <c r="A22" s="118" t="s">
        <v>113</v>
      </c>
      <c r="B22" s="122" t="s">
        <v>116</v>
      </c>
      <c r="C22" s="113">
        <v>89.574536034917145</v>
      </c>
      <c r="D22" s="114">
        <v>25243</v>
      </c>
      <c r="E22" s="114">
        <v>25225</v>
      </c>
      <c r="F22" s="114">
        <v>25630</v>
      </c>
      <c r="G22" s="114">
        <v>25375</v>
      </c>
      <c r="H22" s="114">
        <v>25457</v>
      </c>
      <c r="I22" s="115">
        <v>-214</v>
      </c>
      <c r="J22" s="116">
        <v>-0.84063322465333701</v>
      </c>
    </row>
    <row r="23" spans="1:10" s="110" customFormat="1" ht="13.5" customHeight="1" x14ac:dyDescent="0.2">
      <c r="A23" s="123"/>
      <c r="B23" s="124" t="s">
        <v>117</v>
      </c>
      <c r="C23" s="125">
        <v>10.411270004613037</v>
      </c>
      <c r="D23" s="114">
        <v>2934</v>
      </c>
      <c r="E23" s="114">
        <v>2858</v>
      </c>
      <c r="F23" s="114">
        <v>2889</v>
      </c>
      <c r="G23" s="114">
        <v>2895</v>
      </c>
      <c r="H23" s="114">
        <v>2841</v>
      </c>
      <c r="I23" s="115">
        <v>93</v>
      </c>
      <c r="J23" s="116">
        <v>3.2734952481520589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7766</v>
      </c>
      <c r="E26" s="114">
        <v>8058</v>
      </c>
      <c r="F26" s="114">
        <v>8049</v>
      </c>
      <c r="G26" s="114">
        <v>8063</v>
      </c>
      <c r="H26" s="140">
        <v>8080</v>
      </c>
      <c r="I26" s="115">
        <v>-314</v>
      </c>
      <c r="J26" s="116">
        <v>-3.886138613861386</v>
      </c>
    </row>
    <row r="27" spans="1:10" s="110" customFormat="1" ht="13.5" customHeight="1" x14ac:dyDescent="0.2">
      <c r="A27" s="118" t="s">
        <v>105</v>
      </c>
      <c r="B27" s="119" t="s">
        <v>106</v>
      </c>
      <c r="C27" s="113">
        <v>37.380891063610612</v>
      </c>
      <c r="D27" s="115">
        <v>2903</v>
      </c>
      <c r="E27" s="114">
        <v>3025</v>
      </c>
      <c r="F27" s="114">
        <v>3002</v>
      </c>
      <c r="G27" s="114">
        <v>3035</v>
      </c>
      <c r="H27" s="140">
        <v>3067</v>
      </c>
      <c r="I27" s="115">
        <v>-164</v>
      </c>
      <c r="J27" s="116">
        <v>-5.347244864688621</v>
      </c>
    </row>
    <row r="28" spans="1:10" s="110" customFormat="1" ht="13.5" customHeight="1" x14ac:dyDescent="0.2">
      <c r="A28" s="120"/>
      <c r="B28" s="119" t="s">
        <v>107</v>
      </c>
      <c r="C28" s="113">
        <v>62.619108936389388</v>
      </c>
      <c r="D28" s="115">
        <v>4863</v>
      </c>
      <c r="E28" s="114">
        <v>5033</v>
      </c>
      <c r="F28" s="114">
        <v>5047</v>
      </c>
      <c r="G28" s="114">
        <v>5028</v>
      </c>
      <c r="H28" s="140">
        <v>5013</v>
      </c>
      <c r="I28" s="115">
        <v>-150</v>
      </c>
      <c r="J28" s="116">
        <v>-2.9922202274087373</v>
      </c>
    </row>
    <row r="29" spans="1:10" s="110" customFormat="1" ht="13.5" customHeight="1" x14ac:dyDescent="0.2">
      <c r="A29" s="118" t="s">
        <v>105</v>
      </c>
      <c r="B29" s="121" t="s">
        <v>108</v>
      </c>
      <c r="C29" s="113">
        <v>17.602369302086014</v>
      </c>
      <c r="D29" s="115">
        <v>1367</v>
      </c>
      <c r="E29" s="114">
        <v>1410</v>
      </c>
      <c r="F29" s="114">
        <v>1406</v>
      </c>
      <c r="G29" s="114">
        <v>1427</v>
      </c>
      <c r="H29" s="140">
        <v>1428</v>
      </c>
      <c r="I29" s="115">
        <v>-61</v>
      </c>
      <c r="J29" s="116">
        <v>-4.2717086834733893</v>
      </c>
    </row>
    <row r="30" spans="1:10" s="110" customFormat="1" ht="13.5" customHeight="1" x14ac:dyDescent="0.2">
      <c r="A30" s="118"/>
      <c r="B30" s="121" t="s">
        <v>109</v>
      </c>
      <c r="C30" s="113">
        <v>46.922482616533607</v>
      </c>
      <c r="D30" s="115">
        <v>3644</v>
      </c>
      <c r="E30" s="114">
        <v>3796</v>
      </c>
      <c r="F30" s="114">
        <v>3818</v>
      </c>
      <c r="G30" s="114">
        <v>3774</v>
      </c>
      <c r="H30" s="140">
        <v>3829</v>
      </c>
      <c r="I30" s="115">
        <v>-185</v>
      </c>
      <c r="J30" s="116">
        <v>-4.8315487072342647</v>
      </c>
    </row>
    <row r="31" spans="1:10" s="110" customFormat="1" ht="13.5" customHeight="1" x14ac:dyDescent="0.2">
      <c r="A31" s="118"/>
      <c r="B31" s="121" t="s">
        <v>110</v>
      </c>
      <c r="C31" s="113">
        <v>19.98454802987381</v>
      </c>
      <c r="D31" s="115">
        <v>1552</v>
      </c>
      <c r="E31" s="114">
        <v>1620</v>
      </c>
      <c r="F31" s="114">
        <v>1588</v>
      </c>
      <c r="G31" s="114">
        <v>1603</v>
      </c>
      <c r="H31" s="140">
        <v>1575</v>
      </c>
      <c r="I31" s="115">
        <v>-23</v>
      </c>
      <c r="J31" s="116">
        <v>-1.4603174603174602</v>
      </c>
    </row>
    <row r="32" spans="1:10" s="110" customFormat="1" ht="13.5" customHeight="1" x14ac:dyDescent="0.2">
      <c r="A32" s="120"/>
      <c r="B32" s="121" t="s">
        <v>111</v>
      </c>
      <c r="C32" s="113">
        <v>15.490600051506567</v>
      </c>
      <c r="D32" s="115">
        <v>1203</v>
      </c>
      <c r="E32" s="114">
        <v>1232</v>
      </c>
      <c r="F32" s="114">
        <v>1237</v>
      </c>
      <c r="G32" s="114">
        <v>1259</v>
      </c>
      <c r="H32" s="140">
        <v>1248</v>
      </c>
      <c r="I32" s="115">
        <v>-45</v>
      </c>
      <c r="J32" s="116">
        <v>-3.6057692307692308</v>
      </c>
    </row>
    <row r="33" spans="1:10" s="110" customFormat="1" ht="13.5" customHeight="1" x14ac:dyDescent="0.2">
      <c r="A33" s="120"/>
      <c r="B33" s="121" t="s">
        <v>112</v>
      </c>
      <c r="C33" s="113">
        <v>1.390677311357198</v>
      </c>
      <c r="D33" s="115">
        <v>108</v>
      </c>
      <c r="E33" s="114">
        <v>111</v>
      </c>
      <c r="F33" s="114">
        <v>120</v>
      </c>
      <c r="G33" s="114">
        <v>102</v>
      </c>
      <c r="H33" s="140">
        <v>112</v>
      </c>
      <c r="I33" s="115">
        <v>-4</v>
      </c>
      <c r="J33" s="116">
        <v>-3.5714285714285716</v>
      </c>
    </row>
    <row r="34" spans="1:10" s="110" customFormat="1" ht="13.5" customHeight="1" x14ac:dyDescent="0.2">
      <c r="A34" s="118" t="s">
        <v>113</v>
      </c>
      <c r="B34" s="122" t="s">
        <v>116</v>
      </c>
      <c r="C34" s="113">
        <v>92.570177697656447</v>
      </c>
      <c r="D34" s="115">
        <v>7189</v>
      </c>
      <c r="E34" s="114">
        <v>7464</v>
      </c>
      <c r="F34" s="114">
        <v>7486</v>
      </c>
      <c r="G34" s="114">
        <v>7515</v>
      </c>
      <c r="H34" s="140">
        <v>7549</v>
      </c>
      <c r="I34" s="115">
        <v>-360</v>
      </c>
      <c r="J34" s="116">
        <v>-4.7688435554378064</v>
      </c>
    </row>
    <row r="35" spans="1:10" s="110" customFormat="1" ht="13.5" customHeight="1" x14ac:dyDescent="0.2">
      <c r="A35" s="118"/>
      <c r="B35" s="119" t="s">
        <v>117</v>
      </c>
      <c r="C35" s="113">
        <v>7.2753026010816377</v>
      </c>
      <c r="D35" s="115">
        <v>565</v>
      </c>
      <c r="E35" s="114">
        <v>582</v>
      </c>
      <c r="F35" s="114">
        <v>548</v>
      </c>
      <c r="G35" s="114">
        <v>537</v>
      </c>
      <c r="H35" s="140">
        <v>522</v>
      </c>
      <c r="I35" s="115">
        <v>43</v>
      </c>
      <c r="J35" s="116">
        <v>8.2375478927203059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4432</v>
      </c>
      <c r="E37" s="114">
        <v>4602</v>
      </c>
      <c r="F37" s="114">
        <v>4588</v>
      </c>
      <c r="G37" s="114">
        <v>4668</v>
      </c>
      <c r="H37" s="140">
        <v>4754</v>
      </c>
      <c r="I37" s="115">
        <v>-322</v>
      </c>
      <c r="J37" s="116">
        <v>-6.7732435843500207</v>
      </c>
    </row>
    <row r="38" spans="1:10" s="110" customFormat="1" ht="13.5" customHeight="1" x14ac:dyDescent="0.2">
      <c r="A38" s="118" t="s">
        <v>105</v>
      </c>
      <c r="B38" s="119" t="s">
        <v>106</v>
      </c>
      <c r="C38" s="113">
        <v>35.5370036101083</v>
      </c>
      <c r="D38" s="115">
        <v>1575</v>
      </c>
      <c r="E38" s="114">
        <v>1631</v>
      </c>
      <c r="F38" s="114">
        <v>1610</v>
      </c>
      <c r="G38" s="114">
        <v>1656</v>
      </c>
      <c r="H38" s="140">
        <v>1703</v>
      </c>
      <c r="I38" s="115">
        <v>-128</v>
      </c>
      <c r="J38" s="116">
        <v>-7.5161479741632418</v>
      </c>
    </row>
    <row r="39" spans="1:10" s="110" customFormat="1" ht="13.5" customHeight="1" x14ac:dyDescent="0.2">
      <c r="A39" s="120"/>
      <c r="B39" s="119" t="s">
        <v>107</v>
      </c>
      <c r="C39" s="113">
        <v>64.4629963898917</v>
      </c>
      <c r="D39" s="115">
        <v>2857</v>
      </c>
      <c r="E39" s="114">
        <v>2971</v>
      </c>
      <c r="F39" s="114">
        <v>2978</v>
      </c>
      <c r="G39" s="114">
        <v>3012</v>
      </c>
      <c r="H39" s="140">
        <v>3051</v>
      </c>
      <c r="I39" s="115">
        <v>-194</v>
      </c>
      <c r="J39" s="116">
        <v>-6.358570960340872</v>
      </c>
    </row>
    <row r="40" spans="1:10" s="110" customFormat="1" ht="13.5" customHeight="1" x14ac:dyDescent="0.2">
      <c r="A40" s="118" t="s">
        <v>105</v>
      </c>
      <c r="B40" s="121" t="s">
        <v>108</v>
      </c>
      <c r="C40" s="113">
        <v>21.435018050541515</v>
      </c>
      <c r="D40" s="115">
        <v>950</v>
      </c>
      <c r="E40" s="114">
        <v>985</v>
      </c>
      <c r="F40" s="114">
        <v>964</v>
      </c>
      <c r="G40" s="114">
        <v>1019</v>
      </c>
      <c r="H40" s="140">
        <v>1023</v>
      </c>
      <c r="I40" s="115">
        <v>-73</v>
      </c>
      <c r="J40" s="116">
        <v>-7.1358748778103616</v>
      </c>
    </row>
    <row r="41" spans="1:10" s="110" customFormat="1" ht="13.5" customHeight="1" x14ac:dyDescent="0.2">
      <c r="A41" s="118"/>
      <c r="B41" s="121" t="s">
        <v>109</v>
      </c>
      <c r="C41" s="113">
        <v>29.828519855595669</v>
      </c>
      <c r="D41" s="115">
        <v>1322</v>
      </c>
      <c r="E41" s="114">
        <v>1400</v>
      </c>
      <c r="F41" s="114">
        <v>1420</v>
      </c>
      <c r="G41" s="114">
        <v>1421</v>
      </c>
      <c r="H41" s="140">
        <v>1506</v>
      </c>
      <c r="I41" s="115">
        <v>-184</v>
      </c>
      <c r="J41" s="116">
        <v>-12.217795484727755</v>
      </c>
    </row>
    <row r="42" spans="1:10" s="110" customFormat="1" ht="13.5" customHeight="1" x14ac:dyDescent="0.2">
      <c r="A42" s="118"/>
      <c r="B42" s="121" t="s">
        <v>110</v>
      </c>
      <c r="C42" s="113">
        <v>22.247292418772563</v>
      </c>
      <c r="D42" s="115">
        <v>986</v>
      </c>
      <c r="E42" s="114">
        <v>1016</v>
      </c>
      <c r="F42" s="114">
        <v>997</v>
      </c>
      <c r="G42" s="114">
        <v>1000</v>
      </c>
      <c r="H42" s="140">
        <v>1006</v>
      </c>
      <c r="I42" s="115">
        <v>-20</v>
      </c>
      <c r="J42" s="116">
        <v>-1.9880715705765408</v>
      </c>
    </row>
    <row r="43" spans="1:10" s="110" customFormat="1" ht="13.5" customHeight="1" x14ac:dyDescent="0.2">
      <c r="A43" s="120"/>
      <c r="B43" s="121" t="s">
        <v>111</v>
      </c>
      <c r="C43" s="113">
        <v>26.489169675090253</v>
      </c>
      <c r="D43" s="115">
        <v>1174</v>
      </c>
      <c r="E43" s="114">
        <v>1201</v>
      </c>
      <c r="F43" s="114">
        <v>1207</v>
      </c>
      <c r="G43" s="114">
        <v>1228</v>
      </c>
      <c r="H43" s="140">
        <v>1219</v>
      </c>
      <c r="I43" s="115">
        <v>-45</v>
      </c>
      <c r="J43" s="116">
        <v>-3.6915504511894994</v>
      </c>
    </row>
    <row r="44" spans="1:10" s="110" customFormat="1" ht="13.5" customHeight="1" x14ac:dyDescent="0.2">
      <c r="A44" s="120"/>
      <c r="B44" s="121" t="s">
        <v>112</v>
      </c>
      <c r="C44" s="113">
        <v>2.256317689530686</v>
      </c>
      <c r="D44" s="115">
        <v>100</v>
      </c>
      <c r="E44" s="114">
        <v>102</v>
      </c>
      <c r="F44" s="114">
        <v>111</v>
      </c>
      <c r="G44" s="114">
        <v>96</v>
      </c>
      <c r="H44" s="140">
        <v>104</v>
      </c>
      <c r="I44" s="115">
        <v>-4</v>
      </c>
      <c r="J44" s="116">
        <v>-3.8461538461538463</v>
      </c>
    </row>
    <row r="45" spans="1:10" s="110" customFormat="1" ht="13.5" customHeight="1" x14ac:dyDescent="0.2">
      <c r="A45" s="118" t="s">
        <v>113</v>
      </c>
      <c r="B45" s="122" t="s">
        <v>116</v>
      </c>
      <c r="C45" s="113">
        <v>93.411552346570403</v>
      </c>
      <c r="D45" s="115">
        <v>4140</v>
      </c>
      <c r="E45" s="114">
        <v>4288</v>
      </c>
      <c r="F45" s="114">
        <v>4298</v>
      </c>
      <c r="G45" s="114">
        <v>4366</v>
      </c>
      <c r="H45" s="140">
        <v>4456</v>
      </c>
      <c r="I45" s="115">
        <v>-316</v>
      </c>
      <c r="J45" s="116">
        <v>-7.0915619389587077</v>
      </c>
    </row>
    <row r="46" spans="1:10" s="110" customFormat="1" ht="13.5" customHeight="1" x14ac:dyDescent="0.2">
      <c r="A46" s="118"/>
      <c r="B46" s="119" t="s">
        <v>117</v>
      </c>
      <c r="C46" s="113">
        <v>6.3176895306859207</v>
      </c>
      <c r="D46" s="115">
        <v>280</v>
      </c>
      <c r="E46" s="114">
        <v>303</v>
      </c>
      <c r="F46" s="114">
        <v>276</v>
      </c>
      <c r="G46" s="114">
        <v>291</v>
      </c>
      <c r="H46" s="140">
        <v>289</v>
      </c>
      <c r="I46" s="115">
        <v>-9</v>
      </c>
      <c r="J46" s="116">
        <v>-3.1141868512110729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3334</v>
      </c>
      <c r="E48" s="114">
        <v>3456</v>
      </c>
      <c r="F48" s="114">
        <v>3461</v>
      </c>
      <c r="G48" s="114">
        <v>3395</v>
      </c>
      <c r="H48" s="140">
        <v>3326</v>
      </c>
      <c r="I48" s="115">
        <v>8</v>
      </c>
      <c r="J48" s="116">
        <v>0.24052916416115455</v>
      </c>
    </row>
    <row r="49" spans="1:12" s="110" customFormat="1" ht="13.5" customHeight="1" x14ac:dyDescent="0.2">
      <c r="A49" s="118" t="s">
        <v>105</v>
      </c>
      <c r="B49" s="119" t="s">
        <v>106</v>
      </c>
      <c r="C49" s="113">
        <v>39.832033593281345</v>
      </c>
      <c r="D49" s="115">
        <v>1328</v>
      </c>
      <c r="E49" s="114">
        <v>1394</v>
      </c>
      <c r="F49" s="114">
        <v>1392</v>
      </c>
      <c r="G49" s="114">
        <v>1379</v>
      </c>
      <c r="H49" s="140">
        <v>1364</v>
      </c>
      <c r="I49" s="115">
        <v>-36</v>
      </c>
      <c r="J49" s="116">
        <v>-2.6392961876832843</v>
      </c>
    </row>
    <row r="50" spans="1:12" s="110" customFormat="1" ht="13.5" customHeight="1" x14ac:dyDescent="0.2">
      <c r="A50" s="120"/>
      <c r="B50" s="119" t="s">
        <v>107</v>
      </c>
      <c r="C50" s="113">
        <v>60.167966406718655</v>
      </c>
      <c r="D50" s="115">
        <v>2006</v>
      </c>
      <c r="E50" s="114">
        <v>2062</v>
      </c>
      <c r="F50" s="114">
        <v>2069</v>
      </c>
      <c r="G50" s="114">
        <v>2016</v>
      </c>
      <c r="H50" s="140">
        <v>1962</v>
      </c>
      <c r="I50" s="115">
        <v>44</v>
      </c>
      <c r="J50" s="116">
        <v>2.2426095820591234</v>
      </c>
    </row>
    <row r="51" spans="1:12" s="110" customFormat="1" ht="13.5" customHeight="1" x14ac:dyDescent="0.2">
      <c r="A51" s="118" t="s">
        <v>105</v>
      </c>
      <c r="B51" s="121" t="s">
        <v>108</v>
      </c>
      <c r="C51" s="113">
        <v>12.50749850029994</v>
      </c>
      <c r="D51" s="115">
        <v>417</v>
      </c>
      <c r="E51" s="114">
        <v>425</v>
      </c>
      <c r="F51" s="114">
        <v>442</v>
      </c>
      <c r="G51" s="114">
        <v>408</v>
      </c>
      <c r="H51" s="140">
        <v>405</v>
      </c>
      <c r="I51" s="115">
        <v>12</v>
      </c>
      <c r="J51" s="116">
        <v>2.9629629629629628</v>
      </c>
    </row>
    <row r="52" spans="1:12" s="110" customFormat="1" ht="13.5" customHeight="1" x14ac:dyDescent="0.2">
      <c r="A52" s="118"/>
      <c r="B52" s="121" t="s">
        <v>109</v>
      </c>
      <c r="C52" s="113">
        <v>69.646070785842838</v>
      </c>
      <c r="D52" s="115">
        <v>2322</v>
      </c>
      <c r="E52" s="114">
        <v>2396</v>
      </c>
      <c r="F52" s="114">
        <v>2398</v>
      </c>
      <c r="G52" s="114">
        <v>2353</v>
      </c>
      <c r="H52" s="140">
        <v>2323</v>
      </c>
      <c r="I52" s="115">
        <v>-1</v>
      </c>
      <c r="J52" s="116">
        <v>-4.3047783039173483E-2</v>
      </c>
    </row>
    <row r="53" spans="1:12" s="110" customFormat="1" ht="13.5" customHeight="1" x14ac:dyDescent="0.2">
      <c r="A53" s="118"/>
      <c r="B53" s="121" t="s">
        <v>110</v>
      </c>
      <c r="C53" s="113">
        <v>16.976604679064188</v>
      </c>
      <c r="D53" s="115">
        <v>566</v>
      </c>
      <c r="E53" s="114">
        <v>604</v>
      </c>
      <c r="F53" s="114">
        <v>591</v>
      </c>
      <c r="G53" s="114">
        <v>603</v>
      </c>
      <c r="H53" s="140">
        <v>569</v>
      </c>
      <c r="I53" s="115">
        <v>-3</v>
      </c>
      <c r="J53" s="116">
        <v>-0.52724077328646746</v>
      </c>
    </row>
    <row r="54" spans="1:12" s="110" customFormat="1" ht="13.5" customHeight="1" x14ac:dyDescent="0.2">
      <c r="A54" s="120"/>
      <c r="B54" s="121" t="s">
        <v>111</v>
      </c>
      <c r="C54" s="113">
        <v>0.86982603479304144</v>
      </c>
      <c r="D54" s="115">
        <v>29</v>
      </c>
      <c r="E54" s="114">
        <v>31</v>
      </c>
      <c r="F54" s="114">
        <v>30</v>
      </c>
      <c r="G54" s="114">
        <v>31</v>
      </c>
      <c r="H54" s="140">
        <v>29</v>
      </c>
      <c r="I54" s="115">
        <v>0</v>
      </c>
      <c r="J54" s="116">
        <v>0</v>
      </c>
    </row>
    <row r="55" spans="1:12" s="110" customFormat="1" ht="13.5" customHeight="1" x14ac:dyDescent="0.2">
      <c r="A55" s="120"/>
      <c r="B55" s="121" t="s">
        <v>112</v>
      </c>
      <c r="C55" s="113">
        <v>0.23995200959808038</v>
      </c>
      <c r="D55" s="115">
        <v>8</v>
      </c>
      <c r="E55" s="114">
        <v>9</v>
      </c>
      <c r="F55" s="114">
        <v>9</v>
      </c>
      <c r="G55" s="114">
        <v>6</v>
      </c>
      <c r="H55" s="140">
        <v>8</v>
      </c>
      <c r="I55" s="115">
        <v>0</v>
      </c>
      <c r="J55" s="116">
        <v>0</v>
      </c>
    </row>
    <row r="56" spans="1:12" s="110" customFormat="1" ht="13.5" customHeight="1" x14ac:dyDescent="0.2">
      <c r="A56" s="118" t="s">
        <v>113</v>
      </c>
      <c r="B56" s="122" t="s">
        <v>116</v>
      </c>
      <c r="C56" s="113">
        <v>91.451709658068381</v>
      </c>
      <c r="D56" s="115">
        <v>3049</v>
      </c>
      <c r="E56" s="114">
        <v>3176</v>
      </c>
      <c r="F56" s="114">
        <v>3188</v>
      </c>
      <c r="G56" s="114">
        <v>3149</v>
      </c>
      <c r="H56" s="140">
        <v>3093</v>
      </c>
      <c r="I56" s="115">
        <v>-44</v>
      </c>
      <c r="J56" s="116">
        <v>-1.4225670869705787</v>
      </c>
    </row>
    <row r="57" spans="1:12" s="110" customFormat="1" ht="13.5" customHeight="1" x14ac:dyDescent="0.2">
      <c r="A57" s="142"/>
      <c r="B57" s="124" t="s">
        <v>117</v>
      </c>
      <c r="C57" s="125">
        <v>8.5482903419316134</v>
      </c>
      <c r="D57" s="143">
        <v>285</v>
      </c>
      <c r="E57" s="144">
        <v>279</v>
      </c>
      <c r="F57" s="144">
        <v>272</v>
      </c>
      <c r="G57" s="144">
        <v>246</v>
      </c>
      <c r="H57" s="145">
        <v>233</v>
      </c>
      <c r="I57" s="143">
        <v>52</v>
      </c>
      <c r="J57" s="146">
        <v>22.317596566523605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28181</v>
      </c>
      <c r="E12" s="236">
        <v>28087</v>
      </c>
      <c r="F12" s="114">
        <v>28523</v>
      </c>
      <c r="G12" s="114">
        <v>28272</v>
      </c>
      <c r="H12" s="140">
        <v>28300</v>
      </c>
      <c r="I12" s="115">
        <v>-119</v>
      </c>
      <c r="J12" s="116">
        <v>-0.4204946996466431</v>
      </c>
    </row>
    <row r="13" spans="1:15" s="110" customFormat="1" ht="12" customHeight="1" x14ac:dyDescent="0.2">
      <c r="A13" s="118" t="s">
        <v>105</v>
      </c>
      <c r="B13" s="119" t="s">
        <v>106</v>
      </c>
      <c r="C13" s="113">
        <v>45.658422341293779</v>
      </c>
      <c r="D13" s="115">
        <v>12867</v>
      </c>
      <c r="E13" s="114">
        <v>12765</v>
      </c>
      <c r="F13" s="114">
        <v>13143</v>
      </c>
      <c r="G13" s="114">
        <v>13102</v>
      </c>
      <c r="H13" s="140">
        <v>13134</v>
      </c>
      <c r="I13" s="115">
        <v>-267</v>
      </c>
      <c r="J13" s="116">
        <v>-2.0328917313841939</v>
      </c>
    </row>
    <row r="14" spans="1:15" s="110" customFormat="1" ht="12" customHeight="1" x14ac:dyDescent="0.2">
      <c r="A14" s="118"/>
      <c r="B14" s="119" t="s">
        <v>107</v>
      </c>
      <c r="C14" s="113">
        <v>54.341577658706221</v>
      </c>
      <c r="D14" s="115">
        <v>15314</v>
      </c>
      <c r="E14" s="114">
        <v>15322</v>
      </c>
      <c r="F14" s="114">
        <v>15380</v>
      </c>
      <c r="G14" s="114">
        <v>15170</v>
      </c>
      <c r="H14" s="140">
        <v>15166</v>
      </c>
      <c r="I14" s="115">
        <v>148</v>
      </c>
      <c r="J14" s="116">
        <v>0.97586707108004744</v>
      </c>
    </row>
    <row r="15" spans="1:15" s="110" customFormat="1" ht="12" customHeight="1" x14ac:dyDescent="0.2">
      <c r="A15" s="118" t="s">
        <v>105</v>
      </c>
      <c r="B15" s="121" t="s">
        <v>108</v>
      </c>
      <c r="C15" s="113">
        <v>12.040026968524893</v>
      </c>
      <c r="D15" s="115">
        <v>3393</v>
      </c>
      <c r="E15" s="114">
        <v>3464</v>
      </c>
      <c r="F15" s="114">
        <v>3610</v>
      </c>
      <c r="G15" s="114">
        <v>3342</v>
      </c>
      <c r="H15" s="140">
        <v>3404</v>
      </c>
      <c r="I15" s="115">
        <v>-11</v>
      </c>
      <c r="J15" s="116">
        <v>-0.32314923619271446</v>
      </c>
    </row>
    <row r="16" spans="1:15" s="110" customFormat="1" ht="12" customHeight="1" x14ac:dyDescent="0.2">
      <c r="A16" s="118"/>
      <c r="B16" s="121" t="s">
        <v>109</v>
      </c>
      <c r="C16" s="113">
        <v>66.715162698271882</v>
      </c>
      <c r="D16" s="115">
        <v>18801</v>
      </c>
      <c r="E16" s="114">
        <v>18720</v>
      </c>
      <c r="F16" s="114">
        <v>19025</v>
      </c>
      <c r="G16" s="114">
        <v>19058</v>
      </c>
      <c r="H16" s="140">
        <v>19156</v>
      </c>
      <c r="I16" s="115">
        <v>-355</v>
      </c>
      <c r="J16" s="116">
        <v>-1.853205262058885</v>
      </c>
    </row>
    <row r="17" spans="1:10" s="110" customFormat="1" ht="12" customHeight="1" x14ac:dyDescent="0.2">
      <c r="A17" s="118"/>
      <c r="B17" s="121" t="s">
        <v>110</v>
      </c>
      <c r="C17" s="113">
        <v>20.134132926439801</v>
      </c>
      <c r="D17" s="115">
        <v>5674</v>
      </c>
      <c r="E17" s="114">
        <v>5589</v>
      </c>
      <c r="F17" s="114">
        <v>5594</v>
      </c>
      <c r="G17" s="114">
        <v>5577</v>
      </c>
      <c r="H17" s="140">
        <v>5474</v>
      </c>
      <c r="I17" s="115">
        <v>200</v>
      </c>
      <c r="J17" s="116">
        <v>3.6536353671903545</v>
      </c>
    </row>
    <row r="18" spans="1:10" s="110" customFormat="1" ht="12" customHeight="1" x14ac:dyDescent="0.2">
      <c r="A18" s="120"/>
      <c r="B18" s="121" t="s">
        <v>111</v>
      </c>
      <c r="C18" s="113">
        <v>1.1106774067634222</v>
      </c>
      <c r="D18" s="115">
        <v>313</v>
      </c>
      <c r="E18" s="114">
        <v>314</v>
      </c>
      <c r="F18" s="114">
        <v>294</v>
      </c>
      <c r="G18" s="114">
        <v>295</v>
      </c>
      <c r="H18" s="140">
        <v>266</v>
      </c>
      <c r="I18" s="115">
        <v>47</v>
      </c>
      <c r="J18" s="116">
        <v>17.669172932330827</v>
      </c>
    </row>
    <row r="19" spans="1:10" s="110" customFormat="1" ht="12" customHeight="1" x14ac:dyDescent="0.2">
      <c r="A19" s="120"/>
      <c r="B19" s="121" t="s">
        <v>112</v>
      </c>
      <c r="C19" s="113">
        <v>0.28033071927894682</v>
      </c>
      <c r="D19" s="115">
        <v>79</v>
      </c>
      <c r="E19" s="114">
        <v>92</v>
      </c>
      <c r="F19" s="114">
        <v>84</v>
      </c>
      <c r="G19" s="114">
        <v>79</v>
      </c>
      <c r="H19" s="140">
        <v>68</v>
      </c>
      <c r="I19" s="115">
        <v>11</v>
      </c>
      <c r="J19" s="116">
        <v>16.176470588235293</v>
      </c>
    </row>
    <row r="20" spans="1:10" s="110" customFormat="1" ht="12" customHeight="1" x14ac:dyDescent="0.2">
      <c r="A20" s="118" t="s">
        <v>113</v>
      </c>
      <c r="B20" s="119" t="s">
        <v>181</v>
      </c>
      <c r="C20" s="113">
        <v>66.669032326744968</v>
      </c>
      <c r="D20" s="115">
        <v>18788</v>
      </c>
      <c r="E20" s="114">
        <v>18739</v>
      </c>
      <c r="F20" s="114">
        <v>19216</v>
      </c>
      <c r="G20" s="114">
        <v>18990</v>
      </c>
      <c r="H20" s="140">
        <v>19039</v>
      </c>
      <c r="I20" s="115">
        <v>-251</v>
      </c>
      <c r="J20" s="116">
        <v>-1.3183465518146962</v>
      </c>
    </row>
    <row r="21" spans="1:10" s="110" customFormat="1" ht="12" customHeight="1" x14ac:dyDescent="0.2">
      <c r="A21" s="118"/>
      <c r="B21" s="119" t="s">
        <v>182</v>
      </c>
      <c r="C21" s="113">
        <v>33.330967673255032</v>
      </c>
      <c r="D21" s="115">
        <v>9393</v>
      </c>
      <c r="E21" s="114">
        <v>9348</v>
      </c>
      <c r="F21" s="114">
        <v>9307</v>
      </c>
      <c r="G21" s="114">
        <v>9282</v>
      </c>
      <c r="H21" s="140">
        <v>9261</v>
      </c>
      <c r="I21" s="115">
        <v>132</v>
      </c>
      <c r="J21" s="116">
        <v>1.4253320375769356</v>
      </c>
    </row>
    <row r="22" spans="1:10" s="110" customFormat="1" ht="12" customHeight="1" x14ac:dyDescent="0.2">
      <c r="A22" s="118" t="s">
        <v>113</v>
      </c>
      <c r="B22" s="119" t="s">
        <v>116</v>
      </c>
      <c r="C22" s="113">
        <v>89.574536034917145</v>
      </c>
      <c r="D22" s="115">
        <v>25243</v>
      </c>
      <c r="E22" s="114">
        <v>25225</v>
      </c>
      <c r="F22" s="114">
        <v>25630</v>
      </c>
      <c r="G22" s="114">
        <v>25375</v>
      </c>
      <c r="H22" s="140">
        <v>25457</v>
      </c>
      <c r="I22" s="115">
        <v>-214</v>
      </c>
      <c r="J22" s="116">
        <v>-0.84063322465333701</v>
      </c>
    </row>
    <row r="23" spans="1:10" s="110" customFormat="1" ht="12" customHeight="1" x14ac:dyDescent="0.2">
      <c r="A23" s="118"/>
      <c r="B23" s="119" t="s">
        <v>117</v>
      </c>
      <c r="C23" s="113">
        <v>10.411270004613037</v>
      </c>
      <c r="D23" s="115">
        <v>2934</v>
      </c>
      <c r="E23" s="114">
        <v>2858</v>
      </c>
      <c r="F23" s="114">
        <v>2889</v>
      </c>
      <c r="G23" s="114">
        <v>2895</v>
      </c>
      <c r="H23" s="140">
        <v>2841</v>
      </c>
      <c r="I23" s="115">
        <v>93</v>
      </c>
      <c r="J23" s="116">
        <v>3.2734952481520589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17100</v>
      </c>
      <c r="E64" s="236">
        <v>17095</v>
      </c>
      <c r="F64" s="236">
        <v>17266</v>
      </c>
      <c r="G64" s="236">
        <v>16944</v>
      </c>
      <c r="H64" s="140">
        <v>16811</v>
      </c>
      <c r="I64" s="115">
        <v>289</v>
      </c>
      <c r="J64" s="116">
        <v>1.7191124858723454</v>
      </c>
    </row>
    <row r="65" spans="1:12" s="110" customFormat="1" ht="12" customHeight="1" x14ac:dyDescent="0.2">
      <c r="A65" s="118" t="s">
        <v>105</v>
      </c>
      <c r="B65" s="119" t="s">
        <v>106</v>
      </c>
      <c r="C65" s="113">
        <v>51.263157894736842</v>
      </c>
      <c r="D65" s="235">
        <v>8766</v>
      </c>
      <c r="E65" s="236">
        <v>8747</v>
      </c>
      <c r="F65" s="236">
        <v>8888</v>
      </c>
      <c r="G65" s="236">
        <v>8726</v>
      </c>
      <c r="H65" s="140">
        <v>8616</v>
      </c>
      <c r="I65" s="115">
        <v>150</v>
      </c>
      <c r="J65" s="116">
        <v>1.7409470752089136</v>
      </c>
    </row>
    <row r="66" spans="1:12" s="110" customFormat="1" ht="12" customHeight="1" x14ac:dyDescent="0.2">
      <c r="A66" s="118"/>
      <c r="B66" s="119" t="s">
        <v>107</v>
      </c>
      <c r="C66" s="113">
        <v>48.736842105263158</v>
      </c>
      <c r="D66" s="235">
        <v>8334</v>
      </c>
      <c r="E66" s="236">
        <v>8348</v>
      </c>
      <c r="F66" s="236">
        <v>8378</v>
      </c>
      <c r="G66" s="236">
        <v>8218</v>
      </c>
      <c r="H66" s="140">
        <v>8195</v>
      </c>
      <c r="I66" s="115">
        <v>139</v>
      </c>
      <c r="J66" s="116">
        <v>1.696156192800488</v>
      </c>
    </row>
    <row r="67" spans="1:12" s="110" customFormat="1" ht="12" customHeight="1" x14ac:dyDescent="0.2">
      <c r="A67" s="118" t="s">
        <v>105</v>
      </c>
      <c r="B67" s="121" t="s">
        <v>108</v>
      </c>
      <c r="C67" s="113">
        <v>12.339181286549708</v>
      </c>
      <c r="D67" s="235">
        <v>2110</v>
      </c>
      <c r="E67" s="236">
        <v>2188</v>
      </c>
      <c r="F67" s="236">
        <v>2221</v>
      </c>
      <c r="G67" s="236">
        <v>2042</v>
      </c>
      <c r="H67" s="140">
        <v>2046</v>
      </c>
      <c r="I67" s="115">
        <v>64</v>
      </c>
      <c r="J67" s="116">
        <v>3.1280547409579667</v>
      </c>
    </row>
    <row r="68" spans="1:12" s="110" customFormat="1" ht="12" customHeight="1" x14ac:dyDescent="0.2">
      <c r="A68" s="118"/>
      <c r="B68" s="121" t="s">
        <v>109</v>
      </c>
      <c r="C68" s="113">
        <v>66.391812865497073</v>
      </c>
      <c r="D68" s="235">
        <v>11353</v>
      </c>
      <c r="E68" s="236">
        <v>11328</v>
      </c>
      <c r="F68" s="236">
        <v>11486</v>
      </c>
      <c r="G68" s="236">
        <v>11412</v>
      </c>
      <c r="H68" s="140">
        <v>11336</v>
      </c>
      <c r="I68" s="115">
        <v>17</v>
      </c>
      <c r="J68" s="116">
        <v>0.14996471418489768</v>
      </c>
    </row>
    <row r="69" spans="1:12" s="110" customFormat="1" ht="12" customHeight="1" x14ac:dyDescent="0.2">
      <c r="A69" s="118"/>
      <c r="B69" s="121" t="s">
        <v>110</v>
      </c>
      <c r="C69" s="113">
        <v>20.023391812865498</v>
      </c>
      <c r="D69" s="235">
        <v>3424</v>
      </c>
      <c r="E69" s="236">
        <v>3364</v>
      </c>
      <c r="F69" s="236">
        <v>3350</v>
      </c>
      <c r="G69" s="236">
        <v>3283</v>
      </c>
      <c r="H69" s="140">
        <v>3246</v>
      </c>
      <c r="I69" s="115">
        <v>178</v>
      </c>
      <c r="J69" s="116">
        <v>5.4836722119531736</v>
      </c>
    </row>
    <row r="70" spans="1:12" s="110" customFormat="1" ht="12" customHeight="1" x14ac:dyDescent="0.2">
      <c r="A70" s="120"/>
      <c r="B70" s="121" t="s">
        <v>111</v>
      </c>
      <c r="C70" s="113">
        <v>1.2456140350877194</v>
      </c>
      <c r="D70" s="235">
        <v>213</v>
      </c>
      <c r="E70" s="236">
        <v>215</v>
      </c>
      <c r="F70" s="236">
        <v>209</v>
      </c>
      <c r="G70" s="236">
        <v>207</v>
      </c>
      <c r="H70" s="140">
        <v>183</v>
      </c>
      <c r="I70" s="115">
        <v>30</v>
      </c>
      <c r="J70" s="116">
        <v>16.393442622950818</v>
      </c>
    </row>
    <row r="71" spans="1:12" s="110" customFormat="1" ht="12" customHeight="1" x14ac:dyDescent="0.2">
      <c r="A71" s="120"/>
      <c r="B71" s="121" t="s">
        <v>112</v>
      </c>
      <c r="C71" s="113">
        <v>0.31578947368421051</v>
      </c>
      <c r="D71" s="235">
        <v>54</v>
      </c>
      <c r="E71" s="236">
        <v>63</v>
      </c>
      <c r="F71" s="236">
        <v>61</v>
      </c>
      <c r="G71" s="236">
        <v>58</v>
      </c>
      <c r="H71" s="140">
        <v>40</v>
      </c>
      <c r="I71" s="115">
        <v>14</v>
      </c>
      <c r="J71" s="116">
        <v>35</v>
      </c>
    </row>
    <row r="72" spans="1:12" s="110" customFormat="1" ht="12" customHeight="1" x14ac:dyDescent="0.2">
      <c r="A72" s="118" t="s">
        <v>113</v>
      </c>
      <c r="B72" s="119" t="s">
        <v>181</v>
      </c>
      <c r="C72" s="113">
        <v>69.128654970760238</v>
      </c>
      <c r="D72" s="235">
        <v>11821</v>
      </c>
      <c r="E72" s="236">
        <v>11844</v>
      </c>
      <c r="F72" s="236">
        <v>12057</v>
      </c>
      <c r="G72" s="236">
        <v>11773</v>
      </c>
      <c r="H72" s="140">
        <v>11693</v>
      </c>
      <c r="I72" s="115">
        <v>128</v>
      </c>
      <c r="J72" s="116">
        <v>1.0946720259984606</v>
      </c>
    </row>
    <row r="73" spans="1:12" s="110" customFormat="1" ht="12" customHeight="1" x14ac:dyDescent="0.2">
      <c r="A73" s="118"/>
      <c r="B73" s="119" t="s">
        <v>182</v>
      </c>
      <c r="C73" s="113">
        <v>30.871345029239766</v>
      </c>
      <c r="D73" s="115">
        <v>5279</v>
      </c>
      <c r="E73" s="114">
        <v>5251</v>
      </c>
      <c r="F73" s="114">
        <v>5209</v>
      </c>
      <c r="G73" s="114">
        <v>5171</v>
      </c>
      <c r="H73" s="140">
        <v>5118</v>
      </c>
      <c r="I73" s="115">
        <v>161</v>
      </c>
      <c r="J73" s="116">
        <v>3.1457600625244235</v>
      </c>
    </row>
    <row r="74" spans="1:12" s="110" customFormat="1" ht="12" customHeight="1" x14ac:dyDescent="0.2">
      <c r="A74" s="118" t="s">
        <v>113</v>
      </c>
      <c r="B74" s="119" t="s">
        <v>116</v>
      </c>
      <c r="C74" s="113">
        <v>87.672514619883046</v>
      </c>
      <c r="D74" s="115">
        <v>14992</v>
      </c>
      <c r="E74" s="114">
        <v>15034</v>
      </c>
      <c r="F74" s="114">
        <v>15227</v>
      </c>
      <c r="G74" s="114">
        <v>14983</v>
      </c>
      <c r="H74" s="140">
        <v>14937</v>
      </c>
      <c r="I74" s="115">
        <v>55</v>
      </c>
      <c r="J74" s="116">
        <v>0.36821316194684339</v>
      </c>
    </row>
    <row r="75" spans="1:12" s="110" customFormat="1" ht="12" customHeight="1" x14ac:dyDescent="0.2">
      <c r="A75" s="142"/>
      <c r="B75" s="124" t="s">
        <v>117</v>
      </c>
      <c r="C75" s="125">
        <v>12.298245614035087</v>
      </c>
      <c r="D75" s="143">
        <v>2103</v>
      </c>
      <c r="E75" s="144">
        <v>2056</v>
      </c>
      <c r="F75" s="144">
        <v>2035</v>
      </c>
      <c r="G75" s="144">
        <v>1958</v>
      </c>
      <c r="H75" s="145">
        <v>1870</v>
      </c>
      <c r="I75" s="143">
        <v>233</v>
      </c>
      <c r="J75" s="146">
        <v>12.459893048128341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28181</v>
      </c>
      <c r="G11" s="114">
        <v>28087</v>
      </c>
      <c r="H11" s="114">
        <v>28523</v>
      </c>
      <c r="I11" s="114">
        <v>28272</v>
      </c>
      <c r="J11" s="140">
        <v>28300</v>
      </c>
      <c r="K11" s="114">
        <v>-119</v>
      </c>
      <c r="L11" s="116">
        <v>-0.4204946996466431</v>
      </c>
    </row>
    <row r="12" spans="1:17" s="110" customFormat="1" ht="24.95" customHeight="1" x14ac:dyDescent="0.2">
      <c r="A12" s="604" t="s">
        <v>185</v>
      </c>
      <c r="B12" s="605"/>
      <c r="C12" s="605"/>
      <c r="D12" s="606"/>
      <c r="E12" s="113">
        <v>45.658422341293779</v>
      </c>
      <c r="F12" s="115">
        <v>12867</v>
      </c>
      <c r="G12" s="114">
        <v>12765</v>
      </c>
      <c r="H12" s="114">
        <v>13143</v>
      </c>
      <c r="I12" s="114">
        <v>13102</v>
      </c>
      <c r="J12" s="140">
        <v>13134</v>
      </c>
      <c r="K12" s="114">
        <v>-267</v>
      </c>
      <c r="L12" s="116">
        <v>-2.0328917313841939</v>
      </c>
    </row>
    <row r="13" spans="1:17" s="110" customFormat="1" ht="15" customHeight="1" x14ac:dyDescent="0.2">
      <c r="A13" s="120"/>
      <c r="B13" s="612" t="s">
        <v>107</v>
      </c>
      <c r="C13" s="612"/>
      <c r="E13" s="113">
        <v>54.341577658706221</v>
      </c>
      <c r="F13" s="115">
        <v>15314</v>
      </c>
      <c r="G13" s="114">
        <v>15322</v>
      </c>
      <c r="H13" s="114">
        <v>15380</v>
      </c>
      <c r="I13" s="114">
        <v>15170</v>
      </c>
      <c r="J13" s="140">
        <v>15166</v>
      </c>
      <c r="K13" s="114">
        <v>148</v>
      </c>
      <c r="L13" s="116">
        <v>0.97586707108004744</v>
      </c>
    </row>
    <row r="14" spans="1:17" s="110" customFormat="1" ht="24.95" customHeight="1" x14ac:dyDescent="0.2">
      <c r="A14" s="604" t="s">
        <v>186</v>
      </c>
      <c r="B14" s="605"/>
      <c r="C14" s="605"/>
      <c r="D14" s="606"/>
      <c r="E14" s="113">
        <v>12.040026968524893</v>
      </c>
      <c r="F14" s="115">
        <v>3393</v>
      </c>
      <c r="G14" s="114">
        <v>3464</v>
      </c>
      <c r="H14" s="114">
        <v>3610</v>
      </c>
      <c r="I14" s="114">
        <v>3342</v>
      </c>
      <c r="J14" s="140">
        <v>3404</v>
      </c>
      <c r="K14" s="114">
        <v>-11</v>
      </c>
      <c r="L14" s="116">
        <v>-0.32314923619271446</v>
      </c>
    </row>
    <row r="15" spans="1:17" s="110" customFormat="1" ht="15" customHeight="1" x14ac:dyDescent="0.2">
      <c r="A15" s="120"/>
      <c r="B15" s="119"/>
      <c r="C15" s="258" t="s">
        <v>106</v>
      </c>
      <c r="E15" s="113">
        <v>47.59799587385794</v>
      </c>
      <c r="F15" s="115">
        <v>1615</v>
      </c>
      <c r="G15" s="114">
        <v>1651</v>
      </c>
      <c r="H15" s="114">
        <v>1750</v>
      </c>
      <c r="I15" s="114">
        <v>1612</v>
      </c>
      <c r="J15" s="140">
        <v>1648</v>
      </c>
      <c r="K15" s="114">
        <v>-33</v>
      </c>
      <c r="L15" s="116">
        <v>-2.0024271844660193</v>
      </c>
    </row>
    <row r="16" spans="1:17" s="110" customFormat="1" ht="15" customHeight="1" x14ac:dyDescent="0.2">
      <c r="A16" s="120"/>
      <c r="B16" s="119"/>
      <c r="C16" s="258" t="s">
        <v>107</v>
      </c>
      <c r="E16" s="113">
        <v>52.40200412614206</v>
      </c>
      <c r="F16" s="115">
        <v>1778</v>
      </c>
      <c r="G16" s="114">
        <v>1813</v>
      </c>
      <c r="H16" s="114">
        <v>1860</v>
      </c>
      <c r="I16" s="114">
        <v>1730</v>
      </c>
      <c r="J16" s="140">
        <v>1756</v>
      </c>
      <c r="K16" s="114">
        <v>22</v>
      </c>
      <c r="L16" s="116">
        <v>1.2528473804100229</v>
      </c>
    </row>
    <row r="17" spans="1:12" s="110" customFormat="1" ht="15" customHeight="1" x14ac:dyDescent="0.2">
      <c r="A17" s="120"/>
      <c r="B17" s="121" t="s">
        <v>109</v>
      </c>
      <c r="C17" s="258"/>
      <c r="E17" s="113">
        <v>66.715162698271882</v>
      </c>
      <c r="F17" s="115">
        <v>18801</v>
      </c>
      <c r="G17" s="114">
        <v>18720</v>
      </c>
      <c r="H17" s="114">
        <v>19025</v>
      </c>
      <c r="I17" s="114">
        <v>19058</v>
      </c>
      <c r="J17" s="140">
        <v>19156</v>
      </c>
      <c r="K17" s="114">
        <v>-355</v>
      </c>
      <c r="L17" s="116">
        <v>-1.853205262058885</v>
      </c>
    </row>
    <row r="18" spans="1:12" s="110" customFormat="1" ht="15" customHeight="1" x14ac:dyDescent="0.2">
      <c r="A18" s="120"/>
      <c r="B18" s="119"/>
      <c r="C18" s="258" t="s">
        <v>106</v>
      </c>
      <c r="E18" s="113">
        <v>45.034838572416362</v>
      </c>
      <c r="F18" s="115">
        <v>8467</v>
      </c>
      <c r="G18" s="114">
        <v>8395</v>
      </c>
      <c r="H18" s="114">
        <v>8648</v>
      </c>
      <c r="I18" s="114">
        <v>8711</v>
      </c>
      <c r="J18" s="140">
        <v>8750</v>
      </c>
      <c r="K18" s="114">
        <v>-283</v>
      </c>
      <c r="L18" s="116">
        <v>-3.2342857142857144</v>
      </c>
    </row>
    <row r="19" spans="1:12" s="110" customFormat="1" ht="15" customHeight="1" x14ac:dyDescent="0.2">
      <c r="A19" s="120"/>
      <c r="B19" s="119"/>
      <c r="C19" s="258" t="s">
        <v>107</v>
      </c>
      <c r="E19" s="113">
        <v>54.965161427583638</v>
      </c>
      <c r="F19" s="115">
        <v>10334</v>
      </c>
      <c r="G19" s="114">
        <v>10325</v>
      </c>
      <c r="H19" s="114">
        <v>10377</v>
      </c>
      <c r="I19" s="114">
        <v>10347</v>
      </c>
      <c r="J19" s="140">
        <v>10406</v>
      </c>
      <c r="K19" s="114">
        <v>-72</v>
      </c>
      <c r="L19" s="116">
        <v>-0.69190851431866229</v>
      </c>
    </row>
    <row r="20" spans="1:12" s="110" customFormat="1" ht="15" customHeight="1" x14ac:dyDescent="0.2">
      <c r="A20" s="120"/>
      <c r="B20" s="121" t="s">
        <v>110</v>
      </c>
      <c r="C20" s="258"/>
      <c r="E20" s="113">
        <v>20.134132926439801</v>
      </c>
      <c r="F20" s="115">
        <v>5674</v>
      </c>
      <c r="G20" s="114">
        <v>5589</v>
      </c>
      <c r="H20" s="114">
        <v>5594</v>
      </c>
      <c r="I20" s="114">
        <v>5577</v>
      </c>
      <c r="J20" s="140">
        <v>5474</v>
      </c>
      <c r="K20" s="114">
        <v>200</v>
      </c>
      <c r="L20" s="116">
        <v>3.6536353671903545</v>
      </c>
    </row>
    <row r="21" spans="1:12" s="110" customFormat="1" ht="15" customHeight="1" x14ac:dyDescent="0.2">
      <c r="A21" s="120"/>
      <c r="B21" s="119"/>
      <c r="C21" s="258" t="s">
        <v>106</v>
      </c>
      <c r="E21" s="113">
        <v>45.946422277053223</v>
      </c>
      <c r="F21" s="115">
        <v>2607</v>
      </c>
      <c r="G21" s="114">
        <v>2543</v>
      </c>
      <c r="H21" s="114">
        <v>2576</v>
      </c>
      <c r="I21" s="114">
        <v>2608</v>
      </c>
      <c r="J21" s="140">
        <v>2583</v>
      </c>
      <c r="K21" s="114">
        <v>24</v>
      </c>
      <c r="L21" s="116">
        <v>0.92915214866434381</v>
      </c>
    </row>
    <row r="22" spans="1:12" s="110" customFormat="1" ht="15" customHeight="1" x14ac:dyDescent="0.2">
      <c r="A22" s="120"/>
      <c r="B22" s="119"/>
      <c r="C22" s="258" t="s">
        <v>107</v>
      </c>
      <c r="E22" s="113">
        <v>54.053577722946777</v>
      </c>
      <c r="F22" s="115">
        <v>3067</v>
      </c>
      <c r="G22" s="114">
        <v>3046</v>
      </c>
      <c r="H22" s="114">
        <v>3018</v>
      </c>
      <c r="I22" s="114">
        <v>2969</v>
      </c>
      <c r="J22" s="140">
        <v>2891</v>
      </c>
      <c r="K22" s="114">
        <v>176</v>
      </c>
      <c r="L22" s="116">
        <v>6.0878588723625047</v>
      </c>
    </row>
    <row r="23" spans="1:12" s="110" customFormat="1" ht="15" customHeight="1" x14ac:dyDescent="0.2">
      <c r="A23" s="120"/>
      <c r="B23" s="121" t="s">
        <v>111</v>
      </c>
      <c r="C23" s="258"/>
      <c r="E23" s="113">
        <v>1.1106774067634222</v>
      </c>
      <c r="F23" s="115">
        <v>313</v>
      </c>
      <c r="G23" s="114">
        <v>314</v>
      </c>
      <c r="H23" s="114">
        <v>294</v>
      </c>
      <c r="I23" s="114">
        <v>295</v>
      </c>
      <c r="J23" s="140">
        <v>266</v>
      </c>
      <c r="K23" s="114">
        <v>47</v>
      </c>
      <c r="L23" s="116">
        <v>17.669172932330827</v>
      </c>
    </row>
    <row r="24" spans="1:12" s="110" customFormat="1" ht="15" customHeight="1" x14ac:dyDescent="0.2">
      <c r="A24" s="120"/>
      <c r="B24" s="119"/>
      <c r="C24" s="258" t="s">
        <v>106</v>
      </c>
      <c r="E24" s="113">
        <v>56.869009584664539</v>
      </c>
      <c r="F24" s="115">
        <v>178</v>
      </c>
      <c r="G24" s="114">
        <v>176</v>
      </c>
      <c r="H24" s="114">
        <v>169</v>
      </c>
      <c r="I24" s="114">
        <v>171</v>
      </c>
      <c r="J24" s="140">
        <v>153</v>
      </c>
      <c r="K24" s="114">
        <v>25</v>
      </c>
      <c r="L24" s="116">
        <v>16.33986928104575</v>
      </c>
    </row>
    <row r="25" spans="1:12" s="110" customFormat="1" ht="15" customHeight="1" x14ac:dyDescent="0.2">
      <c r="A25" s="120"/>
      <c r="B25" s="119"/>
      <c r="C25" s="258" t="s">
        <v>107</v>
      </c>
      <c r="E25" s="113">
        <v>43.130990415335461</v>
      </c>
      <c r="F25" s="115">
        <v>135</v>
      </c>
      <c r="G25" s="114">
        <v>138</v>
      </c>
      <c r="H25" s="114">
        <v>125</v>
      </c>
      <c r="I25" s="114">
        <v>124</v>
      </c>
      <c r="J25" s="140">
        <v>113</v>
      </c>
      <c r="K25" s="114">
        <v>22</v>
      </c>
      <c r="L25" s="116">
        <v>19.469026548672566</v>
      </c>
    </row>
    <row r="26" spans="1:12" s="110" customFormat="1" ht="15" customHeight="1" x14ac:dyDescent="0.2">
      <c r="A26" s="120"/>
      <c r="C26" s="121" t="s">
        <v>187</v>
      </c>
      <c r="D26" s="110" t="s">
        <v>188</v>
      </c>
      <c r="E26" s="113">
        <v>0.28033071927894682</v>
      </c>
      <c r="F26" s="115">
        <v>79</v>
      </c>
      <c r="G26" s="114">
        <v>92</v>
      </c>
      <c r="H26" s="114">
        <v>84</v>
      </c>
      <c r="I26" s="114">
        <v>79</v>
      </c>
      <c r="J26" s="140">
        <v>68</v>
      </c>
      <c r="K26" s="114">
        <v>11</v>
      </c>
      <c r="L26" s="116">
        <v>16.176470588235293</v>
      </c>
    </row>
    <row r="27" spans="1:12" s="110" customFormat="1" ht="15" customHeight="1" x14ac:dyDescent="0.2">
      <c r="A27" s="120"/>
      <c r="B27" s="119"/>
      <c r="D27" s="259" t="s">
        <v>106</v>
      </c>
      <c r="E27" s="113">
        <v>40.506329113924053</v>
      </c>
      <c r="F27" s="115">
        <v>32</v>
      </c>
      <c r="G27" s="114">
        <v>42</v>
      </c>
      <c r="H27" s="114">
        <v>34</v>
      </c>
      <c r="I27" s="114">
        <v>33</v>
      </c>
      <c r="J27" s="140">
        <v>27</v>
      </c>
      <c r="K27" s="114">
        <v>5</v>
      </c>
      <c r="L27" s="116">
        <v>18.518518518518519</v>
      </c>
    </row>
    <row r="28" spans="1:12" s="110" customFormat="1" ht="15" customHeight="1" x14ac:dyDescent="0.2">
      <c r="A28" s="120"/>
      <c r="B28" s="119"/>
      <c r="D28" s="259" t="s">
        <v>107</v>
      </c>
      <c r="E28" s="113">
        <v>59.493670886075947</v>
      </c>
      <c r="F28" s="115">
        <v>47</v>
      </c>
      <c r="G28" s="114">
        <v>50</v>
      </c>
      <c r="H28" s="114">
        <v>50</v>
      </c>
      <c r="I28" s="114">
        <v>46</v>
      </c>
      <c r="J28" s="140">
        <v>41</v>
      </c>
      <c r="K28" s="114">
        <v>6</v>
      </c>
      <c r="L28" s="116">
        <v>14.634146341463415</v>
      </c>
    </row>
    <row r="29" spans="1:12" s="110" customFormat="1" ht="24.95" customHeight="1" x14ac:dyDescent="0.2">
      <c r="A29" s="604" t="s">
        <v>189</v>
      </c>
      <c r="B29" s="605"/>
      <c r="C29" s="605"/>
      <c r="D29" s="606"/>
      <c r="E29" s="113">
        <v>89.574536034917145</v>
      </c>
      <c r="F29" s="115">
        <v>25243</v>
      </c>
      <c r="G29" s="114">
        <v>25225</v>
      </c>
      <c r="H29" s="114">
        <v>25630</v>
      </c>
      <c r="I29" s="114">
        <v>25375</v>
      </c>
      <c r="J29" s="140">
        <v>25457</v>
      </c>
      <c r="K29" s="114">
        <v>-214</v>
      </c>
      <c r="L29" s="116">
        <v>-0.84063322465333701</v>
      </c>
    </row>
    <row r="30" spans="1:12" s="110" customFormat="1" ht="15" customHeight="1" x14ac:dyDescent="0.2">
      <c r="A30" s="120"/>
      <c r="B30" s="119"/>
      <c r="C30" s="258" t="s">
        <v>106</v>
      </c>
      <c r="E30" s="113">
        <v>43.461553698054907</v>
      </c>
      <c r="F30" s="115">
        <v>10971</v>
      </c>
      <c r="G30" s="114">
        <v>10950</v>
      </c>
      <c r="H30" s="114">
        <v>11274</v>
      </c>
      <c r="I30" s="114">
        <v>11232</v>
      </c>
      <c r="J30" s="140">
        <v>11303</v>
      </c>
      <c r="K30" s="114">
        <v>-332</v>
      </c>
      <c r="L30" s="116">
        <v>-2.9372732902769174</v>
      </c>
    </row>
    <row r="31" spans="1:12" s="110" customFormat="1" ht="15" customHeight="1" x14ac:dyDescent="0.2">
      <c r="A31" s="120"/>
      <c r="B31" s="119"/>
      <c r="C31" s="258" t="s">
        <v>107</v>
      </c>
      <c r="E31" s="113">
        <v>56.538446301945093</v>
      </c>
      <c r="F31" s="115">
        <v>14272</v>
      </c>
      <c r="G31" s="114">
        <v>14275</v>
      </c>
      <c r="H31" s="114">
        <v>14356</v>
      </c>
      <c r="I31" s="114">
        <v>14143</v>
      </c>
      <c r="J31" s="140">
        <v>14154</v>
      </c>
      <c r="K31" s="114">
        <v>118</v>
      </c>
      <c r="L31" s="116">
        <v>0.83368659036314818</v>
      </c>
    </row>
    <row r="32" spans="1:12" s="110" customFormat="1" ht="15" customHeight="1" x14ac:dyDescent="0.2">
      <c r="A32" s="120"/>
      <c r="B32" s="119" t="s">
        <v>117</v>
      </c>
      <c r="C32" s="258"/>
      <c r="E32" s="113">
        <v>10.411270004613037</v>
      </c>
      <c r="F32" s="115">
        <v>2934</v>
      </c>
      <c r="G32" s="114">
        <v>2858</v>
      </c>
      <c r="H32" s="114">
        <v>2889</v>
      </c>
      <c r="I32" s="114">
        <v>2895</v>
      </c>
      <c r="J32" s="140">
        <v>2841</v>
      </c>
      <c r="K32" s="114">
        <v>93</v>
      </c>
      <c r="L32" s="116">
        <v>3.2734952481520589</v>
      </c>
    </row>
    <row r="33" spans="1:12" s="110" customFormat="1" ht="15" customHeight="1" x14ac:dyDescent="0.2">
      <c r="A33" s="120"/>
      <c r="B33" s="119"/>
      <c r="C33" s="258" t="s">
        <v>106</v>
      </c>
      <c r="E33" s="113">
        <v>64.519427402862988</v>
      </c>
      <c r="F33" s="115">
        <v>1893</v>
      </c>
      <c r="G33" s="114">
        <v>1812</v>
      </c>
      <c r="H33" s="114">
        <v>1866</v>
      </c>
      <c r="I33" s="114">
        <v>1868</v>
      </c>
      <c r="J33" s="140">
        <v>1829</v>
      </c>
      <c r="K33" s="114">
        <v>64</v>
      </c>
      <c r="L33" s="116">
        <v>3.4991798797156917</v>
      </c>
    </row>
    <row r="34" spans="1:12" s="110" customFormat="1" ht="15" customHeight="1" x14ac:dyDescent="0.2">
      <c r="A34" s="120"/>
      <c r="B34" s="119"/>
      <c r="C34" s="258" t="s">
        <v>107</v>
      </c>
      <c r="E34" s="113">
        <v>35.480572597137012</v>
      </c>
      <c r="F34" s="115">
        <v>1041</v>
      </c>
      <c r="G34" s="114">
        <v>1046</v>
      </c>
      <c r="H34" s="114">
        <v>1023</v>
      </c>
      <c r="I34" s="114">
        <v>1027</v>
      </c>
      <c r="J34" s="140">
        <v>1012</v>
      </c>
      <c r="K34" s="114">
        <v>29</v>
      </c>
      <c r="L34" s="116">
        <v>2.8656126482213438</v>
      </c>
    </row>
    <row r="35" spans="1:12" s="110" customFormat="1" ht="24.95" customHeight="1" x14ac:dyDescent="0.2">
      <c r="A35" s="604" t="s">
        <v>190</v>
      </c>
      <c r="B35" s="605"/>
      <c r="C35" s="605"/>
      <c r="D35" s="606"/>
      <c r="E35" s="113">
        <v>66.669032326744968</v>
      </c>
      <c r="F35" s="115">
        <v>18788</v>
      </c>
      <c r="G35" s="114">
        <v>18739</v>
      </c>
      <c r="H35" s="114">
        <v>19216</v>
      </c>
      <c r="I35" s="114">
        <v>18990</v>
      </c>
      <c r="J35" s="140">
        <v>19039</v>
      </c>
      <c r="K35" s="114">
        <v>-251</v>
      </c>
      <c r="L35" s="116">
        <v>-1.3183465518146962</v>
      </c>
    </row>
    <row r="36" spans="1:12" s="110" customFormat="1" ht="15" customHeight="1" x14ac:dyDescent="0.2">
      <c r="A36" s="120"/>
      <c r="B36" s="119"/>
      <c r="C36" s="258" t="s">
        <v>106</v>
      </c>
      <c r="E36" s="113">
        <v>61.741537151373215</v>
      </c>
      <c r="F36" s="115">
        <v>11600</v>
      </c>
      <c r="G36" s="114">
        <v>11549</v>
      </c>
      <c r="H36" s="114">
        <v>11921</v>
      </c>
      <c r="I36" s="114">
        <v>11846</v>
      </c>
      <c r="J36" s="140">
        <v>11890</v>
      </c>
      <c r="K36" s="114">
        <v>-290</v>
      </c>
      <c r="L36" s="116">
        <v>-2.4390243902439024</v>
      </c>
    </row>
    <row r="37" spans="1:12" s="110" customFormat="1" ht="15" customHeight="1" x14ac:dyDescent="0.2">
      <c r="A37" s="120"/>
      <c r="B37" s="119"/>
      <c r="C37" s="258" t="s">
        <v>107</v>
      </c>
      <c r="E37" s="113">
        <v>38.258462848626785</v>
      </c>
      <c r="F37" s="115">
        <v>7188</v>
      </c>
      <c r="G37" s="114">
        <v>7190</v>
      </c>
      <c r="H37" s="114">
        <v>7295</v>
      </c>
      <c r="I37" s="114">
        <v>7144</v>
      </c>
      <c r="J37" s="140">
        <v>7149</v>
      </c>
      <c r="K37" s="114">
        <v>39</v>
      </c>
      <c r="L37" s="116">
        <v>0.54553084347461178</v>
      </c>
    </row>
    <row r="38" spans="1:12" s="110" customFormat="1" ht="15" customHeight="1" x14ac:dyDescent="0.2">
      <c r="A38" s="120"/>
      <c r="B38" s="119" t="s">
        <v>182</v>
      </c>
      <c r="C38" s="258"/>
      <c r="E38" s="113">
        <v>33.330967673255032</v>
      </c>
      <c r="F38" s="115">
        <v>9393</v>
      </c>
      <c r="G38" s="114">
        <v>9348</v>
      </c>
      <c r="H38" s="114">
        <v>9307</v>
      </c>
      <c r="I38" s="114">
        <v>9282</v>
      </c>
      <c r="J38" s="140">
        <v>9261</v>
      </c>
      <c r="K38" s="114">
        <v>132</v>
      </c>
      <c r="L38" s="116">
        <v>1.4253320375769356</v>
      </c>
    </row>
    <row r="39" spans="1:12" s="110" customFormat="1" ht="15" customHeight="1" x14ac:dyDescent="0.2">
      <c r="A39" s="120"/>
      <c r="B39" s="119"/>
      <c r="C39" s="258" t="s">
        <v>106</v>
      </c>
      <c r="E39" s="113">
        <v>13.488768231661876</v>
      </c>
      <c r="F39" s="115">
        <v>1267</v>
      </c>
      <c r="G39" s="114">
        <v>1216</v>
      </c>
      <c r="H39" s="114">
        <v>1222</v>
      </c>
      <c r="I39" s="114">
        <v>1256</v>
      </c>
      <c r="J39" s="140">
        <v>1244</v>
      </c>
      <c r="K39" s="114">
        <v>23</v>
      </c>
      <c r="L39" s="116">
        <v>1.8488745980707395</v>
      </c>
    </row>
    <row r="40" spans="1:12" s="110" customFormat="1" ht="15" customHeight="1" x14ac:dyDescent="0.2">
      <c r="A40" s="120"/>
      <c r="B40" s="119"/>
      <c r="C40" s="258" t="s">
        <v>107</v>
      </c>
      <c r="E40" s="113">
        <v>86.511231768338121</v>
      </c>
      <c r="F40" s="115">
        <v>8126</v>
      </c>
      <c r="G40" s="114">
        <v>8132</v>
      </c>
      <c r="H40" s="114">
        <v>8085</v>
      </c>
      <c r="I40" s="114">
        <v>8026</v>
      </c>
      <c r="J40" s="140">
        <v>8017</v>
      </c>
      <c r="K40" s="114">
        <v>109</v>
      </c>
      <c r="L40" s="116">
        <v>1.3596108269926406</v>
      </c>
    </row>
    <row r="41" spans="1:12" s="110" customFormat="1" ht="24.75" customHeight="1" x14ac:dyDescent="0.2">
      <c r="A41" s="604" t="s">
        <v>517</v>
      </c>
      <c r="B41" s="605"/>
      <c r="C41" s="605"/>
      <c r="D41" s="606"/>
      <c r="E41" s="113">
        <v>4.6130371526915299</v>
      </c>
      <c r="F41" s="115">
        <v>1300</v>
      </c>
      <c r="G41" s="114">
        <v>1457</v>
      </c>
      <c r="H41" s="114">
        <v>1479</v>
      </c>
      <c r="I41" s="114">
        <v>1316</v>
      </c>
      <c r="J41" s="140">
        <v>1350</v>
      </c>
      <c r="K41" s="114">
        <v>-50</v>
      </c>
      <c r="L41" s="116">
        <v>-3.7037037037037037</v>
      </c>
    </row>
    <row r="42" spans="1:12" s="110" customFormat="1" ht="15" customHeight="1" x14ac:dyDescent="0.2">
      <c r="A42" s="120"/>
      <c r="B42" s="119"/>
      <c r="C42" s="258" t="s">
        <v>106</v>
      </c>
      <c r="E42" s="113">
        <v>52.692307692307693</v>
      </c>
      <c r="F42" s="115">
        <v>685</v>
      </c>
      <c r="G42" s="114">
        <v>787</v>
      </c>
      <c r="H42" s="114">
        <v>793</v>
      </c>
      <c r="I42" s="114">
        <v>681</v>
      </c>
      <c r="J42" s="140">
        <v>700</v>
      </c>
      <c r="K42" s="114">
        <v>-15</v>
      </c>
      <c r="L42" s="116">
        <v>-2.1428571428571428</v>
      </c>
    </row>
    <row r="43" spans="1:12" s="110" customFormat="1" ht="15" customHeight="1" x14ac:dyDescent="0.2">
      <c r="A43" s="123"/>
      <c r="B43" s="124"/>
      <c r="C43" s="260" t="s">
        <v>107</v>
      </c>
      <c r="D43" s="261"/>
      <c r="E43" s="125">
        <v>47.307692307692307</v>
      </c>
      <c r="F43" s="143">
        <v>615</v>
      </c>
      <c r="G43" s="144">
        <v>670</v>
      </c>
      <c r="H43" s="144">
        <v>686</v>
      </c>
      <c r="I43" s="144">
        <v>635</v>
      </c>
      <c r="J43" s="145">
        <v>650</v>
      </c>
      <c r="K43" s="144">
        <v>-35</v>
      </c>
      <c r="L43" s="146">
        <v>-5.384615384615385</v>
      </c>
    </row>
    <row r="44" spans="1:12" s="110" customFormat="1" ht="45.75" customHeight="1" x14ac:dyDescent="0.2">
      <c r="A44" s="604" t="s">
        <v>191</v>
      </c>
      <c r="B44" s="605"/>
      <c r="C44" s="605"/>
      <c r="D44" s="606"/>
      <c r="E44" s="113">
        <v>0.16323054540293105</v>
      </c>
      <c r="F44" s="115">
        <v>46</v>
      </c>
      <c r="G44" s="114">
        <v>46</v>
      </c>
      <c r="H44" s="114">
        <v>44</v>
      </c>
      <c r="I44" s="114">
        <v>35</v>
      </c>
      <c r="J44" s="140">
        <v>36</v>
      </c>
      <c r="K44" s="114">
        <v>10</v>
      </c>
      <c r="L44" s="116">
        <v>27.777777777777779</v>
      </c>
    </row>
    <row r="45" spans="1:12" s="110" customFormat="1" ht="15" customHeight="1" x14ac:dyDescent="0.2">
      <c r="A45" s="120"/>
      <c r="B45" s="119"/>
      <c r="C45" s="258" t="s">
        <v>106</v>
      </c>
      <c r="E45" s="113">
        <v>56.521739130434781</v>
      </c>
      <c r="F45" s="115">
        <v>26</v>
      </c>
      <c r="G45" s="114">
        <v>26</v>
      </c>
      <c r="H45" s="114">
        <v>24</v>
      </c>
      <c r="I45" s="114">
        <v>20</v>
      </c>
      <c r="J45" s="140">
        <v>19</v>
      </c>
      <c r="K45" s="114">
        <v>7</v>
      </c>
      <c r="L45" s="116">
        <v>36.842105263157897</v>
      </c>
    </row>
    <row r="46" spans="1:12" s="110" customFormat="1" ht="15" customHeight="1" x14ac:dyDescent="0.2">
      <c r="A46" s="123"/>
      <c r="B46" s="124"/>
      <c r="C46" s="260" t="s">
        <v>107</v>
      </c>
      <c r="D46" s="261"/>
      <c r="E46" s="125">
        <v>43.478260869565219</v>
      </c>
      <c r="F46" s="143">
        <v>20</v>
      </c>
      <c r="G46" s="144">
        <v>20</v>
      </c>
      <c r="H46" s="144">
        <v>20</v>
      </c>
      <c r="I46" s="144">
        <v>15</v>
      </c>
      <c r="J46" s="145">
        <v>17</v>
      </c>
      <c r="K46" s="144">
        <v>3</v>
      </c>
      <c r="L46" s="146">
        <v>17.647058823529413</v>
      </c>
    </row>
    <row r="47" spans="1:12" s="110" customFormat="1" ht="39" customHeight="1" x14ac:dyDescent="0.2">
      <c r="A47" s="604" t="s">
        <v>518</v>
      </c>
      <c r="B47" s="607"/>
      <c r="C47" s="607"/>
      <c r="D47" s="608"/>
      <c r="E47" s="113">
        <v>0.17032752563784109</v>
      </c>
      <c r="F47" s="115">
        <v>48</v>
      </c>
      <c r="G47" s="114">
        <v>43</v>
      </c>
      <c r="H47" s="114">
        <v>41</v>
      </c>
      <c r="I47" s="114">
        <v>46</v>
      </c>
      <c r="J47" s="140">
        <v>50</v>
      </c>
      <c r="K47" s="114">
        <v>-2</v>
      </c>
      <c r="L47" s="116">
        <v>-4</v>
      </c>
    </row>
    <row r="48" spans="1:12" s="110" customFormat="1" ht="15" customHeight="1" x14ac:dyDescent="0.2">
      <c r="A48" s="120"/>
      <c r="B48" s="119"/>
      <c r="C48" s="258" t="s">
        <v>106</v>
      </c>
      <c r="E48" s="113">
        <v>35.416666666666664</v>
      </c>
      <c r="F48" s="115">
        <v>17</v>
      </c>
      <c r="G48" s="114">
        <v>15</v>
      </c>
      <c r="H48" s="114">
        <v>12</v>
      </c>
      <c r="I48" s="114">
        <v>17</v>
      </c>
      <c r="J48" s="140">
        <v>20</v>
      </c>
      <c r="K48" s="114">
        <v>-3</v>
      </c>
      <c r="L48" s="116">
        <v>-15</v>
      </c>
    </row>
    <row r="49" spans="1:12" s="110" customFormat="1" ht="15" customHeight="1" x14ac:dyDescent="0.2">
      <c r="A49" s="123"/>
      <c r="B49" s="124"/>
      <c r="C49" s="260" t="s">
        <v>107</v>
      </c>
      <c r="D49" s="261"/>
      <c r="E49" s="125">
        <v>64.583333333333329</v>
      </c>
      <c r="F49" s="143">
        <v>31</v>
      </c>
      <c r="G49" s="144">
        <v>28</v>
      </c>
      <c r="H49" s="144">
        <v>29</v>
      </c>
      <c r="I49" s="144">
        <v>29</v>
      </c>
      <c r="J49" s="145">
        <v>30</v>
      </c>
      <c r="K49" s="144">
        <v>1</v>
      </c>
      <c r="L49" s="146">
        <v>3.3333333333333335</v>
      </c>
    </row>
    <row r="50" spans="1:12" s="110" customFormat="1" ht="24.95" customHeight="1" x14ac:dyDescent="0.2">
      <c r="A50" s="609" t="s">
        <v>192</v>
      </c>
      <c r="B50" s="610"/>
      <c r="C50" s="610"/>
      <c r="D50" s="611"/>
      <c r="E50" s="262">
        <v>12.47649125297186</v>
      </c>
      <c r="F50" s="263">
        <v>3516</v>
      </c>
      <c r="G50" s="264">
        <v>3620</v>
      </c>
      <c r="H50" s="264">
        <v>3744</v>
      </c>
      <c r="I50" s="264">
        <v>3538</v>
      </c>
      <c r="J50" s="265">
        <v>3547</v>
      </c>
      <c r="K50" s="263">
        <v>-31</v>
      </c>
      <c r="L50" s="266">
        <v>-0.87397800958556526</v>
      </c>
    </row>
    <row r="51" spans="1:12" s="110" customFormat="1" ht="15" customHeight="1" x14ac:dyDescent="0.2">
      <c r="A51" s="120"/>
      <c r="B51" s="119"/>
      <c r="C51" s="258" t="s">
        <v>106</v>
      </c>
      <c r="E51" s="113">
        <v>46.217292377701931</v>
      </c>
      <c r="F51" s="115">
        <v>1625</v>
      </c>
      <c r="G51" s="114">
        <v>1662</v>
      </c>
      <c r="H51" s="114">
        <v>1741</v>
      </c>
      <c r="I51" s="114">
        <v>1638</v>
      </c>
      <c r="J51" s="140">
        <v>1628</v>
      </c>
      <c r="K51" s="114">
        <v>-3</v>
      </c>
      <c r="L51" s="116">
        <v>-0.18427518427518427</v>
      </c>
    </row>
    <row r="52" spans="1:12" s="110" customFormat="1" ht="15" customHeight="1" x14ac:dyDescent="0.2">
      <c r="A52" s="120"/>
      <c r="B52" s="119"/>
      <c r="C52" s="258" t="s">
        <v>107</v>
      </c>
      <c r="E52" s="113">
        <v>53.782707622298069</v>
      </c>
      <c r="F52" s="115">
        <v>1891</v>
      </c>
      <c r="G52" s="114">
        <v>1958</v>
      </c>
      <c r="H52" s="114">
        <v>2003</v>
      </c>
      <c r="I52" s="114">
        <v>1900</v>
      </c>
      <c r="J52" s="140">
        <v>1919</v>
      </c>
      <c r="K52" s="114">
        <v>-28</v>
      </c>
      <c r="L52" s="116">
        <v>-1.4590932777488275</v>
      </c>
    </row>
    <row r="53" spans="1:12" s="110" customFormat="1" ht="15" customHeight="1" x14ac:dyDescent="0.2">
      <c r="A53" s="120"/>
      <c r="B53" s="119"/>
      <c r="C53" s="258" t="s">
        <v>187</v>
      </c>
      <c r="D53" s="110" t="s">
        <v>193</v>
      </c>
      <c r="E53" s="113">
        <v>25.910125142207054</v>
      </c>
      <c r="F53" s="115">
        <v>911</v>
      </c>
      <c r="G53" s="114">
        <v>1069</v>
      </c>
      <c r="H53" s="114">
        <v>1127</v>
      </c>
      <c r="I53" s="114">
        <v>895</v>
      </c>
      <c r="J53" s="140">
        <v>956</v>
      </c>
      <c r="K53" s="114">
        <v>-45</v>
      </c>
      <c r="L53" s="116">
        <v>-4.7071129707112966</v>
      </c>
    </row>
    <row r="54" spans="1:12" s="110" customFormat="1" ht="15" customHeight="1" x14ac:dyDescent="0.2">
      <c r="A54" s="120"/>
      <c r="B54" s="119"/>
      <c r="D54" s="267" t="s">
        <v>194</v>
      </c>
      <c r="E54" s="113">
        <v>54.555433589462126</v>
      </c>
      <c r="F54" s="115">
        <v>497</v>
      </c>
      <c r="G54" s="114">
        <v>580</v>
      </c>
      <c r="H54" s="114">
        <v>618</v>
      </c>
      <c r="I54" s="114">
        <v>498</v>
      </c>
      <c r="J54" s="140">
        <v>525</v>
      </c>
      <c r="K54" s="114">
        <v>-28</v>
      </c>
      <c r="L54" s="116">
        <v>-5.333333333333333</v>
      </c>
    </row>
    <row r="55" spans="1:12" s="110" customFormat="1" ht="15" customHeight="1" x14ac:dyDescent="0.2">
      <c r="A55" s="120"/>
      <c r="B55" s="119"/>
      <c r="D55" s="267" t="s">
        <v>195</v>
      </c>
      <c r="E55" s="113">
        <v>45.444566410537874</v>
      </c>
      <c r="F55" s="115">
        <v>414</v>
      </c>
      <c r="G55" s="114">
        <v>489</v>
      </c>
      <c r="H55" s="114">
        <v>509</v>
      </c>
      <c r="I55" s="114">
        <v>397</v>
      </c>
      <c r="J55" s="140">
        <v>431</v>
      </c>
      <c r="K55" s="114">
        <v>-17</v>
      </c>
      <c r="L55" s="116">
        <v>-3.9443155452436196</v>
      </c>
    </row>
    <row r="56" spans="1:12" s="110" customFormat="1" ht="15" customHeight="1" x14ac:dyDescent="0.2">
      <c r="A56" s="120"/>
      <c r="B56" s="119" t="s">
        <v>196</v>
      </c>
      <c r="C56" s="258"/>
      <c r="E56" s="113">
        <v>70.451722791952022</v>
      </c>
      <c r="F56" s="115">
        <v>19854</v>
      </c>
      <c r="G56" s="114">
        <v>19684</v>
      </c>
      <c r="H56" s="114">
        <v>19993</v>
      </c>
      <c r="I56" s="114">
        <v>19876</v>
      </c>
      <c r="J56" s="140">
        <v>19902</v>
      </c>
      <c r="K56" s="114">
        <v>-48</v>
      </c>
      <c r="L56" s="116">
        <v>-0.24118179077479651</v>
      </c>
    </row>
    <row r="57" spans="1:12" s="110" customFormat="1" ht="15" customHeight="1" x14ac:dyDescent="0.2">
      <c r="A57" s="120"/>
      <c r="B57" s="119"/>
      <c r="C57" s="258" t="s">
        <v>106</v>
      </c>
      <c r="E57" s="113">
        <v>44.696282864913869</v>
      </c>
      <c r="F57" s="115">
        <v>8874</v>
      </c>
      <c r="G57" s="114">
        <v>8728</v>
      </c>
      <c r="H57" s="114">
        <v>9016</v>
      </c>
      <c r="I57" s="114">
        <v>9039</v>
      </c>
      <c r="J57" s="140">
        <v>9068</v>
      </c>
      <c r="K57" s="114">
        <v>-194</v>
      </c>
      <c r="L57" s="116">
        <v>-2.1393912659902954</v>
      </c>
    </row>
    <row r="58" spans="1:12" s="110" customFormat="1" ht="15" customHeight="1" x14ac:dyDescent="0.2">
      <c r="A58" s="120"/>
      <c r="B58" s="119"/>
      <c r="C58" s="258" t="s">
        <v>107</v>
      </c>
      <c r="E58" s="113">
        <v>55.303717135086131</v>
      </c>
      <c r="F58" s="115">
        <v>10980</v>
      </c>
      <c r="G58" s="114">
        <v>10956</v>
      </c>
      <c r="H58" s="114">
        <v>10977</v>
      </c>
      <c r="I58" s="114">
        <v>10837</v>
      </c>
      <c r="J58" s="140">
        <v>10834</v>
      </c>
      <c r="K58" s="114">
        <v>146</v>
      </c>
      <c r="L58" s="116">
        <v>1.3476093778844378</v>
      </c>
    </row>
    <row r="59" spans="1:12" s="110" customFormat="1" ht="15" customHeight="1" x14ac:dyDescent="0.2">
      <c r="A59" s="120"/>
      <c r="B59" s="119"/>
      <c r="C59" s="258" t="s">
        <v>105</v>
      </c>
      <c r="D59" s="110" t="s">
        <v>197</v>
      </c>
      <c r="E59" s="113">
        <v>92.480104764782922</v>
      </c>
      <c r="F59" s="115">
        <v>18361</v>
      </c>
      <c r="G59" s="114">
        <v>18193</v>
      </c>
      <c r="H59" s="114">
        <v>18488</v>
      </c>
      <c r="I59" s="114">
        <v>18387</v>
      </c>
      <c r="J59" s="140">
        <v>18421</v>
      </c>
      <c r="K59" s="114">
        <v>-60</v>
      </c>
      <c r="L59" s="116">
        <v>-0.32571521632918954</v>
      </c>
    </row>
    <row r="60" spans="1:12" s="110" customFormat="1" ht="15" customHeight="1" x14ac:dyDescent="0.2">
      <c r="A60" s="120"/>
      <c r="B60" s="119"/>
      <c r="C60" s="258"/>
      <c r="D60" s="267" t="s">
        <v>198</v>
      </c>
      <c r="E60" s="113">
        <v>42.568487555144053</v>
      </c>
      <c r="F60" s="115">
        <v>7816</v>
      </c>
      <c r="G60" s="114">
        <v>7677</v>
      </c>
      <c r="H60" s="114">
        <v>7950</v>
      </c>
      <c r="I60" s="114">
        <v>7972</v>
      </c>
      <c r="J60" s="140">
        <v>8005</v>
      </c>
      <c r="K60" s="114">
        <v>-189</v>
      </c>
      <c r="L60" s="116">
        <v>-2.3610243597751404</v>
      </c>
    </row>
    <row r="61" spans="1:12" s="110" customFormat="1" ht="15" customHeight="1" x14ac:dyDescent="0.2">
      <c r="A61" s="120"/>
      <c r="B61" s="119"/>
      <c r="C61" s="258"/>
      <c r="D61" s="267" t="s">
        <v>199</v>
      </c>
      <c r="E61" s="113">
        <v>57.431512444855947</v>
      </c>
      <c r="F61" s="115">
        <v>10545</v>
      </c>
      <c r="G61" s="114">
        <v>10516</v>
      </c>
      <c r="H61" s="114">
        <v>10538</v>
      </c>
      <c r="I61" s="114">
        <v>10415</v>
      </c>
      <c r="J61" s="140">
        <v>10416</v>
      </c>
      <c r="K61" s="114">
        <v>129</v>
      </c>
      <c r="L61" s="116">
        <v>1.2384792626728112</v>
      </c>
    </row>
    <row r="62" spans="1:12" s="110" customFormat="1" ht="15" customHeight="1" x14ac:dyDescent="0.2">
      <c r="A62" s="120"/>
      <c r="B62" s="119"/>
      <c r="C62" s="258"/>
      <c r="D62" s="258" t="s">
        <v>200</v>
      </c>
      <c r="E62" s="113">
        <v>7.5198952352170849</v>
      </c>
      <c r="F62" s="115">
        <v>1493</v>
      </c>
      <c r="G62" s="114">
        <v>1491</v>
      </c>
      <c r="H62" s="114">
        <v>1505</v>
      </c>
      <c r="I62" s="114">
        <v>1489</v>
      </c>
      <c r="J62" s="140">
        <v>1481</v>
      </c>
      <c r="K62" s="114">
        <v>12</v>
      </c>
      <c r="L62" s="116">
        <v>0.81026333558406483</v>
      </c>
    </row>
    <row r="63" spans="1:12" s="110" customFormat="1" ht="15" customHeight="1" x14ac:dyDescent="0.2">
      <c r="A63" s="120"/>
      <c r="B63" s="119"/>
      <c r="C63" s="258"/>
      <c r="D63" s="267" t="s">
        <v>198</v>
      </c>
      <c r="E63" s="113">
        <v>70.864032150033495</v>
      </c>
      <c r="F63" s="115">
        <v>1058</v>
      </c>
      <c r="G63" s="114">
        <v>1051</v>
      </c>
      <c r="H63" s="114">
        <v>1066</v>
      </c>
      <c r="I63" s="114">
        <v>1067</v>
      </c>
      <c r="J63" s="140">
        <v>1063</v>
      </c>
      <c r="K63" s="114">
        <v>-5</v>
      </c>
      <c r="L63" s="116">
        <v>-0.47036688617121353</v>
      </c>
    </row>
    <row r="64" spans="1:12" s="110" customFormat="1" ht="15" customHeight="1" x14ac:dyDescent="0.2">
      <c r="A64" s="120"/>
      <c r="B64" s="119"/>
      <c r="C64" s="258"/>
      <c r="D64" s="267" t="s">
        <v>199</v>
      </c>
      <c r="E64" s="113">
        <v>29.135967849966509</v>
      </c>
      <c r="F64" s="115">
        <v>435</v>
      </c>
      <c r="G64" s="114">
        <v>440</v>
      </c>
      <c r="H64" s="114">
        <v>439</v>
      </c>
      <c r="I64" s="114">
        <v>422</v>
      </c>
      <c r="J64" s="140">
        <v>418</v>
      </c>
      <c r="K64" s="114">
        <v>17</v>
      </c>
      <c r="L64" s="116">
        <v>4.0669856459330145</v>
      </c>
    </row>
    <row r="65" spans="1:12" s="110" customFormat="1" ht="15" customHeight="1" x14ac:dyDescent="0.2">
      <c r="A65" s="120"/>
      <c r="B65" s="119" t="s">
        <v>201</v>
      </c>
      <c r="C65" s="258"/>
      <c r="E65" s="113">
        <v>8.9776799971612071</v>
      </c>
      <c r="F65" s="115">
        <v>2530</v>
      </c>
      <c r="G65" s="114">
        <v>2466</v>
      </c>
      <c r="H65" s="114">
        <v>2441</v>
      </c>
      <c r="I65" s="114">
        <v>2454</v>
      </c>
      <c r="J65" s="140">
        <v>2453</v>
      </c>
      <c r="K65" s="114">
        <v>77</v>
      </c>
      <c r="L65" s="116">
        <v>3.1390134529147984</v>
      </c>
    </row>
    <row r="66" spans="1:12" s="110" customFormat="1" ht="15" customHeight="1" x14ac:dyDescent="0.2">
      <c r="A66" s="120"/>
      <c r="B66" s="119"/>
      <c r="C66" s="258" t="s">
        <v>106</v>
      </c>
      <c r="E66" s="113">
        <v>45.652173913043477</v>
      </c>
      <c r="F66" s="115">
        <v>1155</v>
      </c>
      <c r="G66" s="114">
        <v>1142</v>
      </c>
      <c r="H66" s="114">
        <v>1132</v>
      </c>
      <c r="I66" s="114">
        <v>1126</v>
      </c>
      <c r="J66" s="140">
        <v>1141</v>
      </c>
      <c r="K66" s="114">
        <v>14</v>
      </c>
      <c r="L66" s="116">
        <v>1.2269938650306749</v>
      </c>
    </row>
    <row r="67" spans="1:12" s="110" customFormat="1" ht="15" customHeight="1" x14ac:dyDescent="0.2">
      <c r="A67" s="120"/>
      <c r="B67" s="119"/>
      <c r="C67" s="258" t="s">
        <v>107</v>
      </c>
      <c r="E67" s="113">
        <v>54.347826086956523</v>
      </c>
      <c r="F67" s="115">
        <v>1375</v>
      </c>
      <c r="G67" s="114">
        <v>1324</v>
      </c>
      <c r="H67" s="114">
        <v>1309</v>
      </c>
      <c r="I67" s="114">
        <v>1328</v>
      </c>
      <c r="J67" s="140">
        <v>1312</v>
      </c>
      <c r="K67" s="114">
        <v>63</v>
      </c>
      <c r="L67" s="116">
        <v>4.8018292682926829</v>
      </c>
    </row>
    <row r="68" spans="1:12" s="110" customFormat="1" ht="15" customHeight="1" x14ac:dyDescent="0.2">
      <c r="A68" s="120"/>
      <c r="B68" s="119"/>
      <c r="C68" s="258" t="s">
        <v>105</v>
      </c>
      <c r="D68" s="110" t="s">
        <v>202</v>
      </c>
      <c r="E68" s="113">
        <v>20.474308300395258</v>
      </c>
      <c r="F68" s="115">
        <v>518</v>
      </c>
      <c r="G68" s="114">
        <v>487</v>
      </c>
      <c r="H68" s="114">
        <v>474</v>
      </c>
      <c r="I68" s="114">
        <v>457</v>
      </c>
      <c r="J68" s="140">
        <v>452</v>
      </c>
      <c r="K68" s="114">
        <v>66</v>
      </c>
      <c r="L68" s="116">
        <v>14.601769911504425</v>
      </c>
    </row>
    <row r="69" spans="1:12" s="110" customFormat="1" ht="15" customHeight="1" x14ac:dyDescent="0.2">
      <c r="A69" s="120"/>
      <c r="B69" s="119"/>
      <c r="C69" s="258"/>
      <c r="D69" s="267" t="s">
        <v>198</v>
      </c>
      <c r="E69" s="113">
        <v>39.961389961389962</v>
      </c>
      <c r="F69" s="115">
        <v>207</v>
      </c>
      <c r="G69" s="114">
        <v>199</v>
      </c>
      <c r="H69" s="114">
        <v>195</v>
      </c>
      <c r="I69" s="114">
        <v>179</v>
      </c>
      <c r="J69" s="140">
        <v>181</v>
      </c>
      <c r="K69" s="114">
        <v>26</v>
      </c>
      <c r="L69" s="116">
        <v>14.3646408839779</v>
      </c>
    </row>
    <row r="70" spans="1:12" s="110" customFormat="1" ht="15" customHeight="1" x14ac:dyDescent="0.2">
      <c r="A70" s="120"/>
      <c r="B70" s="119"/>
      <c r="C70" s="258"/>
      <c r="D70" s="267" t="s">
        <v>199</v>
      </c>
      <c r="E70" s="113">
        <v>60.038610038610038</v>
      </c>
      <c r="F70" s="115">
        <v>311</v>
      </c>
      <c r="G70" s="114">
        <v>288</v>
      </c>
      <c r="H70" s="114">
        <v>279</v>
      </c>
      <c r="I70" s="114">
        <v>278</v>
      </c>
      <c r="J70" s="140">
        <v>271</v>
      </c>
      <c r="K70" s="114">
        <v>40</v>
      </c>
      <c r="L70" s="116">
        <v>14.760147601476016</v>
      </c>
    </row>
    <row r="71" spans="1:12" s="110" customFormat="1" ht="15" customHeight="1" x14ac:dyDescent="0.2">
      <c r="A71" s="120"/>
      <c r="B71" s="119"/>
      <c r="C71" s="258"/>
      <c r="D71" s="110" t="s">
        <v>203</v>
      </c>
      <c r="E71" s="113">
        <v>69.407114624505923</v>
      </c>
      <c r="F71" s="115">
        <v>1756</v>
      </c>
      <c r="G71" s="114">
        <v>1717</v>
      </c>
      <c r="H71" s="114">
        <v>1713</v>
      </c>
      <c r="I71" s="114">
        <v>1742</v>
      </c>
      <c r="J71" s="140">
        <v>1748</v>
      </c>
      <c r="K71" s="114">
        <v>8</v>
      </c>
      <c r="L71" s="116">
        <v>0.45766590389016021</v>
      </c>
    </row>
    <row r="72" spans="1:12" s="110" customFormat="1" ht="15" customHeight="1" x14ac:dyDescent="0.2">
      <c r="A72" s="120"/>
      <c r="B72" s="119"/>
      <c r="C72" s="258"/>
      <c r="D72" s="267" t="s">
        <v>198</v>
      </c>
      <c r="E72" s="113">
        <v>45.956719817767656</v>
      </c>
      <c r="F72" s="115">
        <v>807</v>
      </c>
      <c r="G72" s="114">
        <v>800</v>
      </c>
      <c r="H72" s="114">
        <v>802</v>
      </c>
      <c r="I72" s="114">
        <v>808</v>
      </c>
      <c r="J72" s="140">
        <v>819</v>
      </c>
      <c r="K72" s="114">
        <v>-12</v>
      </c>
      <c r="L72" s="116">
        <v>-1.4652014652014651</v>
      </c>
    </row>
    <row r="73" spans="1:12" s="110" customFormat="1" ht="15" customHeight="1" x14ac:dyDescent="0.2">
      <c r="A73" s="120"/>
      <c r="B73" s="119"/>
      <c r="C73" s="258"/>
      <c r="D73" s="267" t="s">
        <v>199</v>
      </c>
      <c r="E73" s="113">
        <v>54.043280182232344</v>
      </c>
      <c r="F73" s="115">
        <v>949</v>
      </c>
      <c r="G73" s="114">
        <v>917</v>
      </c>
      <c r="H73" s="114">
        <v>911</v>
      </c>
      <c r="I73" s="114">
        <v>934</v>
      </c>
      <c r="J73" s="140">
        <v>929</v>
      </c>
      <c r="K73" s="114">
        <v>20</v>
      </c>
      <c r="L73" s="116">
        <v>2.1528525296017222</v>
      </c>
    </row>
    <row r="74" spans="1:12" s="110" customFormat="1" ht="15" customHeight="1" x14ac:dyDescent="0.2">
      <c r="A74" s="120"/>
      <c r="B74" s="119"/>
      <c r="C74" s="258"/>
      <c r="D74" s="110" t="s">
        <v>204</v>
      </c>
      <c r="E74" s="113">
        <v>10.118577075098814</v>
      </c>
      <c r="F74" s="115">
        <v>256</v>
      </c>
      <c r="G74" s="114">
        <v>262</v>
      </c>
      <c r="H74" s="114">
        <v>254</v>
      </c>
      <c r="I74" s="114">
        <v>255</v>
      </c>
      <c r="J74" s="140">
        <v>253</v>
      </c>
      <c r="K74" s="114">
        <v>3</v>
      </c>
      <c r="L74" s="116">
        <v>1.1857707509881423</v>
      </c>
    </row>
    <row r="75" spans="1:12" s="110" customFormat="1" ht="15" customHeight="1" x14ac:dyDescent="0.2">
      <c r="A75" s="120"/>
      <c r="B75" s="119"/>
      <c r="C75" s="258"/>
      <c r="D75" s="267" t="s">
        <v>198</v>
      </c>
      <c r="E75" s="113">
        <v>55.078125</v>
      </c>
      <c r="F75" s="115">
        <v>141</v>
      </c>
      <c r="G75" s="114">
        <v>143</v>
      </c>
      <c r="H75" s="114">
        <v>135</v>
      </c>
      <c r="I75" s="114">
        <v>139</v>
      </c>
      <c r="J75" s="140">
        <v>141</v>
      </c>
      <c r="K75" s="114">
        <v>0</v>
      </c>
      <c r="L75" s="116">
        <v>0</v>
      </c>
    </row>
    <row r="76" spans="1:12" s="110" customFormat="1" ht="15" customHeight="1" x14ac:dyDescent="0.2">
      <c r="A76" s="120"/>
      <c r="B76" s="119"/>
      <c r="C76" s="258"/>
      <c r="D76" s="267" t="s">
        <v>199</v>
      </c>
      <c r="E76" s="113">
        <v>44.921875</v>
      </c>
      <c r="F76" s="115">
        <v>115</v>
      </c>
      <c r="G76" s="114">
        <v>119</v>
      </c>
      <c r="H76" s="114">
        <v>119</v>
      </c>
      <c r="I76" s="114">
        <v>116</v>
      </c>
      <c r="J76" s="140">
        <v>112</v>
      </c>
      <c r="K76" s="114">
        <v>3</v>
      </c>
      <c r="L76" s="116">
        <v>2.6785714285714284</v>
      </c>
    </row>
    <row r="77" spans="1:12" s="110" customFormat="1" ht="15" customHeight="1" x14ac:dyDescent="0.2">
      <c r="A77" s="534"/>
      <c r="B77" s="119" t="s">
        <v>205</v>
      </c>
      <c r="C77" s="268"/>
      <c r="D77" s="182"/>
      <c r="E77" s="113">
        <v>8.0941059579149073</v>
      </c>
      <c r="F77" s="115">
        <v>2281</v>
      </c>
      <c r="G77" s="114">
        <v>2317</v>
      </c>
      <c r="H77" s="114">
        <v>2345</v>
      </c>
      <c r="I77" s="114">
        <v>2404</v>
      </c>
      <c r="J77" s="140">
        <v>2398</v>
      </c>
      <c r="K77" s="114">
        <v>-117</v>
      </c>
      <c r="L77" s="116">
        <v>-4.8790658882402003</v>
      </c>
    </row>
    <row r="78" spans="1:12" s="110" customFormat="1" ht="15" customHeight="1" x14ac:dyDescent="0.2">
      <c r="A78" s="120"/>
      <c r="B78" s="119"/>
      <c r="C78" s="268" t="s">
        <v>106</v>
      </c>
      <c r="D78" s="182"/>
      <c r="E78" s="113">
        <v>53.178430512932927</v>
      </c>
      <c r="F78" s="115">
        <v>1213</v>
      </c>
      <c r="G78" s="114">
        <v>1233</v>
      </c>
      <c r="H78" s="114">
        <v>1254</v>
      </c>
      <c r="I78" s="114">
        <v>1299</v>
      </c>
      <c r="J78" s="140">
        <v>1297</v>
      </c>
      <c r="K78" s="114">
        <v>-84</v>
      </c>
      <c r="L78" s="116">
        <v>-6.4764841942945255</v>
      </c>
    </row>
    <row r="79" spans="1:12" s="110" customFormat="1" ht="15" customHeight="1" x14ac:dyDescent="0.2">
      <c r="A79" s="123"/>
      <c r="B79" s="124"/>
      <c r="C79" s="260" t="s">
        <v>107</v>
      </c>
      <c r="D79" s="261"/>
      <c r="E79" s="125">
        <v>46.821569487067073</v>
      </c>
      <c r="F79" s="143">
        <v>1068</v>
      </c>
      <c r="G79" s="144">
        <v>1084</v>
      </c>
      <c r="H79" s="144">
        <v>1091</v>
      </c>
      <c r="I79" s="144">
        <v>1105</v>
      </c>
      <c r="J79" s="145">
        <v>1101</v>
      </c>
      <c r="K79" s="144">
        <v>-33</v>
      </c>
      <c r="L79" s="146">
        <v>-2.9972752043596729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28181</v>
      </c>
      <c r="E11" s="114">
        <v>28087</v>
      </c>
      <c r="F11" s="114">
        <v>28523</v>
      </c>
      <c r="G11" s="114">
        <v>28272</v>
      </c>
      <c r="H11" s="140">
        <v>28300</v>
      </c>
      <c r="I11" s="115">
        <v>-119</v>
      </c>
      <c r="J11" s="116">
        <v>-0.4204946996466431</v>
      </c>
    </row>
    <row r="12" spans="1:15" s="110" customFormat="1" ht="24.95" customHeight="1" x14ac:dyDescent="0.2">
      <c r="A12" s="193" t="s">
        <v>132</v>
      </c>
      <c r="B12" s="194" t="s">
        <v>133</v>
      </c>
      <c r="C12" s="113">
        <v>0.26258826869167168</v>
      </c>
      <c r="D12" s="115">
        <v>74</v>
      </c>
      <c r="E12" s="114">
        <v>71</v>
      </c>
      <c r="F12" s="114">
        <v>69</v>
      </c>
      <c r="G12" s="114">
        <v>68</v>
      </c>
      <c r="H12" s="140">
        <v>72</v>
      </c>
      <c r="I12" s="115">
        <v>2</v>
      </c>
      <c r="J12" s="116">
        <v>2.7777777777777777</v>
      </c>
    </row>
    <row r="13" spans="1:15" s="110" customFormat="1" ht="24.95" customHeight="1" x14ac:dyDescent="0.2">
      <c r="A13" s="193" t="s">
        <v>134</v>
      </c>
      <c r="B13" s="199" t="s">
        <v>214</v>
      </c>
      <c r="C13" s="113">
        <v>1.2597139916965332</v>
      </c>
      <c r="D13" s="115">
        <v>355</v>
      </c>
      <c r="E13" s="114">
        <v>359</v>
      </c>
      <c r="F13" s="114">
        <v>364</v>
      </c>
      <c r="G13" s="114">
        <v>353</v>
      </c>
      <c r="H13" s="140">
        <v>354</v>
      </c>
      <c r="I13" s="115">
        <v>1</v>
      </c>
      <c r="J13" s="116">
        <v>0.2824858757062147</v>
      </c>
    </row>
    <row r="14" spans="1:15" s="287" customFormat="1" ht="24" customHeight="1" x14ac:dyDescent="0.2">
      <c r="A14" s="193" t="s">
        <v>215</v>
      </c>
      <c r="B14" s="199" t="s">
        <v>137</v>
      </c>
      <c r="C14" s="113">
        <v>14.683652106028884</v>
      </c>
      <c r="D14" s="115">
        <v>4138</v>
      </c>
      <c r="E14" s="114">
        <v>4149</v>
      </c>
      <c r="F14" s="114">
        <v>4193</v>
      </c>
      <c r="G14" s="114">
        <v>4179</v>
      </c>
      <c r="H14" s="140">
        <v>4195</v>
      </c>
      <c r="I14" s="115">
        <v>-57</v>
      </c>
      <c r="J14" s="116">
        <v>-1.3587604290822408</v>
      </c>
      <c r="K14" s="110"/>
      <c r="L14" s="110"/>
      <c r="M14" s="110"/>
      <c r="N14" s="110"/>
      <c r="O14" s="110"/>
    </row>
    <row r="15" spans="1:15" s="110" customFormat="1" ht="24.75" customHeight="1" x14ac:dyDescent="0.2">
      <c r="A15" s="193" t="s">
        <v>216</v>
      </c>
      <c r="B15" s="199" t="s">
        <v>217</v>
      </c>
      <c r="C15" s="113">
        <v>3.3071927894680813</v>
      </c>
      <c r="D15" s="115">
        <v>932</v>
      </c>
      <c r="E15" s="114">
        <v>929</v>
      </c>
      <c r="F15" s="114">
        <v>918</v>
      </c>
      <c r="G15" s="114">
        <v>919</v>
      </c>
      <c r="H15" s="140">
        <v>925</v>
      </c>
      <c r="I15" s="115">
        <v>7</v>
      </c>
      <c r="J15" s="116">
        <v>0.7567567567567568</v>
      </c>
    </row>
    <row r="16" spans="1:15" s="287" customFormat="1" ht="24.95" customHeight="1" x14ac:dyDescent="0.2">
      <c r="A16" s="193" t="s">
        <v>218</v>
      </c>
      <c r="B16" s="199" t="s">
        <v>141</v>
      </c>
      <c r="C16" s="113">
        <v>5.4646747808807357</v>
      </c>
      <c r="D16" s="115">
        <v>1540</v>
      </c>
      <c r="E16" s="114">
        <v>1531</v>
      </c>
      <c r="F16" s="114">
        <v>1534</v>
      </c>
      <c r="G16" s="114">
        <v>1494</v>
      </c>
      <c r="H16" s="140">
        <v>1476</v>
      </c>
      <c r="I16" s="115">
        <v>64</v>
      </c>
      <c r="J16" s="116">
        <v>4.3360433604336039</v>
      </c>
      <c r="K16" s="110"/>
      <c r="L16" s="110"/>
      <c r="M16" s="110"/>
      <c r="N16" s="110"/>
      <c r="O16" s="110"/>
    </row>
    <row r="17" spans="1:15" s="110" customFormat="1" ht="24.95" customHeight="1" x14ac:dyDescent="0.2">
      <c r="A17" s="193" t="s">
        <v>219</v>
      </c>
      <c r="B17" s="199" t="s">
        <v>220</v>
      </c>
      <c r="C17" s="113">
        <v>5.9117845356800682</v>
      </c>
      <c r="D17" s="115">
        <v>1666</v>
      </c>
      <c r="E17" s="114">
        <v>1689</v>
      </c>
      <c r="F17" s="114">
        <v>1741</v>
      </c>
      <c r="G17" s="114">
        <v>1766</v>
      </c>
      <c r="H17" s="140">
        <v>1794</v>
      </c>
      <c r="I17" s="115">
        <v>-128</v>
      </c>
      <c r="J17" s="116">
        <v>-7.1348940914158305</v>
      </c>
    </row>
    <row r="18" spans="1:15" s="287" customFormat="1" ht="24.95" customHeight="1" x14ac:dyDescent="0.2">
      <c r="A18" s="201" t="s">
        <v>144</v>
      </c>
      <c r="B18" s="202" t="s">
        <v>145</v>
      </c>
      <c r="C18" s="113">
        <v>4.1907668287143824</v>
      </c>
      <c r="D18" s="115">
        <v>1181</v>
      </c>
      <c r="E18" s="114">
        <v>1152</v>
      </c>
      <c r="F18" s="114">
        <v>1226</v>
      </c>
      <c r="G18" s="114">
        <v>1208</v>
      </c>
      <c r="H18" s="140">
        <v>1172</v>
      </c>
      <c r="I18" s="115">
        <v>9</v>
      </c>
      <c r="J18" s="116">
        <v>0.76791808873720135</v>
      </c>
      <c r="K18" s="110"/>
      <c r="L18" s="110"/>
      <c r="M18" s="110"/>
      <c r="N18" s="110"/>
      <c r="O18" s="110"/>
    </row>
    <row r="19" spans="1:15" s="110" customFormat="1" ht="24.95" customHeight="1" x14ac:dyDescent="0.2">
      <c r="A19" s="193" t="s">
        <v>146</v>
      </c>
      <c r="B19" s="199" t="s">
        <v>147</v>
      </c>
      <c r="C19" s="113">
        <v>25.46041659273979</v>
      </c>
      <c r="D19" s="115">
        <v>7175</v>
      </c>
      <c r="E19" s="114">
        <v>7183</v>
      </c>
      <c r="F19" s="114">
        <v>7339</v>
      </c>
      <c r="G19" s="114">
        <v>7172</v>
      </c>
      <c r="H19" s="140">
        <v>7199</v>
      </c>
      <c r="I19" s="115">
        <v>-24</v>
      </c>
      <c r="J19" s="116">
        <v>-0.33337963606056398</v>
      </c>
    </row>
    <row r="20" spans="1:15" s="287" customFormat="1" ht="24.95" customHeight="1" x14ac:dyDescent="0.2">
      <c r="A20" s="193" t="s">
        <v>148</v>
      </c>
      <c r="B20" s="199" t="s">
        <v>149</v>
      </c>
      <c r="C20" s="113">
        <v>4.3823852950569533</v>
      </c>
      <c r="D20" s="115">
        <v>1235</v>
      </c>
      <c r="E20" s="114">
        <v>1237</v>
      </c>
      <c r="F20" s="114">
        <v>1248</v>
      </c>
      <c r="G20" s="114">
        <v>1452</v>
      </c>
      <c r="H20" s="140">
        <v>1407</v>
      </c>
      <c r="I20" s="115">
        <v>-172</v>
      </c>
      <c r="J20" s="116">
        <v>-12.224591329068941</v>
      </c>
      <c r="K20" s="110"/>
      <c r="L20" s="110"/>
      <c r="M20" s="110"/>
      <c r="N20" s="110"/>
      <c r="O20" s="110"/>
    </row>
    <row r="21" spans="1:15" s="110" customFormat="1" ht="24.95" customHeight="1" x14ac:dyDescent="0.2">
      <c r="A21" s="201" t="s">
        <v>150</v>
      </c>
      <c r="B21" s="202" t="s">
        <v>151</v>
      </c>
      <c r="C21" s="113">
        <v>2.1290940704730139</v>
      </c>
      <c r="D21" s="115">
        <v>600</v>
      </c>
      <c r="E21" s="114">
        <v>590</v>
      </c>
      <c r="F21" s="114">
        <v>575</v>
      </c>
      <c r="G21" s="114">
        <v>556</v>
      </c>
      <c r="H21" s="140">
        <v>536</v>
      </c>
      <c r="I21" s="115">
        <v>64</v>
      </c>
      <c r="J21" s="116">
        <v>11.940298507462687</v>
      </c>
    </row>
    <row r="22" spans="1:15" s="110" customFormat="1" ht="24.95" customHeight="1" x14ac:dyDescent="0.2">
      <c r="A22" s="201" t="s">
        <v>152</v>
      </c>
      <c r="B22" s="199" t="s">
        <v>153</v>
      </c>
      <c r="C22" s="113">
        <v>2.6010432560945316</v>
      </c>
      <c r="D22" s="115">
        <v>733</v>
      </c>
      <c r="E22" s="114">
        <v>722</v>
      </c>
      <c r="F22" s="114">
        <v>717</v>
      </c>
      <c r="G22" s="114">
        <v>716</v>
      </c>
      <c r="H22" s="140">
        <v>765</v>
      </c>
      <c r="I22" s="115">
        <v>-32</v>
      </c>
      <c r="J22" s="116">
        <v>-4.1830065359477127</v>
      </c>
    </row>
    <row r="23" spans="1:15" s="110" customFormat="1" ht="24.95" customHeight="1" x14ac:dyDescent="0.2">
      <c r="A23" s="193" t="s">
        <v>154</v>
      </c>
      <c r="B23" s="199" t="s">
        <v>155</v>
      </c>
      <c r="C23" s="113">
        <v>2.4697491217486958</v>
      </c>
      <c r="D23" s="115">
        <v>696</v>
      </c>
      <c r="E23" s="114">
        <v>705</v>
      </c>
      <c r="F23" s="114">
        <v>703</v>
      </c>
      <c r="G23" s="114">
        <v>670</v>
      </c>
      <c r="H23" s="140">
        <v>677</v>
      </c>
      <c r="I23" s="115">
        <v>19</v>
      </c>
      <c r="J23" s="116">
        <v>2.8064992614475628</v>
      </c>
    </row>
    <row r="24" spans="1:15" s="110" customFormat="1" ht="24.95" customHeight="1" x14ac:dyDescent="0.2">
      <c r="A24" s="193" t="s">
        <v>156</v>
      </c>
      <c r="B24" s="199" t="s">
        <v>221</v>
      </c>
      <c r="C24" s="113">
        <v>6.255988077073205</v>
      </c>
      <c r="D24" s="115">
        <v>1763</v>
      </c>
      <c r="E24" s="114">
        <v>1814</v>
      </c>
      <c r="F24" s="114">
        <v>1859</v>
      </c>
      <c r="G24" s="114">
        <v>1850</v>
      </c>
      <c r="H24" s="140">
        <v>1876</v>
      </c>
      <c r="I24" s="115">
        <v>-113</v>
      </c>
      <c r="J24" s="116">
        <v>-6.023454157782516</v>
      </c>
    </row>
    <row r="25" spans="1:15" s="110" customFormat="1" ht="24.95" customHeight="1" x14ac:dyDescent="0.2">
      <c r="A25" s="193" t="s">
        <v>222</v>
      </c>
      <c r="B25" s="204" t="s">
        <v>159</v>
      </c>
      <c r="C25" s="113">
        <v>4.4852915084631491</v>
      </c>
      <c r="D25" s="115">
        <v>1264</v>
      </c>
      <c r="E25" s="114">
        <v>1216</v>
      </c>
      <c r="F25" s="114">
        <v>1210</v>
      </c>
      <c r="G25" s="114">
        <v>1063</v>
      </c>
      <c r="H25" s="140">
        <v>1058</v>
      </c>
      <c r="I25" s="115">
        <v>206</v>
      </c>
      <c r="J25" s="116">
        <v>19.47069943289225</v>
      </c>
    </row>
    <row r="26" spans="1:15" s="110" customFormat="1" ht="24.95" customHeight="1" x14ac:dyDescent="0.2">
      <c r="A26" s="201">
        <v>782.78300000000002</v>
      </c>
      <c r="B26" s="203" t="s">
        <v>160</v>
      </c>
      <c r="C26" s="113">
        <v>4.1375394769525569</v>
      </c>
      <c r="D26" s="115">
        <v>1166</v>
      </c>
      <c r="E26" s="114">
        <v>1077</v>
      </c>
      <c r="F26" s="114">
        <v>1263</v>
      </c>
      <c r="G26" s="114">
        <v>1351</v>
      </c>
      <c r="H26" s="140">
        <v>1366</v>
      </c>
      <c r="I26" s="115">
        <v>-200</v>
      </c>
      <c r="J26" s="116">
        <v>-14.641288433382138</v>
      </c>
    </row>
    <row r="27" spans="1:15" s="110" customFormat="1" ht="24.95" customHeight="1" x14ac:dyDescent="0.2">
      <c r="A27" s="193" t="s">
        <v>161</v>
      </c>
      <c r="B27" s="199" t="s">
        <v>223</v>
      </c>
      <c r="C27" s="113">
        <v>4.9572406940846667</v>
      </c>
      <c r="D27" s="115">
        <v>1397</v>
      </c>
      <c r="E27" s="114">
        <v>1394</v>
      </c>
      <c r="F27" s="114">
        <v>1397</v>
      </c>
      <c r="G27" s="114">
        <v>1396</v>
      </c>
      <c r="H27" s="140">
        <v>1392</v>
      </c>
      <c r="I27" s="115">
        <v>5</v>
      </c>
      <c r="J27" s="116">
        <v>0.35919540229885055</v>
      </c>
    </row>
    <row r="28" spans="1:15" s="110" customFormat="1" ht="24.95" customHeight="1" x14ac:dyDescent="0.2">
      <c r="A28" s="193" t="s">
        <v>163</v>
      </c>
      <c r="B28" s="199" t="s">
        <v>164</v>
      </c>
      <c r="C28" s="113">
        <v>3.232674497001526</v>
      </c>
      <c r="D28" s="115">
        <v>911</v>
      </c>
      <c r="E28" s="114">
        <v>911</v>
      </c>
      <c r="F28" s="114">
        <v>884</v>
      </c>
      <c r="G28" s="114">
        <v>867</v>
      </c>
      <c r="H28" s="140">
        <v>856</v>
      </c>
      <c r="I28" s="115">
        <v>55</v>
      </c>
      <c r="J28" s="116">
        <v>6.4252336448598131</v>
      </c>
    </row>
    <row r="29" spans="1:15" s="110" customFormat="1" ht="24.95" customHeight="1" x14ac:dyDescent="0.2">
      <c r="A29" s="193">
        <v>86</v>
      </c>
      <c r="B29" s="199" t="s">
        <v>165</v>
      </c>
      <c r="C29" s="113">
        <v>12.203257513927824</v>
      </c>
      <c r="D29" s="115">
        <v>3439</v>
      </c>
      <c r="E29" s="114">
        <v>3447</v>
      </c>
      <c r="F29" s="114">
        <v>3417</v>
      </c>
      <c r="G29" s="114">
        <v>3323</v>
      </c>
      <c r="H29" s="140">
        <v>3327</v>
      </c>
      <c r="I29" s="115">
        <v>112</v>
      </c>
      <c r="J29" s="116">
        <v>3.3663961526901112</v>
      </c>
    </row>
    <row r="30" spans="1:15" s="110" customFormat="1" ht="24.95" customHeight="1" x14ac:dyDescent="0.2">
      <c r="A30" s="193">
        <v>87.88</v>
      </c>
      <c r="B30" s="204" t="s">
        <v>166</v>
      </c>
      <c r="C30" s="113">
        <v>5.1133742592526881</v>
      </c>
      <c r="D30" s="115">
        <v>1441</v>
      </c>
      <c r="E30" s="114">
        <v>1436</v>
      </c>
      <c r="F30" s="114">
        <v>1436</v>
      </c>
      <c r="G30" s="114">
        <v>1423</v>
      </c>
      <c r="H30" s="140">
        <v>1432</v>
      </c>
      <c r="I30" s="115">
        <v>9</v>
      </c>
      <c r="J30" s="116">
        <v>0.62849162011173187</v>
      </c>
    </row>
    <row r="31" spans="1:15" s="110" customFormat="1" ht="24.95" customHeight="1" x14ac:dyDescent="0.2">
      <c r="A31" s="193" t="s">
        <v>167</v>
      </c>
      <c r="B31" s="199" t="s">
        <v>168</v>
      </c>
      <c r="C31" s="113">
        <v>2.1752244419999291</v>
      </c>
      <c r="D31" s="115">
        <v>613</v>
      </c>
      <c r="E31" s="114">
        <v>624</v>
      </c>
      <c r="F31" s="114">
        <v>623</v>
      </c>
      <c r="G31" s="114">
        <v>625</v>
      </c>
      <c r="H31" s="140">
        <v>616</v>
      </c>
      <c r="I31" s="115">
        <v>-3</v>
      </c>
      <c r="J31" s="116">
        <v>-0.48701298701298701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0.26258826869167168</v>
      </c>
      <c r="D34" s="115">
        <v>74</v>
      </c>
      <c r="E34" s="114">
        <v>71</v>
      </c>
      <c r="F34" s="114">
        <v>69</v>
      </c>
      <c r="G34" s="114">
        <v>68</v>
      </c>
      <c r="H34" s="140">
        <v>72</v>
      </c>
      <c r="I34" s="115">
        <v>2</v>
      </c>
      <c r="J34" s="116">
        <v>2.7777777777777777</v>
      </c>
    </row>
    <row r="35" spans="1:10" s="110" customFormat="1" ht="24.95" customHeight="1" x14ac:dyDescent="0.2">
      <c r="A35" s="292" t="s">
        <v>171</v>
      </c>
      <c r="B35" s="293" t="s">
        <v>172</v>
      </c>
      <c r="C35" s="113">
        <v>20.134132926439801</v>
      </c>
      <c r="D35" s="115">
        <v>5674</v>
      </c>
      <c r="E35" s="114">
        <v>5660</v>
      </c>
      <c r="F35" s="114">
        <v>5783</v>
      </c>
      <c r="G35" s="114">
        <v>5740</v>
      </c>
      <c r="H35" s="140">
        <v>5721</v>
      </c>
      <c r="I35" s="115">
        <v>-47</v>
      </c>
      <c r="J35" s="116">
        <v>-0.82153469673134072</v>
      </c>
    </row>
    <row r="36" spans="1:10" s="110" customFormat="1" ht="24.95" customHeight="1" x14ac:dyDescent="0.2">
      <c r="A36" s="294" t="s">
        <v>173</v>
      </c>
      <c r="B36" s="295" t="s">
        <v>174</v>
      </c>
      <c r="C36" s="125">
        <v>79.603278804868523</v>
      </c>
      <c r="D36" s="143">
        <v>22433</v>
      </c>
      <c r="E36" s="144">
        <v>22356</v>
      </c>
      <c r="F36" s="144">
        <v>22671</v>
      </c>
      <c r="G36" s="144">
        <v>22464</v>
      </c>
      <c r="H36" s="145">
        <v>22507</v>
      </c>
      <c r="I36" s="143">
        <v>-74</v>
      </c>
      <c r="J36" s="146">
        <v>-0.32878659972453017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2020-09-25T11:15:38Z</dcterms:created>
  <dcterms:modified xsi:type="dcterms:W3CDTF">2020-09-28T08:11:13Z</dcterms:modified>
</cp:coreProperties>
</file>