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J42" i="24"/>
  <c r="I42" i="24"/>
  <c r="G42" i="24"/>
  <c r="C42" i="24"/>
  <c r="M42" i="24" s="1"/>
  <c r="B42" i="24"/>
  <c r="K41" i="24"/>
  <c r="H41" i="24"/>
  <c r="F41" i="24"/>
  <c r="C41" i="24"/>
  <c r="M41" i="24" s="1"/>
  <c r="B41" i="24"/>
  <c r="D41" i="24" s="1"/>
  <c r="L40" i="24"/>
  <c r="I40" i="24"/>
  <c r="G40" i="24"/>
  <c r="C40" i="24"/>
  <c r="M40" i="24" s="1"/>
  <c r="B40" i="24"/>
  <c r="M36" i="24"/>
  <c r="L36" i="24"/>
  <c r="K36" i="24"/>
  <c r="J36" i="24"/>
  <c r="I36" i="24"/>
  <c r="H36" i="24"/>
  <c r="G36" i="24"/>
  <c r="F36" i="24"/>
  <c r="E36" i="24"/>
  <c r="D36" i="24"/>
  <c r="L57" i="15"/>
  <c r="K57" i="15"/>
  <c r="C38" i="24"/>
  <c r="G38" i="24" s="1"/>
  <c r="C37" i="24"/>
  <c r="C35" i="24"/>
  <c r="C34" i="24"/>
  <c r="C33" i="24"/>
  <c r="C32" i="24"/>
  <c r="C31" i="24"/>
  <c r="C30" i="24"/>
  <c r="C29" i="24"/>
  <c r="C28" i="24"/>
  <c r="C27" i="24"/>
  <c r="I27" i="24" s="1"/>
  <c r="C26" i="24"/>
  <c r="C25" i="24"/>
  <c r="C24" i="24"/>
  <c r="C23" i="24"/>
  <c r="L23" i="24" s="1"/>
  <c r="C22" i="24"/>
  <c r="C21" i="24"/>
  <c r="C20" i="24"/>
  <c r="G20" i="24" s="1"/>
  <c r="C19" i="24"/>
  <c r="C18" i="24"/>
  <c r="C17" i="24"/>
  <c r="C16" i="24"/>
  <c r="M16" i="24" s="1"/>
  <c r="C15" i="24"/>
  <c r="C9" i="24"/>
  <c r="C8" i="24"/>
  <c r="C7" i="24"/>
  <c r="I7" i="24" s="1"/>
  <c r="B38" i="24"/>
  <c r="B37" i="24"/>
  <c r="B35" i="24"/>
  <c r="B34" i="24"/>
  <c r="B33" i="24"/>
  <c r="B32" i="24"/>
  <c r="B31" i="24"/>
  <c r="B30" i="24"/>
  <c r="B29" i="24"/>
  <c r="D29" i="24" s="1"/>
  <c r="B28" i="24"/>
  <c r="B27" i="24"/>
  <c r="B26" i="24"/>
  <c r="B25" i="24"/>
  <c r="K25" i="24" s="1"/>
  <c r="B24" i="24"/>
  <c r="B23" i="24"/>
  <c r="B22" i="24"/>
  <c r="B21" i="24"/>
  <c r="B20" i="24"/>
  <c r="B19" i="24"/>
  <c r="B18" i="24"/>
  <c r="B17" i="24"/>
  <c r="B16" i="24"/>
  <c r="B15" i="24"/>
  <c r="B9" i="24"/>
  <c r="D9" i="24" s="1"/>
  <c r="B8" i="24"/>
  <c r="B7" i="24"/>
  <c r="I38" i="24" l="1"/>
  <c r="K8" i="24"/>
  <c r="J8" i="24"/>
  <c r="F8" i="24"/>
  <c r="D8" i="24"/>
  <c r="H8" i="24"/>
  <c r="G31" i="24"/>
  <c r="M31" i="24"/>
  <c r="E31" i="24"/>
  <c r="L31" i="24"/>
  <c r="I31" i="24"/>
  <c r="F7" i="24"/>
  <c r="J7" i="24"/>
  <c r="H7" i="24"/>
  <c r="K7" i="24"/>
  <c r="D7" i="24"/>
  <c r="D38" i="24"/>
  <c r="K38" i="24"/>
  <c r="H38" i="24"/>
  <c r="F38" i="24"/>
  <c r="J38" i="24"/>
  <c r="G15" i="24"/>
  <c r="M15" i="24"/>
  <c r="E15" i="24"/>
  <c r="L15" i="24"/>
  <c r="I15" i="24"/>
  <c r="F21" i="24"/>
  <c r="J21" i="24"/>
  <c r="H21" i="24"/>
  <c r="K21" i="24"/>
  <c r="D21" i="24"/>
  <c r="B14" i="24"/>
  <c r="B6" i="24"/>
  <c r="K24" i="24"/>
  <c r="J24" i="24"/>
  <c r="F24" i="24"/>
  <c r="D24" i="24"/>
  <c r="H24" i="24"/>
  <c r="K30" i="24"/>
  <c r="J30" i="24"/>
  <c r="F30" i="24"/>
  <c r="D30" i="24"/>
  <c r="H30" i="24"/>
  <c r="G17" i="24"/>
  <c r="M17" i="24"/>
  <c r="E17" i="24"/>
  <c r="L17" i="24"/>
  <c r="I17" i="24"/>
  <c r="I34" i="24"/>
  <c r="L34" i="24"/>
  <c r="E34" i="24"/>
  <c r="M34" i="24"/>
  <c r="G34" i="24"/>
  <c r="G23" i="24"/>
  <c r="M23" i="24"/>
  <c r="E23" i="24"/>
  <c r="I23" i="24"/>
  <c r="F27" i="24"/>
  <c r="J27" i="24"/>
  <c r="H27" i="24"/>
  <c r="K27" i="24"/>
  <c r="D27" i="24"/>
  <c r="G9" i="24"/>
  <c r="M9" i="24"/>
  <c r="E9" i="24"/>
  <c r="L9" i="24"/>
  <c r="I9" i="24"/>
  <c r="C14" i="24"/>
  <c r="C6" i="24"/>
  <c r="G21" i="24"/>
  <c r="M21" i="24"/>
  <c r="E21" i="24"/>
  <c r="I21" i="24"/>
  <c r="L21" i="24"/>
  <c r="I24" i="24"/>
  <c r="L24" i="24"/>
  <c r="M24" i="24"/>
  <c r="G24" i="24"/>
  <c r="E24" i="24"/>
  <c r="I28" i="24"/>
  <c r="L28" i="24"/>
  <c r="M28" i="24"/>
  <c r="G28" i="24"/>
  <c r="E28" i="24"/>
  <c r="K58" i="24"/>
  <c r="I58" i="24"/>
  <c r="J58" i="24"/>
  <c r="F33" i="24"/>
  <c r="J33" i="24"/>
  <c r="H33" i="24"/>
  <c r="K33" i="24"/>
  <c r="D33" i="24"/>
  <c r="G27" i="24"/>
  <c r="M27" i="24"/>
  <c r="E27" i="24"/>
  <c r="L27" i="24"/>
  <c r="F15" i="24"/>
  <c r="J15" i="24"/>
  <c r="H15" i="24"/>
  <c r="K15" i="24"/>
  <c r="D15" i="24"/>
  <c r="K18" i="24"/>
  <c r="J18" i="24"/>
  <c r="F18" i="24"/>
  <c r="D18" i="24"/>
  <c r="F31" i="24"/>
  <c r="J31" i="24"/>
  <c r="H31" i="24"/>
  <c r="K31" i="24"/>
  <c r="D31" i="24"/>
  <c r="K34" i="24"/>
  <c r="J34" i="24"/>
  <c r="F34" i="24"/>
  <c r="D34" i="24"/>
  <c r="I18" i="24"/>
  <c r="L18" i="24"/>
  <c r="E18" i="24"/>
  <c r="M18" i="24"/>
  <c r="G18" i="24"/>
  <c r="G35" i="24"/>
  <c r="M35" i="24"/>
  <c r="E35" i="24"/>
  <c r="L35" i="24"/>
  <c r="I35" i="24"/>
  <c r="C45" i="24"/>
  <c r="C39" i="24"/>
  <c r="K74" i="24"/>
  <c r="I74" i="24"/>
  <c r="J74" i="24"/>
  <c r="K20" i="24"/>
  <c r="J20" i="24"/>
  <c r="F20" i="24"/>
  <c r="D20" i="24"/>
  <c r="H20" i="24"/>
  <c r="F25" i="24"/>
  <c r="J25" i="24"/>
  <c r="H25" i="24"/>
  <c r="D25" i="24"/>
  <c r="K28" i="24"/>
  <c r="J28" i="24"/>
  <c r="F28" i="24"/>
  <c r="D28" i="24"/>
  <c r="H28" i="24"/>
  <c r="I8" i="24"/>
  <c r="L8" i="24"/>
  <c r="M8" i="24"/>
  <c r="G8" i="24"/>
  <c r="E8" i="24"/>
  <c r="G25" i="24"/>
  <c r="M25" i="24"/>
  <c r="E25" i="24"/>
  <c r="L25" i="24"/>
  <c r="I25" i="24"/>
  <c r="F17" i="24"/>
  <c r="J17" i="24"/>
  <c r="H17" i="24"/>
  <c r="K17" i="24"/>
  <c r="D17" i="24"/>
  <c r="I30" i="24"/>
  <c r="L30" i="24"/>
  <c r="G30" i="24"/>
  <c r="E30" i="24"/>
  <c r="M30" i="24"/>
  <c r="F9" i="24"/>
  <c r="J9" i="24"/>
  <c r="H9" i="24"/>
  <c r="K9" i="24"/>
  <c r="K16" i="24"/>
  <c r="J16" i="24"/>
  <c r="F16" i="24"/>
  <c r="D16" i="24"/>
  <c r="H16" i="24"/>
  <c r="K22" i="24"/>
  <c r="J22" i="24"/>
  <c r="F22" i="24"/>
  <c r="D22" i="24"/>
  <c r="H22" i="24"/>
  <c r="K32" i="24"/>
  <c r="J32" i="24"/>
  <c r="F32" i="24"/>
  <c r="D32" i="24"/>
  <c r="H32" i="24"/>
  <c r="B45" i="24"/>
  <c r="B39" i="24"/>
  <c r="G19" i="24"/>
  <c r="M19" i="24"/>
  <c r="E19" i="24"/>
  <c r="L19" i="24"/>
  <c r="I19" i="24"/>
  <c r="I22" i="24"/>
  <c r="L22" i="24"/>
  <c r="M22" i="24"/>
  <c r="G22" i="24"/>
  <c r="G29" i="24"/>
  <c r="M29" i="24"/>
  <c r="E29" i="24"/>
  <c r="L29" i="24"/>
  <c r="I29" i="24"/>
  <c r="I32" i="24"/>
  <c r="L32" i="24"/>
  <c r="G32" i="24"/>
  <c r="E32" i="24"/>
  <c r="I37" i="24"/>
  <c r="G37" i="24"/>
  <c r="L37" i="24"/>
  <c r="M37" i="24"/>
  <c r="E37" i="24"/>
  <c r="H18" i="24"/>
  <c r="M32" i="24"/>
  <c r="H37" i="24"/>
  <c r="D37" i="24"/>
  <c r="J37" i="24"/>
  <c r="K37" i="24"/>
  <c r="F37" i="24"/>
  <c r="F19" i="24"/>
  <c r="J19" i="24"/>
  <c r="H19" i="24"/>
  <c r="K19" i="24"/>
  <c r="D19" i="24"/>
  <c r="F35" i="24"/>
  <c r="J35" i="24"/>
  <c r="H35" i="24"/>
  <c r="K35" i="24"/>
  <c r="D35" i="24"/>
  <c r="G7" i="24"/>
  <c r="M7" i="24"/>
  <c r="E7" i="24"/>
  <c r="L7" i="24"/>
  <c r="I26" i="24"/>
  <c r="L26" i="24"/>
  <c r="M26" i="24"/>
  <c r="G26" i="24"/>
  <c r="E26" i="24"/>
  <c r="H34" i="24"/>
  <c r="F23" i="24"/>
  <c r="J23" i="24"/>
  <c r="H23" i="24"/>
  <c r="D23" i="24"/>
  <c r="K23" i="24"/>
  <c r="K26" i="24"/>
  <c r="J26" i="24"/>
  <c r="F26" i="24"/>
  <c r="D26" i="24"/>
  <c r="H26" i="24"/>
  <c r="F29" i="24"/>
  <c r="J29" i="24"/>
  <c r="H29" i="24"/>
  <c r="K29" i="24"/>
  <c r="I16" i="24"/>
  <c r="L16" i="24"/>
  <c r="G16" i="24"/>
  <c r="E16" i="24"/>
  <c r="I20" i="24"/>
  <c r="L20" i="24"/>
  <c r="M20" i="24"/>
  <c r="E20" i="24"/>
  <c r="G33" i="24"/>
  <c r="M33" i="24"/>
  <c r="E33" i="24"/>
  <c r="L33" i="24"/>
  <c r="I33" i="24"/>
  <c r="E22" i="24"/>
  <c r="K66" i="24"/>
  <c r="I66" i="24"/>
  <c r="J66" i="24"/>
  <c r="J77" i="24"/>
  <c r="D40" i="24"/>
  <c r="K40" i="24"/>
  <c r="H40" i="24"/>
  <c r="F40" i="24"/>
  <c r="E41" i="24"/>
  <c r="K53" i="24"/>
  <c r="I53" i="24"/>
  <c r="K61" i="24"/>
  <c r="I61" i="24"/>
  <c r="K69" i="24"/>
  <c r="I69" i="24"/>
  <c r="K55" i="24"/>
  <c r="I55" i="24"/>
  <c r="K63" i="24"/>
  <c r="I63" i="24"/>
  <c r="K71" i="24"/>
  <c r="I71" i="24"/>
  <c r="K52" i="24"/>
  <c r="I52" i="24"/>
  <c r="K60" i="24"/>
  <c r="I60" i="24"/>
  <c r="K68" i="24"/>
  <c r="I68" i="24"/>
  <c r="J40" i="24"/>
  <c r="I43" i="24"/>
  <c r="G43" i="24"/>
  <c r="L43" i="24"/>
  <c r="K57" i="24"/>
  <c r="I57" i="24"/>
  <c r="K65" i="24"/>
  <c r="I65" i="24"/>
  <c r="K73" i="24"/>
  <c r="I73" i="24"/>
  <c r="D42" i="24"/>
  <c r="K42" i="24"/>
  <c r="H42" i="24"/>
  <c r="F42" i="24"/>
  <c r="K54" i="24"/>
  <c r="I54" i="24"/>
  <c r="K62" i="24"/>
  <c r="I62" i="24"/>
  <c r="K70" i="24"/>
  <c r="I70" i="24"/>
  <c r="M38" i="24"/>
  <c r="E38" i="24"/>
  <c r="L38" i="24"/>
  <c r="K51" i="24"/>
  <c r="I51" i="24"/>
  <c r="K59" i="24"/>
  <c r="I59" i="24"/>
  <c r="K67" i="24"/>
  <c r="I67" i="24"/>
  <c r="K75" i="24"/>
  <c r="I75" i="24"/>
  <c r="I41" i="24"/>
  <c r="G41" i="24"/>
  <c r="L41" i="24"/>
  <c r="K56" i="24"/>
  <c r="I56" i="24"/>
  <c r="K64" i="24"/>
  <c r="I64" i="24"/>
  <c r="K72" i="24"/>
  <c r="I72" i="24"/>
  <c r="J41" i="24"/>
  <c r="J43" i="24"/>
  <c r="F44" i="24"/>
  <c r="H44" i="24"/>
  <c r="J44" i="24"/>
  <c r="K44" i="24"/>
  <c r="L44" i="24"/>
  <c r="E40" i="24"/>
  <c r="E42" i="24"/>
  <c r="E44" i="24"/>
  <c r="K6" i="24" l="1"/>
  <c r="J6" i="24"/>
  <c r="F6" i="24"/>
  <c r="D6" i="24"/>
  <c r="H6" i="24"/>
  <c r="I77" i="24"/>
  <c r="H39" i="24"/>
  <c r="D39" i="24"/>
  <c r="J39" i="24"/>
  <c r="K39" i="24"/>
  <c r="F39" i="24"/>
  <c r="K14" i="24"/>
  <c r="J14" i="24"/>
  <c r="F14" i="24"/>
  <c r="D14" i="24"/>
  <c r="H14" i="24"/>
  <c r="K77" i="24"/>
  <c r="H45" i="24"/>
  <c r="F45" i="24"/>
  <c r="D45" i="24"/>
  <c r="J45" i="24"/>
  <c r="K45" i="24"/>
  <c r="I39" i="24"/>
  <c r="G39" i="24"/>
  <c r="L39" i="24"/>
  <c r="M39" i="24"/>
  <c r="E39" i="24"/>
  <c r="I45" i="24"/>
  <c r="G45" i="24"/>
  <c r="L45" i="24"/>
  <c r="E45" i="24"/>
  <c r="M45" i="24"/>
  <c r="I6" i="24"/>
  <c r="L6" i="24"/>
  <c r="M6" i="24"/>
  <c r="G6" i="24"/>
  <c r="E6" i="24"/>
  <c r="I14" i="24"/>
  <c r="L14" i="24"/>
  <c r="G14" i="24"/>
  <c r="E14" i="24"/>
  <c r="M14" i="24"/>
  <c r="J79" i="24"/>
  <c r="I78" i="24" l="1"/>
  <c r="I79" i="24"/>
  <c r="K79" i="24"/>
  <c r="K78" i="24"/>
  <c r="J78" i="24"/>
  <c r="I83" i="24" l="1"/>
  <c r="I82" i="24"/>
  <c r="I81" i="24"/>
</calcChain>
</file>

<file path=xl/sharedStrings.xml><?xml version="1.0" encoding="utf-8"?>
<sst xmlns="http://schemas.openxmlformats.org/spreadsheetml/2006/main" count="1832" uniqueCount="520">
  <si>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</si>
  <si>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</si>
  <si>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</si>
  <si>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</si>
  <si>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</si>
  <si>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</si>
  <si>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</si>
  <si>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</si>
  <si>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</si>
  <si>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</si>
  <si>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</si>
  <si>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</si>
  <si>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</si>
  <si>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Amberg-Sulzbach (09371)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</si>
  <si>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</si>
  <si>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</si>
  <si>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</si>
  <si>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</si>
  <si>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</si>
  <si>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</si>
  <si>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</si>
  <si>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</si>
  <si>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</si>
  <si>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</si>
  <si>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</si>
  <si>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</si>
  <si>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</si>
  <si>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</si>
  <si>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</si>
  <si>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</si>
  <si>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</si>
  <si>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</si>
  <si>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</si>
  <si>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</si>
  <si>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</si>
  <si>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</si>
  <si>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</si>
  <si>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</si>
  <si>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</si>
  <si>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</si>
  <si>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</si>
  <si>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</si>
  <si>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</si>
  <si>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</si>
  <si>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</si>
  <si>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</si>
  <si>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</si>
  <si>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</si>
  <si>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</si>
  <si>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</si>
  <si>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</si>
  <si>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</si>
  <si>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</si>
  <si>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</si>
  <si>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</si>
  <si>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</si>
  <si>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</si>
  <si>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</si>
  <si>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</si>
  <si>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</si>
  <si>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</si>
  <si>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</si>
  <si>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</si>
  <si>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</si>
  <si>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</si>
  <si>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</si>
  <si>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</si>
  <si>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</si>
  <si>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</si>
  <si>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</si>
  <si>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</si>
  <si>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</si>
  <si>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</si>
  <si>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</si>
  <si>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</si>
  <si>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</si>
  <si>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</si>
  <si>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</si>
  <si>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</si>
  <si>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</si>
  <si>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</si>
  <si>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</si>
  <si>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</si>
  <si>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</si>
  <si>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</si>
  <si>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</si>
  <si>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</si>
  <si>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</si>
  <si>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</si>
  <si>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</si>
  <si>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</si>
  <si>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</si>
  <si>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Amberg-Sulzbach (09371);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</si>
  <si>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</si>
  <si>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</si>
  <si>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</si>
  <si>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</si>
  <si>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</si>
  <si>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</si>
  <si>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</si>
  <si>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</si>
  <si>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</si>
  <si>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</si>
  <si>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</si>
  <si>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</si>
  <si>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</si>
  <si>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</si>
  <si>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</si>
  <si>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</si>
  <si>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</si>
  <si>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</si>
  <si>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</si>
  <si>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</si>
  <si>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</si>
  <si>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</si>
  <si>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</si>
  <si>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</si>
  <si>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</si>
  <si>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</si>
  <si>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</si>
  <si>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</si>
  <si>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</si>
  <si>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</si>
  <si>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</si>
  <si>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</si>
  <si>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</si>
  <si>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</si>
  <si>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</si>
  <si>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</si>
  <si>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</si>
  <si>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</si>
  <si>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</si>
  <si>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</si>
  <si>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</si>
  <si>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</si>
  <si>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</si>
  <si>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</si>
  <si>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</si>
  <si>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</si>
  <si>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</si>
  <si>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</si>
  <si>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</si>
  <si>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</si>
  <si>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</si>
  <si>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</si>
  <si>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</si>
  <si>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</si>
  <si>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</si>
  <si>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</si>
  <si>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</si>
  <si>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</si>
  <si>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</si>
  <si>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</si>
  <si>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</si>
  <si>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</si>
  <si>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</si>
  <si>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</si>
  <si>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</si>
  <si>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</si>
  <si>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</si>
  <si>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</si>
  <si>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</si>
  <si>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</si>
  <si>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</si>
  <si>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</si>
  <si>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</si>
  <si>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</si>
  <si>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</si>
  <si>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</si>
  <si>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</si>
  <si>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</si>
  <si>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</si>
  <si>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</si>
  <si>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</si>
  <si>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</si>
  <si>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</si>
  <si>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</si>
  <si>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</si>
  <si>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</si>
  <si>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</si>
  <si>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</si>
  <si>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</si>
  <si>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</si>
  <si>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Amberg-Sulzbach (09371)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</si>
  <si>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</si>
  <si>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</si>
  <si>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</si>
  <si>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</si>
  <si>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</si>
  <si>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</si>
  <si>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</si>
  <si>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</si>
  <si>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</si>
  <si>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</si>
  <si>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</si>
  <si>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</si>
  <si>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</si>
  <si>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</si>
  <si>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</si>
  <si>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</si>
  <si>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</si>
  <si>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</si>
  <si>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</si>
  <si>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</si>
  <si>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</si>
  <si>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</si>
  <si>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</si>
  <si>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</si>
  <si>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</si>
  <si>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</si>
  <si>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</si>
  <si>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</si>
  <si>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</si>
  <si>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</si>
  <si>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</si>
  <si>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</si>
  <si>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</si>
  <si>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</si>
  <si>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</si>
  <si>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</si>
  <si>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</si>
  <si>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</si>
  <si>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</si>
  <si>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</si>
  <si>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</si>
  <si>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</si>
  <si>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</si>
  <si>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</si>
  <si>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</si>
  <si>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</si>
  <si>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</si>
  <si>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</si>
  <si>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</si>
  <si>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</si>
  <si>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</si>
  <si>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</si>
  <si>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</si>
  <si>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</si>
  <si>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</si>
  <si>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</si>
  <si>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</si>
  <si>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</si>
  <si>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</si>
  <si>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</si>
  <si>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</si>
  <si>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</si>
  <si>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</si>
  <si>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</si>
  <si>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</si>
  <si>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</si>
  <si>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</si>
  <si>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</si>
  <si>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</si>
  <si>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</si>
  <si>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</si>
  <si>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</si>
  <si>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</si>
  <si>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</si>
  <si>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</si>
  <si>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</si>
  <si>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</si>
  <si>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</si>
  <si>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</si>
  <si>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</si>
  <si>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</si>
  <si>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</si>
  <si>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</si>
  <si>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</si>
  <si>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</si>
  <si>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</si>
  <si>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</si>
  <si>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</si>
  <si>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</si>
  <si>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</si>
  <si>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</si>
  <si>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</si>
  <si>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</si>
  <si>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</si>
  <si>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</si>
  <si>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</si>
  <si>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</si>
  <si>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</si>
  <si>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</si>
  <si>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</si>
  <si>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</si>
  <si>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</si>
  <si>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</si>
  <si>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</si>
  <si>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</si>
  <si>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</si>
  <si>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</si>
  <si>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</si>
  <si>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</si>
  <si>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</si>
  <si>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</si>
  <si>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</si>
  <si>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</si>
  <si>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</si>
  <si>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</si>
  <si>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</si>
  <si>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</si>
  <si>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</si>
  <si>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</si>
  <si>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</si>
  <si>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</si>
  <si>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</si>
  <si>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</si>
  <si>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</si>
  <si>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</si>
  <si>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</si>
  <si>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</si>
  <si>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</si>
  <si>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</si>
  <si>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</si>
  <si>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</si>
  <si>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</si>
  <si>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</si>
  <si>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</si>
  <si>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</si>
  <si>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</si>
  <si>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</si>
  <si>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</si>
  <si>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</si>
  <si>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</si>
  <si>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</si>
  <si>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</si>
  <si>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</si>
  <si>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</si>
  <si>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</si>
  <si>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</si>
  <si>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</si>
  <si>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</si>
  <si>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</si>
  <si>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</si>
  <si>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</si>
  <si>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</si>
  <si>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</si>
  <si>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</si>
  <si>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</si>
  <si>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</si>
  <si>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</si>
  <si>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</si>
  <si>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</si>
  <si>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</si>
  <si>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</si>
  <si>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</si>
  <si>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</si>
  <si>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</si>
  <si>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</si>
  <si>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</si>
  <si>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</si>
  <si>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</si>
  <si>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</si>
  <si>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</si>
  <si>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</si>
  <si>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</si>
  <si>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</si>
  <si>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</si>
  <si>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</si>
  <si>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</si>
  <si>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</si>
  <si>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</si>
  <si>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</si>
  <si>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</si>
  <si>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</si>
  <si>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</si>
  <si>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</si>
  <si>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</si>
  <si>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</si>
  <si>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</si>
  <si>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</si>
  <si>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</si>
  <si>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</si>
  <si>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Amberg-Sulzbach (09371);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</si>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</sst>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{5A678CC8-A6F3-4D7F-BC68-A354A5912543}</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A307-4A50-9E60-83738DDEE11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{E45F1B9B-23D2-440B-A682-84ABA8FEFDC4}</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A307-4A50-9E60-83738DDEE11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{404745BA-86ED-4610-8E45-4CD0871504BF}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307-4A50-9E60-83738DDEE11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{17AFCA42-45C5-4101-922F-9210B66C9F4C}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307-4A50-9E60-83738DDEE11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0.2302722023645862</c:v>
                </c:pt>
                <c:pt idx="1">
                  <c:v>1.0013227114154917</c:v>
                </c:pt>
                <c:pt idx="2">
                  <c:v>1.1186464311118853</c:v>
                </c:pt>
                <c:pt idx="3">
                  <c:v>1.0875687030768</c:v>
                </c:pt>
              </c:numCache>
            </c:numRef>
          </c:val>
          <c:extLst>
            <c:ext xmlns:c16="http://schemas.microsoft.com/office/drawing/2014/chart" uri="{C3380CC4-5D6E-409C-BE32-E72D297353CC}">
              <c16:uniqueId val="{00000004-A307-4A50-9E60-83738DDEE11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{3F8FEFD4-6E70-4F30-8673-B9D89FEFC821}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307-4A50-9E60-83738DDEE11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{4A98A16D-7B91-4E64-A354-145B2EABB1C7}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307-4A50-9E60-83738DDEE11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{71AEDD99-CA06-479F-A3AE-1CD0F552793A}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307-4A50-9E60-83738DDEE11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{6253436B-8B96-4070-B139-AA608B56CCC2}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307-4A50-9E60-83738DDEE11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307-4A50-9E60-83738DDEE11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307-4A50-9E60-83738DDEE11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{58684067-EF82-4072-8DFE-EA8B266E3354}</c15:txfldGUID>
                      <c15:f>Daten_Diagramme!$E$6</c15:f>
                      <c15:dlblFieldTableCache>
                        <c:ptCount val="1"/>
                        <c:pt idx="0">
                          <c:v>-0.6</c:v>
                        </c:pt>
                      </c15:dlblFieldTableCache>
                    </c15:dlblFTEntry>
                  </c15:dlblFieldTable>
                  <c15:showDataLabelsRange val="0"/>
                </c:ext>
                <c:ext xmlns:c16="http://schemas.microsoft.com/office/drawing/2014/chart" uri="{C3380CC4-5D6E-409C-BE32-E72D297353CC}">
                  <c16:uniqueId val="{00000000-B546-4321-B6A5-562BB934F8B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{90D09388-5C5A-4CB7-A8B5-0795AA8C9AD1}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B546-4321-B6A5-562BB934F8B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{3CE42CF5-617E-4BBC-A707-9A24376308EE}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546-4321-B6A5-562BB934F8B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{50355E1A-0C6E-48DE-A2CA-3F842BB12EC2}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546-4321-B6A5-562BB934F8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-0.57640578967593181</c:v>
                </c:pt>
                <c:pt idx="1">
                  <c:v>-1.8915068707011207</c:v>
                </c:pt>
                <c:pt idx="2">
                  <c:v>-2.7637010795899166</c:v>
                </c:pt>
                <c:pt idx="3">
                  <c:v>-2.8655893304673015</c:v>
                </c:pt>
              </c:numCache>
            </c:numRef>
          </c:val>
          <c:extLst>
            <c:ext xmlns:c16="http://schemas.microsoft.com/office/drawing/2014/chart" uri="{C3380CC4-5D6E-409C-BE32-E72D297353CC}">
              <c16:uniqueId val="{00000004-B546-4321-B6A5-562BB934F8B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{20AA5CCF-EBF1-48F0-B35E-C9D5F25B7ABF}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546-4321-B6A5-562BB934F8B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{C7525586-441F-4A17-A72C-FECD99E3FDD9}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546-4321-B6A5-562BB934F8B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{8E8EBB44-7B0A-4223-980A-7384EDB1155E}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546-4321-B6A5-562BB934F8B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{8C434CD9-604A-42DC-ADDA-7E5C51F60856}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546-4321-B6A5-562BB934F8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546-4321-B6A5-562BB934F8B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546-4321-B6A5-562BB934F8B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{EB0FA69F-F5B9-425E-AAF5-A9190BECA137}</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1F1E-4BA6-9416-769B09FB6750}"/>
                </c:ext>
              </c:extLst>
            </c:dLbl>
            <c:dLbl>
              <c:idx val="1"/>
              <c:tx>
                <c:strRef>
                  <c:f>Daten_Diagramme!$D$15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{90107609-07FC-46C8-BF54-4D84721E96E5}</c15:txfldGUID>
                      <c15:f>Daten_Diagramme!$D$15</c15:f>
                      <c15:dlblFieldTableCache>
                        <c:ptCount val="1"/>
                        <c:pt idx="0">
                          <c:v>-5.8</c:v>
                        </c:pt>
                      </c15:dlblFieldTableCache>
                    </c15:dlblFTEntry>
                  </c15:dlblFieldTable>
                  <c15:showDataLabelsRange val="0"/>
                </c:ext>
                <c:ext xmlns:c16="http://schemas.microsoft.com/office/drawing/2014/chart" uri="{C3380CC4-5D6E-409C-BE32-E72D297353CC}">
                  <c16:uniqueId val="{00000001-1F1E-4BA6-9416-769B09FB6750}"/>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{21D81329-BD8D-4B14-9E13-8CC34619A429}</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1F1E-4BA6-9416-769B09FB6750}"/>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{C8FEB2AE-D5B3-4D8C-B8CE-EF1965AB5911}</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1F1E-4BA6-9416-769B09FB6750}"/>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{4B7CB588-C0DF-4113-857F-F5EF64A295DE}</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1F1E-4BA6-9416-769B09FB6750}"/>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{43C77E0C-E8EA-4923-8CD9-73604FFAEDE3}</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1F1E-4BA6-9416-769B09FB6750}"/>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{DBE6152C-BD70-4CEE-BEE2-0152D52140F9}</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1F1E-4BA6-9416-769B09FB6750}"/>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{23994ABC-C98A-41F2-BEEC-CED4AD89C195}</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1F1E-4BA6-9416-769B09FB6750}"/>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{D5C22AF3-FDDE-46B3-9978-FB001B9E6CDF}</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1F1E-4BA6-9416-769B09FB6750}"/>
                </c:ext>
              </c:extLst>
            </c:dLbl>
            <c:dLbl>
              <c:idx val="9"/>
              <c:tx>
                <c:strRef>
                  <c:f>Daten_Diagramme!$D$23</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{70A8F218-EC24-4241-9F19-131355C5B0E2}</c15:txfldGUID>
                      <c15:f>Daten_Diagramme!$D$23</c15:f>
                      <c15:dlblFieldTableCache>
                        <c:ptCount val="1"/>
                        <c:pt idx="0">
                          <c:v>-7.2</c:v>
                        </c:pt>
                      </c15:dlblFieldTableCache>
                    </c15:dlblFTEntry>
                  </c15:dlblFieldTable>
                  <c15:showDataLabelsRange val="0"/>
                </c:ext>
                <c:ext xmlns:c16="http://schemas.microsoft.com/office/drawing/2014/chart" uri="{C3380CC4-5D6E-409C-BE32-E72D297353CC}">
                  <c16:uniqueId val="{00000009-1F1E-4BA6-9416-769B09FB6750}"/>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{A22A84ED-C807-422B-9EA6-29F69F34D5E2}</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1F1E-4BA6-9416-769B09FB6750}"/>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{FC4B8319-CFD3-4F22-AF27-6E5D9106A1E2}</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1F1E-4BA6-9416-769B09FB6750}"/>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{F8A7EE48-70C5-4D9B-9EA8-0E2D8324911D}</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1F1E-4BA6-9416-769B09FB6750}"/>
                </c:ext>
              </c:extLst>
            </c:dLbl>
            <c:dLbl>
              <c:idx val="13"/>
              <c:tx>
                <c:strRef>
                  <c:f>Daten_Diagramme!$D$27</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{1D3839F6-987B-4F06-8ADE-08125943A2DE}</c15:txfldGUID>
                      <c15:f>Daten_Diagramme!$D$27</c15:f>
                      <c15:dlblFieldTableCache>
                        <c:ptCount val="1"/>
                        <c:pt idx="0">
                          <c:v>11.1</c:v>
                        </c:pt>
                      </c15:dlblFieldTableCache>
                    </c15:dlblFTEntry>
                  </c15:dlblFieldTable>
                  <c15:showDataLabelsRange val="0"/>
                </c:ext>
                <c:ext xmlns:c16="http://schemas.microsoft.com/office/drawing/2014/chart" uri="{C3380CC4-5D6E-409C-BE32-E72D297353CC}">
                  <c16:uniqueId val="{0000000D-1F1E-4BA6-9416-769B09FB6750}"/>
                </c:ext>
              </c:extLst>
            </c:dLbl>
            <c:dLbl>
              <c:idx val="14"/>
              <c:tx>
                <c:strRef>
                  <c:f>Daten_Diagramme!$D$28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{583B6D59-110D-46A1-95A0-E1423D4541C3}</c15:txfldGUID>
                      <c15:f>Daten_Diagramme!$D$28</c15:f>
                      <c15:dlblFieldTableCache>
                        <c:ptCount val="1"/>
                        <c:pt idx="0">
                          <c:v>2.8</c:v>
                        </c:pt>
                      </c15:dlblFieldTableCache>
                    </c15:dlblFTEntry>
                  </c15:dlblFieldTable>
                  <c15:showDataLabelsRange val="0"/>
                </c:ext>
                <c:ext xmlns:c16="http://schemas.microsoft.com/office/drawing/2014/chart" uri="{C3380CC4-5D6E-409C-BE32-E72D297353CC}">
                  <c16:uniqueId val="{0000000E-1F1E-4BA6-9416-769B09FB6750}"/>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{1AFE2C7D-8812-4551-97A4-FF7B385F79E2}</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1F1E-4BA6-9416-769B09FB6750}"/>
                </c:ext>
              </c:extLst>
            </c:dLbl>
            <c:dLbl>
              <c:idx val="16"/>
              <c:tx>
                <c:strRef>
                  <c:f>Daten_Diagramme!$D$30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{B7496269-D3D7-4AF5-AABF-E5A5817BC895}</c15:txfldGUID>
                      <c15:f>Daten_Diagramme!$D$30</c15:f>
                      <c15:dlblFieldTableCache>
                        <c:ptCount val="1"/>
                        <c:pt idx="0">
                          <c:v>5.0</c:v>
                        </c:pt>
                      </c15:dlblFieldTableCache>
                    </c15:dlblFTEntry>
                  </c15:dlblFieldTable>
                  <c15:showDataLabelsRange val="0"/>
                </c:ext>
                <c:ext xmlns:c16="http://schemas.microsoft.com/office/drawing/2014/chart" uri="{C3380CC4-5D6E-409C-BE32-E72D297353CC}">
                  <c16:uniqueId val="{00000010-1F1E-4BA6-9416-769B09FB6750}"/>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{D41B95CD-B115-402D-B8E1-6B55F8970A4F}</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1F1E-4BA6-9416-769B09FB6750}"/>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{800A1A1D-F5B2-437A-92E5-9A7600AD511A}</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1F1E-4BA6-9416-769B09FB6750}"/>
                </c:ext>
              </c:extLst>
            </c:dLbl>
            <c:dLbl>
              <c:idx val="19"/>
              <c:tx>
                <c:strRef>
                  <c:f>Daten_Diagramme!$D$33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{3F6BC689-99B4-4A5A-A3A5-645A27099356}</c15:txfldGUID>
                      <c15:f>Daten_Diagramme!$D$33</c15:f>
                      <c15:dlblFieldTableCache>
                        <c:ptCount val="1"/>
                        <c:pt idx="0">
                          <c:v>0.8</c:v>
                        </c:pt>
                      </c15:dlblFieldTableCache>
                    </c15:dlblFTEntry>
                  </c15:dlblFieldTable>
                  <c15:showDataLabelsRange val="0"/>
                </c:ext>
                <c:ext xmlns:c16="http://schemas.microsoft.com/office/drawing/2014/chart" uri="{C3380CC4-5D6E-409C-BE32-E72D297353CC}">
                  <c16:uniqueId val="{00000013-1F1E-4BA6-9416-769B09FB6750}"/>
                </c:ext>
              </c:extLst>
            </c:dLbl>
            <c:dLbl>
              <c:idx val="20"/>
              <c:tx>
                <c:strRef>
                  <c:f>Daten_Diagramme!$D$34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{EE8D7FC6-7BE0-489E-9DC5-02A67C5276E9}</c15:txfldGUID>
                      <c15:f>Daten_Diagramme!$D$34</c15:f>
                      <c15:dlblFieldTableCache>
                        <c:ptCount val="1"/>
                        <c:pt idx="0">
                          <c:v>2.4</c:v>
                        </c:pt>
                      </c15:dlblFieldTableCache>
                    </c15:dlblFTEntry>
                  </c15:dlblFieldTable>
                  <c15:showDataLabelsRange val="0"/>
                </c:ext>
                <c:ext xmlns:c16="http://schemas.microsoft.com/office/drawing/2014/chart" uri="{C3380CC4-5D6E-409C-BE32-E72D297353CC}">
                  <c16:uniqueId val="{00000014-1F1E-4BA6-9416-769B09FB675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{C48A691F-3643-4A48-9911-45B7E74CFCFF}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F1E-4BA6-9416-769B09FB675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{FC8228A3-5306-485E-BFC9-E8A94BCB5303}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F1E-4BA6-9416-769B09FB6750}"/>
                </c:ext>
              </c:extLst>
            </c:dLbl>
            <c:dLbl>
              <c:idx val="23"/>
              <c:tx>
                <c:strRef>
                  <c:f>Daten_Diagramme!$D$37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{08E08610-7456-42E8-81FA-4931D31556EC}</c15:txfldGUID>
                      <c15:f>Daten_Diagramme!$D$37</c15:f>
                      <c15:dlblFieldTableCache>
                        <c:ptCount val="1"/>
                        <c:pt idx="0">
                          <c:v>-5.8</c:v>
                        </c:pt>
                      </c15:dlblFieldTableCache>
                    </c15:dlblFTEntry>
                  </c15:dlblFieldTable>
                  <c15:showDataLabelsRange val="0"/>
                </c:ext>
                <c:ext xmlns:c16="http://schemas.microsoft.com/office/drawing/2014/chart" uri="{C3380CC4-5D6E-409C-BE32-E72D297353CC}">
                  <c16:uniqueId val="{00000017-1F1E-4BA6-9416-769B09FB6750}"/>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{DB23B585-E8A8-4BA3-BE1D-3E25058D6229}</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1F1E-4BA6-9416-769B09FB6750}"/>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{993801ED-EA0D-4401-B601-0448C6708CC4}</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1F1E-4BA6-9416-769B09FB675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{224DB640-0DB7-42C3-8B66-741B46A577E2}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F1E-4BA6-9416-769B09FB675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{CF56100A-CBE9-46E0-AD70-CBE0DC87B7C3}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F1E-4BA6-9416-769B09FB675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{A9387961-BEB7-4BDD-A01C-9D0CD54D0875}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F1E-4BA6-9416-769B09FB675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{4B7001BC-4ECF-47D3-B3ED-FABA5647E630}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F1E-4BA6-9416-769B09FB675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{6ADE1DED-AE33-4915-AB7F-AF59B2AD5DB7}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F1E-4BA6-9416-769B09FB6750}"/>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{9E4EBBC4-E441-4079-B377-394A0210C2F8}</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1F1E-4BA6-9416-769B09FB67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0.2302722023645862</c:v>
                </c:pt>
                <c:pt idx="1">
                  <c:v>-5.7971014492753623</c:v>
                </c:pt>
                <c:pt idx="2">
                  <c:v>0.31813361611876989</c:v>
                </c:pt>
                <c:pt idx="3">
                  <c:v>0.48355899419729209</c:v>
                </c:pt>
                <c:pt idx="4">
                  <c:v>1.3341804320203303</c:v>
                </c:pt>
                <c:pt idx="5">
                  <c:v>-7.5145594589517195E-2</c:v>
                </c:pt>
                <c:pt idx="6">
                  <c:v>1.1623080116230802</c:v>
                </c:pt>
                <c:pt idx="7">
                  <c:v>1.8380915134923739</c:v>
                </c:pt>
                <c:pt idx="8">
                  <c:v>-0.9372746935832732</c:v>
                </c:pt>
                <c:pt idx="9">
                  <c:v>-7.2072072072072073</c:v>
                </c:pt>
                <c:pt idx="10">
                  <c:v>1.4240506329113924</c:v>
                </c:pt>
                <c:pt idx="11">
                  <c:v>0</c:v>
                </c:pt>
                <c:pt idx="12">
                  <c:v>0.88105726872246692</c:v>
                </c:pt>
                <c:pt idx="13">
                  <c:v>11.134453781512605</c:v>
                </c:pt>
                <c:pt idx="14">
                  <c:v>2.8189910979228485</c:v>
                </c:pt>
                <c:pt idx="15">
                  <c:v>0</c:v>
                </c:pt>
                <c:pt idx="16">
                  <c:v>4.9630411826821543</c:v>
                </c:pt>
                <c:pt idx="17">
                  <c:v>1.8915510718789408</c:v>
                </c:pt>
                <c:pt idx="18">
                  <c:v>2.2407170294494239</c:v>
                </c:pt>
                <c:pt idx="19">
                  <c:v>0.77548005908419493</c:v>
                </c:pt>
                <c:pt idx="20">
                  <c:v>2.3904382470119523</c:v>
                </c:pt>
                <c:pt idx="21">
                  <c:v>0</c:v>
                </c:pt>
                <c:pt idx="23">
                  <c:v>-5.7971014492753623</c:v>
                </c:pt>
                <c:pt idx="24">
                  <c:v>0.74183976261127593</c:v>
                </c:pt>
                <c:pt idx="25">
                  <c:v>-9.9490113170003724E-2</c:v>
                </c:pt>
              </c:numCache>
            </c:numRef>
          </c:val>
          <c:extLst>
            <c:ext xmlns:c16="http://schemas.microsoft.com/office/drawing/2014/chart" uri="{C3380CC4-5D6E-409C-BE32-E72D297353CC}">
              <c16:uniqueId val="{00000020-1F1E-4BA6-9416-769B09FB675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{03424022-0724-4029-A4DA-05FF338247EF}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F1E-4BA6-9416-769B09FB675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{6B003EF3-BA7A-40E6-B94A-0DCCE519DE72}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F1E-4BA6-9416-769B09FB675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{71A5A3D7-8146-43C4-8A51-39A47C74781D}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F1E-4BA6-9416-769B09FB675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{9CFEFF66-A026-4F29-987B-A9DFC63E95B7}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F1E-4BA6-9416-769B09FB675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{DCF18F3D-22A3-4D96-A643-943CC3B1B95D}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F1E-4BA6-9416-769B09FB675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{2443984B-0910-4843-ADDB-A8BCEA04A6BF}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F1E-4BA6-9416-769B09FB675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{30E72EFD-D9CB-47CE-9471-9FBFE14BC3BD}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F1E-4BA6-9416-769B09FB675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{D5F786F8-9C1D-46F7-9B95-AD7C89F2D902}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F1E-4BA6-9416-769B09FB675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{373571F6-C468-4DC0-89B7-46C113B0747F}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F1E-4BA6-9416-769B09FB675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{BC87DB0B-C599-459F-A4E0-0957DC948E4D}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F1E-4BA6-9416-769B09FB675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{80340E3F-A69F-44EE-82ED-E3A3981CAFC0}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F1E-4BA6-9416-769B09FB675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{21C9C2FD-B917-4569-AE75-7A3457F5CFD0}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F1E-4BA6-9416-769B09FB675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{1C78C068-AD59-469C-9BDF-6C7CACB7DFE0}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F1E-4BA6-9416-769B09FB675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{C75D521C-F044-43AB-9A57-624D0AA36009}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F1E-4BA6-9416-769B09FB675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{D1F9389B-A04E-42C7-9B51-ED25DDEC2A50}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F1E-4BA6-9416-769B09FB675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{3E62B674-9373-43C8-B0F0-C41E01904904}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F1E-4BA6-9416-769B09FB675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{A7A21764-6893-4204-B220-19609AD28245}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F1E-4BA6-9416-769B09FB675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{B20EF4A6-0761-4921-B531-8987AE883F67}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F1E-4BA6-9416-769B09FB675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{33EFE63F-A74F-4A81-8773-B0FFE386E47A}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F1E-4BA6-9416-769B09FB675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{B6137EB8-2835-4C38-BD53-4C26E883D41A}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F1E-4BA6-9416-769B09FB675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{19BAED83-A2E3-4A0E-B917-E08859C89CAD}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F1E-4BA6-9416-769B09FB675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{D4FA069A-075E-4B8C-84A4-86A8C52E4215}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F1E-4BA6-9416-769B09FB675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{8715642D-F08C-405B-9A45-DF1EE0F79ECA}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F1E-4BA6-9416-769B09FB675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{11517C26-F712-4295-BA63-FC3E0845C31B}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F1E-4BA6-9416-769B09FB675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{FFD75E5A-439E-4358-B77B-0166FCD1D278}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F1E-4BA6-9416-769B09FB675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{B1815100-D136-4757-ADA7-33ACD8783998}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F1E-4BA6-9416-769B09FB675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{37617372-9B58-4F06-BB34-0ACABC25605A}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F1E-4BA6-9416-769B09FB675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{3F3D9ECC-2961-468B-A269-B5B2B0BAF226}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F1E-4BA6-9416-769B09FB675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{AB9AEED9-FFEF-495D-8463-F8AF755F6241}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F1E-4BA6-9416-769B09FB675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{B2071E95-403D-4434-88FF-305147CFABA5}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F1E-4BA6-9416-769B09FB675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{9571FB2F-7856-47AD-938E-9A563847DB9A}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F1E-4BA6-9416-769B09FB675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{78969A93-4D07-4E56-B36D-23BA64E945EA}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F1E-4BA6-9416-769B09FB67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F1E-4BA6-9416-769B09FB675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F1E-4BA6-9416-769B09FB675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{F8874D0E-1029-451F-948C-81AA7B4BD5C3}</c15:txfldGUID>
                      <c15:f>Daten_Diagramme!$E$14</c15:f>
                      <c15:dlblFieldTableCache>
                        <c:ptCount val="1"/>
                        <c:pt idx="0">
                          <c:v>-0.6</c:v>
                        </c:pt>
                      </c15:dlblFieldTableCache>
                    </c15:dlblFTEntry>
                  </c15:dlblFieldTable>
                  <c15:showDataLabelsRange val="0"/>
                </c:ext>
                <c:ext xmlns:c16="http://schemas.microsoft.com/office/drawing/2014/chart" uri="{C3380CC4-5D6E-409C-BE32-E72D297353CC}">
                  <c16:uniqueId val="{00000000-9D02-4897-8EA3-B4FF6C522DF2}"/>
                </c:ext>
              </c:extLst>
            </c:dLbl>
            <c:dLbl>
              <c:idx val="1"/>
              <c:tx>
                <c:strRef>
                  <c:f>Daten_Diagramme!$E$15</c:f>
                  <c:strCache>
                    <c:ptCount val="1"/>
                    <c:pt idx="0">
                      <c:v>22.3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{4EC3E5A1-24C6-4DB5-80B8-71998EDBE1D2}</c15:txfldGUID>
                      <c15:f>Daten_Diagramme!$E$15</c15:f>
                      <c15:dlblFieldTableCache>
                        <c:ptCount val="1"/>
                        <c:pt idx="0">
                          <c:v>22.3</c:v>
                        </c:pt>
                      </c15:dlblFieldTableCache>
                    </c15:dlblFTEntry>
                  </c15:dlblFieldTable>
                  <c15:showDataLabelsRange val="0"/>
                </c:ext>
                <c:ext xmlns:c16="http://schemas.microsoft.com/office/drawing/2014/chart" uri="{C3380CC4-5D6E-409C-BE32-E72D297353CC}">
                  <c16:uniqueId val="{00000001-9D02-4897-8EA3-B4FF6C522DF2}"/>
                </c:ext>
              </c:extLst>
            </c:dLbl>
            <c:dLbl>
              <c:idx val="2"/>
              <c:tx>
                <c:strRef>
                  <c:f>Daten_Diagramme!$E$16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{03863995-FD24-4172-8793-8226132BC169}</c15:txfldGUID>
                      <c15:f>Daten_Diagramme!$E$16</c15:f>
                      <c15:dlblFieldTableCache>
                        <c:ptCount val="1"/>
                        <c:pt idx="0">
                          <c:v>-3.3</c:v>
                        </c:pt>
                      </c15:dlblFieldTableCache>
                    </c15:dlblFTEntry>
                  </c15:dlblFieldTable>
                  <c15:showDataLabelsRange val="0"/>
                </c:ext>
                <c:ext xmlns:c16="http://schemas.microsoft.com/office/drawing/2014/chart" uri="{C3380CC4-5D6E-409C-BE32-E72D297353CC}">
                  <c16:uniqueId val="{00000002-9D02-4897-8EA3-B4FF6C522DF2}"/>
                </c:ext>
              </c:extLst>
            </c:dLbl>
            <c:dLbl>
              <c:idx val="3"/>
              <c:tx>
                <c:strRef>
                  <c:f>Daten_Diagramme!$E$17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{FC9CE2F0-7274-47B0-900F-81D5C8D725CE}</c15:txfldGUID>
                      <c15:f>Daten_Diagramme!$E$17</c15:f>
                      <c15:dlblFieldTableCache>
                        <c:ptCount val="1"/>
                        <c:pt idx="0">
                          <c:v>-5.4</c:v>
                        </c:pt>
                      </c15:dlblFieldTableCache>
                    </c15:dlblFTEntry>
                  </c15:dlblFieldTable>
                  <c15:showDataLabelsRange val="0"/>
                </c:ext>
                <c:ext xmlns:c16="http://schemas.microsoft.com/office/drawing/2014/chart" uri="{C3380CC4-5D6E-409C-BE32-E72D297353CC}">
                  <c16:uniqueId val="{00000003-9D02-4897-8EA3-B4FF6C522DF2}"/>
                </c:ext>
              </c:extLst>
            </c:dLbl>
            <c:dLbl>
              <c:idx val="4"/>
              <c:tx>
                <c:strRef>
                  <c:f>Daten_Diagramme!$E$18</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{E85F4555-A3B5-404D-9AAF-698CDC52DCFE}</c15:txfldGUID>
                      <c15:f>Daten_Diagramme!$E$18</c15:f>
                      <c15:dlblFieldTableCache>
                        <c:ptCount val="1"/>
                        <c:pt idx="0">
                          <c:v>-7.7</c:v>
                        </c:pt>
                      </c15:dlblFieldTableCache>
                    </c15:dlblFTEntry>
                  </c15:dlblFieldTable>
                  <c15:showDataLabelsRange val="0"/>
                </c:ext>
                <c:ext xmlns:c16="http://schemas.microsoft.com/office/drawing/2014/chart" uri="{C3380CC4-5D6E-409C-BE32-E72D297353CC}">
                  <c16:uniqueId val="{00000004-9D02-4897-8EA3-B4FF6C522DF2}"/>
                </c:ext>
              </c:extLst>
            </c:dLbl>
            <c:dLbl>
              <c:idx val="5"/>
              <c:tx>
                <c:strRef>
                  <c:f>Daten_Diagramme!$E$19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{AC2D9602-220D-41C2-995A-C900373EB0B7}</c15:txfldGUID>
                      <c15:f>Daten_Diagramme!$E$19</c15:f>
                      <c15:dlblFieldTableCache>
                        <c:ptCount val="1"/>
                        <c:pt idx="0">
                          <c:v>-6.7</c:v>
                        </c:pt>
                      </c15:dlblFieldTableCache>
                    </c15:dlblFTEntry>
                  </c15:dlblFieldTable>
                  <c15:showDataLabelsRange val="0"/>
                </c:ext>
                <c:ext xmlns:c16="http://schemas.microsoft.com/office/drawing/2014/chart" uri="{C3380CC4-5D6E-409C-BE32-E72D297353CC}">
                  <c16:uniqueId val="{00000005-9D02-4897-8EA3-B4FF6C522DF2}"/>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{293BBC92-CFB1-4F2E-90D5-4420409D9D3E}</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9D02-4897-8EA3-B4FF6C522DF2}"/>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{EAA5A2ED-3BEE-4CD7-9B84-8F2C6DCB8E0B}</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9D02-4897-8EA3-B4FF6C522DF2}"/>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{5BFA81DC-0413-41E8-8513-AB464B14AAEA}</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9D02-4897-8EA3-B4FF6C522DF2}"/>
                </c:ext>
              </c:extLst>
            </c:dLbl>
            <c:dLbl>
              <c:idx val="9"/>
              <c:tx>
                <c:strRef>
                  <c:f>Daten_Diagramme!$E$23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{6C342205-0C91-4008-B218-AF7D0FFB85EF}</c15:txfldGUID>
                      <c15:f>Daten_Diagramme!$E$23</c15:f>
                      <c15:dlblFieldTableCache>
                        <c:ptCount val="1"/>
                        <c:pt idx="0">
                          <c:v>3.9</c:v>
                        </c:pt>
                      </c15:dlblFieldTableCache>
                    </c15:dlblFTEntry>
                  </c15:dlblFieldTable>
                  <c15:showDataLabelsRange val="0"/>
                </c:ext>
                <c:ext xmlns:c16="http://schemas.microsoft.com/office/drawing/2014/chart" uri="{C3380CC4-5D6E-409C-BE32-E72D297353CC}">
                  <c16:uniqueId val="{00000009-9D02-4897-8EA3-B4FF6C522DF2}"/>
                </c:ext>
              </c:extLst>
            </c:dLbl>
            <c:dLbl>
              <c:idx val="10"/>
              <c:tx>
                <c:strRef>
                  <c:f>Daten_Diagramme!$E$24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{7DEF3A38-6692-471C-8CBC-E357FD50E208}</c15:txfldGUID>
                      <c15:f>Daten_Diagramme!$E$24</c15:f>
                      <c15:dlblFieldTableCache>
                        <c:ptCount val="1"/>
                        <c:pt idx="0">
                          <c:v>-0.2</c:v>
                        </c:pt>
                      </c15:dlblFieldTableCache>
                    </c15:dlblFTEntry>
                  </c15:dlblFieldTable>
                  <c15:showDataLabelsRange val="0"/>
                </c:ext>
                <c:ext xmlns:c16="http://schemas.microsoft.com/office/drawing/2014/chart" uri="{C3380CC4-5D6E-409C-BE32-E72D297353CC}">
                  <c16:uniqueId val="{0000000A-9D02-4897-8EA3-B4FF6C522DF2}"/>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{6B7A7F79-762E-4807-AB43-1DD909EF2A2E}</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9D02-4897-8EA3-B4FF6C522DF2}"/>
                </c:ext>
              </c:extLst>
            </c:dLbl>
            <c:dLbl>
              <c:idx val="12"/>
              <c:tx>
                <c:strRef>
                  <c:f>Daten_Diagramme!$E$26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{6D197369-1945-4C7F-8B29-ECC2D7873B50}</c15:txfldGUID>
                      <c15:f>Daten_Diagramme!$E$26</c15:f>
                      <c15:dlblFieldTableCache>
                        <c:ptCount val="1"/>
                        <c:pt idx="0">
                          <c:v>-1.0</c:v>
                        </c:pt>
                      </c15:dlblFieldTableCache>
                    </c15:dlblFTEntry>
                  </c15:dlblFieldTable>
                  <c15:showDataLabelsRange val="0"/>
                </c:ext>
                <c:ext xmlns:c16="http://schemas.microsoft.com/office/drawing/2014/chart" uri="{C3380CC4-5D6E-409C-BE32-E72D297353CC}">
                  <c16:uniqueId val="{0000000C-9D02-4897-8EA3-B4FF6C522DF2}"/>
                </c:ext>
              </c:extLst>
            </c:dLbl>
            <c:dLbl>
              <c:idx val="13"/>
              <c:tx>
                <c:strRef>
                  <c:f>Daten_Diagramme!$E$27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{378DE0AE-13F9-4B61-B4F4-9870DFEBF5FC}</c15:txfldGUID>
                      <c15:f>Daten_Diagramme!$E$27</c15:f>
                      <c15:dlblFieldTableCache>
                        <c:ptCount val="1"/>
                        <c:pt idx="0">
                          <c:v>-5.4</c:v>
                        </c:pt>
                      </c15:dlblFieldTableCache>
                    </c15:dlblFTEntry>
                  </c15:dlblFieldTable>
                  <c15:showDataLabelsRange val="0"/>
                </c:ext>
                <c:ext xmlns:c16="http://schemas.microsoft.com/office/drawing/2014/chart" uri="{C3380CC4-5D6E-409C-BE32-E72D297353CC}">
                  <c16:uniqueId val="{0000000D-9D02-4897-8EA3-B4FF6C522DF2}"/>
                </c:ext>
              </c:extLst>
            </c:dLbl>
            <c:dLbl>
              <c:idx val="14"/>
              <c:tx>
                <c:strRef>
                  <c:f>Daten_Diagramme!$E$28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{11DB8535-60F8-448F-9B85-51ACEFF8B28B}</c15:txfldGUID>
                      <c15:f>Daten_Diagramme!$E$28</c15:f>
                      <c15:dlblFieldTableCache>
                        <c:ptCount val="1"/>
                        <c:pt idx="0">
                          <c:v>-0.8</c:v>
                        </c:pt>
                      </c15:dlblFieldTableCache>
                    </c15:dlblFTEntry>
                  </c15:dlblFieldTable>
                  <c15:showDataLabelsRange val="0"/>
                </c:ext>
                <c:ext xmlns:c16="http://schemas.microsoft.com/office/drawing/2014/chart" uri="{C3380CC4-5D6E-409C-BE32-E72D297353CC}">
                  <c16:uniqueId val="{0000000E-9D02-4897-8EA3-B4FF6C522DF2}"/>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{C0FD1A64-D1E4-46C1-BBC8-9879AE9934E0}</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9D02-4897-8EA3-B4FF6C522DF2}"/>
                </c:ext>
              </c:extLst>
            </c:dLbl>
            <c:dLbl>
              <c:idx val="16"/>
              <c:tx>
                <c:strRef>
                  <c:f>Daten_Diagramme!$E$30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{82225D11-7F10-4495-B659-A257931B1CAE}</c15:txfldGUID>
                      <c15:f>Daten_Diagramme!$E$30</c15:f>
                      <c15:dlblFieldTableCache>
                        <c:ptCount val="1"/>
                        <c:pt idx="0">
                          <c:v>-0.5</c:v>
                        </c:pt>
                      </c15:dlblFieldTableCache>
                    </c15:dlblFTEntry>
                  </c15:dlblFieldTable>
                  <c15:showDataLabelsRange val="0"/>
                </c:ext>
                <c:ext xmlns:c16="http://schemas.microsoft.com/office/drawing/2014/chart" uri="{C3380CC4-5D6E-409C-BE32-E72D297353CC}">
                  <c16:uniqueId val="{00000010-9D02-4897-8EA3-B4FF6C522DF2}"/>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{FDB14734-80E0-4593-8B13-4C73D5AF215A}</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9D02-4897-8EA3-B4FF6C522DF2}"/>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{F4ECE548-E418-4360-96DB-628EC55D814C}</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9D02-4897-8EA3-B4FF6C522DF2}"/>
                </c:ext>
              </c:extLst>
            </c:dLbl>
            <c:dLbl>
              <c:idx val="19"/>
              <c:tx>
                <c:strRef>
                  <c:f>Daten_Diagramme!$E$33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{FEE278FE-BA64-41F0-9928-6E571EE0B558}</c15:txfldGUID>
                      <c15:f>Daten_Diagramme!$E$33</c15:f>
                      <c15:dlblFieldTableCache>
                        <c:ptCount val="1"/>
                        <c:pt idx="0">
                          <c:v>-5.4</c:v>
                        </c:pt>
                      </c15:dlblFieldTableCache>
                    </c15:dlblFTEntry>
                  </c15:dlblFieldTable>
                  <c15:showDataLabelsRange val="0"/>
                </c:ext>
                <c:ext xmlns:c16="http://schemas.microsoft.com/office/drawing/2014/chart" uri="{C3380CC4-5D6E-409C-BE32-E72D297353CC}">
                  <c16:uniqueId val="{00000013-9D02-4897-8EA3-B4FF6C522DF2}"/>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{5BDA8DE9-0F33-4F3F-8D23-AC2866919D9B}</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9D02-4897-8EA3-B4FF6C522DF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{C86171B2-0D86-4E74-B89B-624532CEFE5C}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D02-4897-8EA3-B4FF6C522DF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{CC45A88A-1757-46BF-B1D6-A13DEC7A9CA7}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D02-4897-8EA3-B4FF6C522DF2}"/>
                </c:ext>
              </c:extLst>
            </c:dLbl>
            <c:dLbl>
              <c:idx val="23"/>
              <c:tx>
                <c:strRef>
                  <c:f>Daten_Diagramme!$E$37</c:f>
                  <c:strCache>
                    <c:ptCount val="1"/>
                    <c:pt idx="0">
                      <c:v>22.3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{37CB6639-1945-4D30-995B-9BFC9933AA54}</c15:txfldGUID>
                      <c15:f>Daten_Diagramme!$E$37</c15:f>
                      <c15:dlblFieldTableCache>
                        <c:ptCount val="1"/>
                        <c:pt idx="0">
                          <c:v>22.3</c:v>
                        </c:pt>
                      </c15:dlblFieldTableCache>
                    </c15:dlblFTEntry>
                  </c15:dlblFieldTable>
                  <c15:showDataLabelsRange val="0"/>
                </c:ext>
                <c:ext xmlns:c16="http://schemas.microsoft.com/office/drawing/2014/chart" uri="{C3380CC4-5D6E-409C-BE32-E72D297353CC}">
                  <c16:uniqueId val="{00000017-9D02-4897-8EA3-B4FF6C522DF2}"/>
                </c:ext>
              </c:extLst>
            </c:dLbl>
            <c:dLbl>
              <c:idx val="24"/>
              <c:tx>
                <c:strRef>
                  <c:f>Daten_Diagramme!$E$38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{D8BA61B2-7FF0-4C40-B25C-FFA918EDAABA}</c15:txfldGUID>
                      <c15:f>Daten_Diagramme!$E$38</c15:f>
                      <c15:dlblFieldTableCache>
                        <c:ptCount val="1"/>
                        <c:pt idx="0">
                          <c:v>-3.9</c:v>
                        </c:pt>
                      </c15:dlblFieldTableCache>
                    </c15:dlblFTEntry>
                  </c15:dlblFieldTable>
                  <c15:showDataLabelsRange val="0"/>
                </c:ext>
                <c:ext xmlns:c16="http://schemas.microsoft.com/office/drawing/2014/chart" uri="{C3380CC4-5D6E-409C-BE32-E72D297353CC}">
                  <c16:uniqueId val="{00000018-9D02-4897-8EA3-B4FF6C522DF2}"/>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{24048C0D-5CBD-4B9C-80D6-D456D574CA00}</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9D02-4897-8EA3-B4FF6C522DF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{912E3D70-F849-4F7C-A727-C4A4B3A820DC}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D02-4897-8EA3-B4FF6C522DF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{1BE9A4BC-AAEF-4176-AA4F-C968EF18E1CA}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D02-4897-8EA3-B4FF6C522DF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{21A46ABD-FD09-4ABA-BFF7-63A75415BB3B}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D02-4897-8EA3-B4FF6C522DF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{EE46AECB-9F45-4999-AC5B-45E3D1FA86FF}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D02-4897-8EA3-B4FF6C522DF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{F56B94D5-8041-4DB2-B8AD-E7E8E905E656}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D02-4897-8EA3-B4FF6C522DF2}"/>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{0A174960-A0E4-4AB4-B0B3-067D611F44B7}</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9D02-4897-8EA3-B4FF6C522D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-0.57640578967593181</c:v>
                </c:pt>
                <c:pt idx="1">
                  <c:v>22.310756972111555</c:v>
                </c:pt>
                <c:pt idx="2">
                  <c:v>-3.3333333333333335</c:v>
                </c:pt>
                <c:pt idx="3">
                  <c:v>-5.3993250843644542</c:v>
                </c:pt>
                <c:pt idx="4">
                  <c:v>-7.741935483870968</c:v>
                </c:pt>
                <c:pt idx="5">
                  <c:v>-6.666666666666667</c:v>
                </c:pt>
                <c:pt idx="6">
                  <c:v>5.0359712230215825</c:v>
                </c:pt>
                <c:pt idx="7">
                  <c:v>-1.8456375838926173</c:v>
                </c:pt>
                <c:pt idx="8">
                  <c:v>-1.8852459016393444</c:v>
                </c:pt>
                <c:pt idx="9">
                  <c:v>3.883495145631068</c:v>
                </c:pt>
                <c:pt idx="10">
                  <c:v>-0.22641509433962265</c:v>
                </c:pt>
                <c:pt idx="11">
                  <c:v>0</c:v>
                </c:pt>
                <c:pt idx="12">
                  <c:v>-0.98039215686274506</c:v>
                </c:pt>
                <c:pt idx="13">
                  <c:v>-5.4117647058823533</c:v>
                </c:pt>
                <c:pt idx="14">
                  <c:v>-0.78585461689587421</c:v>
                </c:pt>
                <c:pt idx="15">
                  <c:v>0</c:v>
                </c:pt>
                <c:pt idx="16">
                  <c:v>-0.49751243781094528</c:v>
                </c:pt>
                <c:pt idx="17">
                  <c:v>2.6086956521739131</c:v>
                </c:pt>
                <c:pt idx="18">
                  <c:v>0.79365079365079361</c:v>
                </c:pt>
                <c:pt idx="19">
                  <c:v>-5.3571428571428568</c:v>
                </c:pt>
                <c:pt idx="20">
                  <c:v>1.1441647597254005</c:v>
                </c:pt>
                <c:pt idx="21">
                  <c:v>0</c:v>
                </c:pt>
                <c:pt idx="23">
                  <c:v>22.310756972111555</c:v>
                </c:pt>
                <c:pt idx="24">
                  <c:v>-3.9365079365079363</c:v>
                </c:pt>
                <c:pt idx="25">
                  <c:v>-0.65217391304347827</c:v>
                </c:pt>
              </c:numCache>
            </c:numRef>
          </c:val>
          <c:extLst>
            <c:ext xmlns:c16="http://schemas.microsoft.com/office/drawing/2014/chart" uri="{C3380CC4-5D6E-409C-BE32-E72D297353CC}">
              <c16:uniqueId val="{00000020-9D02-4897-8EA3-B4FF6C522DF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{1298E860-2E27-40E9-BB72-479B82C1BA26}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D02-4897-8EA3-B4FF6C522DF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{9268CDDC-0A49-49AD-9CE7-CC436068095D}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D02-4897-8EA3-B4FF6C522DF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{F9591DB1-5BC7-43AC-A867-0CF496AE30DD}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D02-4897-8EA3-B4FF6C522DF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{4ADD47CA-B9C5-4E4E-A741-2F1EEAA8989B}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D02-4897-8EA3-B4FF6C522DF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{D3070A8A-C778-4126-8F7A-2C6BC44F955D}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D02-4897-8EA3-B4FF6C522DF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{A425A658-FE10-4D47-AE80-006AD2010F32}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D02-4897-8EA3-B4FF6C522DF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{B5FFFF32-A9F5-4D34-90C6-4C2C70DA476C}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D02-4897-8EA3-B4FF6C522DF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{50FBF58C-1348-408A-9F49-6C0A48EC1510}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D02-4897-8EA3-B4FF6C522DF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{61B1049B-F2B8-4379-AC8A-62D132A3651B}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D02-4897-8EA3-B4FF6C522DF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{5942CC1C-234C-4E60-BDE0-5614F09ED05B}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D02-4897-8EA3-B4FF6C522DF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{D567B7EB-A771-4097-9514-A20EBD000A3F}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D02-4897-8EA3-B4FF6C522DF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{AB070DEA-BD3E-460A-AEDE-6A4804DEAF5B}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D02-4897-8EA3-B4FF6C522DF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{ACB2E3DB-FE89-40C4-A465-5F4AA962C6E8}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D02-4897-8EA3-B4FF6C522DF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{54494154-D48B-490F-B801-893CE906A371}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D02-4897-8EA3-B4FF6C522DF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{179AD922-7931-4F6E-8C45-230E24EDD162}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D02-4897-8EA3-B4FF6C522DF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{23F28E73-60E9-4EA9-BFC2-6322A9EA6279}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D02-4897-8EA3-B4FF6C522DF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{0571C59C-9269-4FDF-890E-0471EB43A066}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D02-4897-8EA3-B4FF6C522DF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{78B99CC8-B783-4906-8D14-559CB10D1E5B}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D02-4897-8EA3-B4FF6C522DF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{134E82E9-F71F-40C1-B2A0-A2702F201FDE}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D02-4897-8EA3-B4FF6C522DF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{7BC36DF5-195B-4F6B-8FF0-02DBEFE0765F}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D02-4897-8EA3-B4FF6C522DF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{D68457C8-74DB-4210-8F80-884FEFBC08C2}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D02-4897-8EA3-B4FF6C522DF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{8E286AD0-BDCA-42F5-AAC0-280380347AE2}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D02-4897-8EA3-B4FF6C522DF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{674C93A7-AA40-4233-9D4B-70E65AD50E1B}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D02-4897-8EA3-B4FF6C522DF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{85929D39-9496-4705-82BE-74C725DD92D6}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D02-4897-8EA3-B4FF6C522DF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{7DC73BB7-FDD5-432A-804F-7BC829C06B01}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D02-4897-8EA3-B4FF6C522DF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{EA35A3B1-AE67-4541-B8B3-5C6E4C0D8814}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D02-4897-8EA3-B4FF6C522DF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{B4391F32-4743-4409-9B74-A2D92BD1B329}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D02-4897-8EA3-B4FF6C522DF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{CF9F2DD3-E4DE-4F63-BE10-B66E35317B14}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D02-4897-8EA3-B4FF6C522DF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{D4CD8CBB-0A56-45B4-B633-98016B63E226}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D02-4897-8EA3-B4FF6C522DF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{DD603B3A-167B-4818-AA91-8B9E334320BD}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D02-4897-8EA3-B4FF6C522DF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{09D89126-BC40-4128-99CA-AA76DFF74F59}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D02-4897-8EA3-B4FF6C522DF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{295CFB61-E388-4EAA-852A-41A4A7181A68}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D02-4897-8EA3-B4FF6C522D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D02-4897-8EA3-B4FF6C522DF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D02-4897-8EA3-B4FF6C522DF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{1519E7C7-1828-44CE-8731-6DE0F61BDB3D}</c15:txfldGUID>
                      <c15:f>Diagramm!$I$46</c15:f>
                      <c15:dlblFieldTableCache>
                        <c:ptCount val="1"/>
                      </c15:dlblFieldTableCache>
                    </c15:dlblFTEntry>
                  </c15:dlblFieldTable>
                  <c15:showDataLabelsRange val="0"/>
                </c:ext>
                <c:ext xmlns:c16="http://schemas.microsoft.com/office/drawing/2014/chart" uri="{C3380CC4-5D6E-409C-BE32-E72D297353CC}">
                  <c16:uniqueId val="{00000000-3DF1-47FB-ADFE-6EEBABFD472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{6452D68B-37A5-48EF-BBDD-E10199DB5A62}</c15:txfldGUID>
                      <c15:f>Diagramm!$I$47</c15:f>
                      <c15:dlblFieldTableCache>
                        <c:ptCount val="1"/>
                      </c15:dlblFieldTableCache>
                    </c15:dlblFTEntry>
                  </c15:dlblFieldTable>
                  <c15:showDataLabelsRange val="0"/>
                </c:ext>
                <c:ext xmlns:c16="http://schemas.microsoft.com/office/drawing/2014/chart" uri="{C3380CC4-5D6E-409C-BE32-E72D297353CC}">
                  <c16:uniqueId val="{00000001-3DF1-47FB-ADFE-6EEBABFD472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{622CE95E-D97D-4DB6-A3AC-930A141E3FE3}</c15:txfldGUID>
                      <c15:f>Diagramm!$I$48</c15:f>
                      <c15:dlblFieldTableCache>
                        <c:ptCount val="1"/>
                      </c15:dlblFieldTableCache>
                    </c15:dlblFTEntry>
                  </c15:dlblFieldTable>
                  <c15:showDataLabelsRange val="0"/>
                </c:ext>
                <c:ext xmlns:c16="http://schemas.microsoft.com/office/drawing/2014/chart" uri="{C3380CC4-5D6E-409C-BE32-E72D297353CC}">
                  <c16:uniqueId val="{00000002-3DF1-47FB-ADFE-6EEBABFD472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{33A93830-E147-4137-AD67-B7C14DDA2996}</c15:txfldGUID>
                      <c15:f>Diagramm!$I$49</c15:f>
                      <c15:dlblFieldTableCache>
                        <c:ptCount val="1"/>
                      </c15:dlblFieldTableCache>
                    </c15:dlblFTEntry>
                  </c15:dlblFieldTable>
                  <c15:showDataLabelsRange val="0"/>
                </c:ext>
                <c:ext xmlns:c16="http://schemas.microsoft.com/office/drawing/2014/chart" uri="{C3380CC4-5D6E-409C-BE32-E72D297353CC}">
                  <c16:uniqueId val="{00000003-3DF1-47FB-ADFE-6EEBABFD472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{0156FCA9-9A87-458F-AC83-3B5265E8E4BF}</c15:txfldGUID>
                      <c15:f>Diagramm!$I$50</c15:f>
                      <c15:dlblFieldTableCache>
                        <c:ptCount val="1"/>
                      </c15:dlblFieldTableCache>
                    </c15:dlblFTEntry>
                  </c15:dlblFieldTable>
                  <c15:showDataLabelsRange val="0"/>
                </c:ext>
                <c:ext xmlns:c16="http://schemas.microsoft.com/office/drawing/2014/chart" uri="{C3380CC4-5D6E-409C-BE32-E72D297353CC}">
                  <c16:uniqueId val="{00000004-3DF1-47FB-ADFE-6EEBABFD472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{74EFA21E-F592-4EC6-AA2E-B7FF93B54F1B}</c15:txfldGUID>
                      <c15:f>Diagramm!$I$51</c15:f>
                      <c15:dlblFieldTableCache>
                        <c:ptCount val="1"/>
                      </c15:dlblFieldTableCache>
                    </c15:dlblFTEntry>
                  </c15:dlblFieldTable>
                  <c15:showDataLabelsRange val="0"/>
                </c:ext>
                <c:ext xmlns:c16="http://schemas.microsoft.com/office/drawing/2014/chart" uri="{C3380CC4-5D6E-409C-BE32-E72D297353CC}">
                  <c16:uniqueId val="{00000005-3DF1-47FB-ADFE-6EEBABFD472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{03A0B5A1-7BF8-4462-AC66-F671A669E023}</c15:txfldGUID>
                      <c15:f>Diagramm!$I$52</c15:f>
                      <c15:dlblFieldTableCache>
                        <c:ptCount val="1"/>
                      </c15:dlblFieldTableCache>
                    </c15:dlblFTEntry>
                  </c15:dlblFieldTable>
                  <c15:showDataLabelsRange val="0"/>
                </c:ext>
                <c:ext xmlns:c16="http://schemas.microsoft.com/office/drawing/2014/chart" uri="{C3380CC4-5D6E-409C-BE32-E72D297353CC}">
                  <c16:uniqueId val="{00000006-3DF1-47FB-ADFE-6EEBABFD472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{1DA1FC8F-7984-448D-BE13-3CF2CBEA3D28}</c15:txfldGUID>
                      <c15:f>Diagramm!$I$53</c15:f>
                      <c15:dlblFieldTableCache>
                        <c:ptCount val="1"/>
                      </c15:dlblFieldTableCache>
                    </c15:dlblFTEntry>
                  </c15:dlblFieldTable>
                  <c15:showDataLabelsRange val="0"/>
                </c:ext>
                <c:ext xmlns:c16="http://schemas.microsoft.com/office/drawing/2014/chart" uri="{C3380CC4-5D6E-409C-BE32-E72D297353CC}">
                  <c16:uniqueId val="{00000007-3DF1-47FB-ADFE-6EEBABFD472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{EA89648A-DE54-4404-92B3-96064707F47A}</c15:txfldGUID>
                      <c15:f>Diagramm!$I$54</c15:f>
                      <c15:dlblFieldTableCache>
                        <c:ptCount val="1"/>
                      </c15:dlblFieldTableCache>
                    </c15:dlblFTEntry>
                  </c15:dlblFieldTable>
                  <c15:showDataLabelsRange val="0"/>
                </c:ext>
                <c:ext xmlns:c16="http://schemas.microsoft.com/office/drawing/2014/chart" uri="{C3380CC4-5D6E-409C-BE32-E72D297353CC}">
                  <c16:uniqueId val="{00000008-3DF1-47FB-ADFE-6EEBABFD472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{F5105620-EC84-4D28-B6B5-3BB748FD6EC3}</c15:txfldGUID>
                      <c15:f>Diagramm!$I$55</c15:f>
                      <c15:dlblFieldTableCache>
                        <c:ptCount val="1"/>
                      </c15:dlblFieldTableCache>
                    </c15:dlblFTEntry>
                  </c15:dlblFieldTable>
                  <c15:showDataLabelsRange val="0"/>
                </c:ext>
                <c:ext xmlns:c16="http://schemas.microsoft.com/office/drawing/2014/chart" uri="{C3380CC4-5D6E-409C-BE32-E72D297353CC}">
                  <c16:uniqueId val="{00000009-3DF1-47FB-ADFE-6EEBABFD472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{B70F309C-1A86-49D1-9284-CA06E8B71D45}</c15:txfldGUID>
                      <c15:f>Diagramm!$I$56</c15:f>
                      <c15:dlblFieldTableCache>
                        <c:ptCount val="1"/>
                      </c15:dlblFieldTableCache>
                    </c15:dlblFTEntry>
                  </c15:dlblFieldTable>
                  <c15:showDataLabelsRange val="0"/>
                </c:ext>
                <c:ext xmlns:c16="http://schemas.microsoft.com/office/drawing/2014/chart" uri="{C3380CC4-5D6E-409C-BE32-E72D297353CC}">
                  <c16:uniqueId val="{0000000A-3DF1-47FB-ADFE-6EEBABFD472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{B8EF7E86-DCD4-4877-B19D-4E968C27AC2E}</c15:txfldGUID>
                      <c15:f>Diagramm!$I$57</c15:f>
                      <c15:dlblFieldTableCache>
                        <c:ptCount val="1"/>
                      </c15:dlblFieldTableCache>
                    </c15:dlblFTEntry>
                  </c15:dlblFieldTable>
                  <c15:showDataLabelsRange val="0"/>
                </c:ext>
                <c:ext xmlns:c16="http://schemas.microsoft.com/office/drawing/2014/chart" uri="{C3380CC4-5D6E-409C-BE32-E72D297353CC}">
                  <c16:uniqueId val="{0000000B-3DF1-47FB-ADFE-6EEBABFD472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{2773ADE9-C3D6-4573-A6C9-0CC402FE5CA1}</c15:txfldGUID>
                      <c15:f>Diagramm!$I$58</c15:f>
                      <c15:dlblFieldTableCache>
                        <c:ptCount val="1"/>
                      </c15:dlblFieldTableCache>
                    </c15:dlblFTEntry>
                  </c15:dlblFieldTable>
                  <c15:showDataLabelsRange val="0"/>
                </c:ext>
                <c:ext xmlns:c16="http://schemas.microsoft.com/office/drawing/2014/chart" uri="{C3380CC4-5D6E-409C-BE32-E72D297353CC}">
                  <c16:uniqueId val="{0000000C-3DF1-47FB-ADFE-6EEBABFD472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{86F250CD-91D2-4C4F-8EFC-88E097E522ED}</c15:txfldGUID>
                      <c15:f>Diagramm!$I$59</c15:f>
                      <c15:dlblFieldTableCache>
                        <c:ptCount val="1"/>
                      </c15:dlblFieldTableCache>
                    </c15:dlblFTEntry>
                  </c15:dlblFieldTable>
                  <c15:showDataLabelsRange val="0"/>
                </c:ext>
                <c:ext xmlns:c16="http://schemas.microsoft.com/office/drawing/2014/chart" uri="{C3380CC4-5D6E-409C-BE32-E72D297353CC}">
                  <c16:uniqueId val="{0000000D-3DF1-47FB-ADFE-6EEBABFD472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{2DB64787-D1E7-47F8-BEEF-EC5F22FAB19B}</c15:txfldGUID>
                      <c15:f>Diagramm!$I$60</c15:f>
                      <c15:dlblFieldTableCache>
                        <c:ptCount val="1"/>
                      </c15:dlblFieldTableCache>
                    </c15:dlblFTEntry>
                  </c15:dlblFieldTable>
                  <c15:showDataLabelsRange val="0"/>
                </c:ext>
                <c:ext xmlns:c16="http://schemas.microsoft.com/office/drawing/2014/chart" uri="{C3380CC4-5D6E-409C-BE32-E72D297353CC}">
                  <c16:uniqueId val="{0000000E-3DF1-47FB-ADFE-6EEBABFD472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{AA4C2A7A-C09F-4F1D-964A-19D91BDD970C}</c15:txfldGUID>
                      <c15:f>Diagramm!$I$61</c15:f>
                      <c15:dlblFieldTableCache>
                        <c:ptCount val="1"/>
                      </c15:dlblFieldTableCache>
                    </c15:dlblFTEntry>
                  </c15:dlblFieldTable>
                  <c15:showDataLabelsRange val="0"/>
                </c:ext>
                <c:ext xmlns:c16="http://schemas.microsoft.com/office/drawing/2014/chart" uri="{C3380CC4-5D6E-409C-BE32-E72D297353CC}">
                  <c16:uniqueId val="{0000000F-3DF1-47FB-ADFE-6EEBABFD472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{A715B9A8-DCD5-4156-968B-AF98175C3B14}</c15:txfldGUID>
                      <c15:f>Diagramm!$I$62</c15:f>
                      <c15:dlblFieldTableCache>
                        <c:ptCount val="1"/>
                      </c15:dlblFieldTableCache>
                    </c15:dlblFTEntry>
                  </c15:dlblFieldTable>
                  <c15:showDataLabelsRange val="0"/>
                </c:ext>
                <c:ext xmlns:c16="http://schemas.microsoft.com/office/drawing/2014/chart" uri="{C3380CC4-5D6E-409C-BE32-E72D297353CC}">
                  <c16:uniqueId val="{00000010-3DF1-47FB-ADFE-6EEBABFD472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{3EE77CC7-9A7C-4DD5-B2BB-9060F9F98334}</c15:txfldGUID>
                      <c15:f>Diagramm!$I$63</c15:f>
                      <c15:dlblFieldTableCache>
                        <c:ptCount val="1"/>
                      </c15:dlblFieldTableCache>
                    </c15:dlblFTEntry>
                  </c15:dlblFieldTable>
                  <c15:showDataLabelsRange val="0"/>
                </c:ext>
                <c:ext xmlns:c16="http://schemas.microsoft.com/office/drawing/2014/chart" uri="{C3380CC4-5D6E-409C-BE32-E72D297353CC}">
                  <c16:uniqueId val="{00000011-3DF1-47FB-ADFE-6EEBABFD472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{A561FEB0-737F-453D-9DCD-AC47E8E1F2FC}</c15:txfldGUID>
                      <c15:f>Diagramm!$I$64</c15:f>
                      <c15:dlblFieldTableCache>
                        <c:ptCount val="1"/>
                      </c15:dlblFieldTableCache>
                    </c15:dlblFTEntry>
                  </c15:dlblFieldTable>
                  <c15:showDataLabelsRange val="0"/>
                </c:ext>
                <c:ext xmlns:c16="http://schemas.microsoft.com/office/drawing/2014/chart" uri="{C3380CC4-5D6E-409C-BE32-E72D297353CC}">
                  <c16:uniqueId val="{00000012-3DF1-47FB-ADFE-6EEBABFD472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{FBB0AB81-783F-4CE9-AA09-2A9F3407A4BE}</c15:txfldGUID>
                      <c15:f>Diagramm!$I$65</c15:f>
                      <c15:dlblFieldTableCache>
                        <c:ptCount val="1"/>
                      </c15:dlblFieldTableCache>
                    </c15:dlblFTEntry>
                  </c15:dlblFieldTable>
                  <c15:showDataLabelsRange val="0"/>
                </c:ext>
                <c:ext xmlns:c16="http://schemas.microsoft.com/office/drawing/2014/chart" uri="{C3380CC4-5D6E-409C-BE32-E72D297353CC}">
                  <c16:uniqueId val="{00000013-3DF1-47FB-ADFE-6EEBABFD472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{DD1BF967-210A-4FBC-BA25-55B868763E56}</c15:txfldGUID>
                      <c15:f>Diagramm!$I$66</c15:f>
                      <c15:dlblFieldTableCache>
                        <c:ptCount val="1"/>
                      </c15:dlblFieldTableCache>
                    </c15:dlblFTEntry>
                  </c15:dlblFieldTable>
                  <c15:showDataLabelsRange val="0"/>
                </c:ext>
                <c:ext xmlns:c16="http://schemas.microsoft.com/office/drawing/2014/chart" uri="{C3380CC4-5D6E-409C-BE32-E72D297353CC}">
                  <c16:uniqueId val="{00000014-3DF1-47FB-ADFE-6EEBABFD472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{D22761E1-FE9D-46AA-8E13-FD5D0529F3ED}</c15:txfldGUID>
                      <c15:f>Diagramm!$I$67</c15:f>
                      <c15:dlblFieldTableCache>
                        <c:ptCount val="1"/>
                      </c15:dlblFieldTableCache>
                    </c15:dlblFTEntry>
                  </c15:dlblFieldTable>
                  <c15:showDataLabelsRange val="0"/>
                </c:ext>
                <c:ext xmlns:c16="http://schemas.microsoft.com/office/drawing/2014/chart" uri="{C3380CC4-5D6E-409C-BE32-E72D297353CC}">
                  <c16:uniqueId val="{00000015-3DF1-47FB-ADFE-6EEBABFD472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DF1-47FB-ADFE-6EEBABFD472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{3261AD6C-6295-4642-AFF6-553FA9378EAB}</c15:txfldGUID>
                      <c15:f>Diagramm!$K$46</c15:f>
                      <c15:dlblFieldTableCache>
                        <c:ptCount val="1"/>
                      </c15:dlblFieldTableCache>
                    </c15:dlblFTEntry>
                  </c15:dlblFieldTable>
                  <c15:showDataLabelsRange val="0"/>
                </c:ext>
                <c:ext xmlns:c16="http://schemas.microsoft.com/office/drawing/2014/chart" uri="{C3380CC4-5D6E-409C-BE32-E72D297353CC}">
                  <c16:uniqueId val="{00000017-3DF1-47FB-ADFE-6EEBABFD472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{8553C42A-6545-4AE8-B10F-B783310C21C2}</c15:txfldGUID>
                      <c15:f>Diagramm!$K$47</c15:f>
                      <c15:dlblFieldTableCache>
                        <c:ptCount val="1"/>
                      </c15:dlblFieldTableCache>
                    </c15:dlblFTEntry>
                  </c15:dlblFieldTable>
                  <c15:showDataLabelsRange val="0"/>
                </c:ext>
                <c:ext xmlns:c16="http://schemas.microsoft.com/office/drawing/2014/chart" uri="{C3380CC4-5D6E-409C-BE32-E72D297353CC}">
                  <c16:uniqueId val="{00000018-3DF1-47FB-ADFE-6EEBABFD472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{98217073-6AA2-48FB-8973-63EEBAD5B58D}</c15:txfldGUID>
                      <c15:f>Diagramm!$K$48</c15:f>
                      <c15:dlblFieldTableCache>
                        <c:ptCount val="1"/>
                      </c15:dlblFieldTableCache>
                    </c15:dlblFTEntry>
                  </c15:dlblFieldTable>
                  <c15:showDataLabelsRange val="0"/>
                </c:ext>
                <c:ext xmlns:c16="http://schemas.microsoft.com/office/drawing/2014/chart" uri="{C3380CC4-5D6E-409C-BE32-E72D297353CC}">
                  <c16:uniqueId val="{00000019-3DF1-47FB-ADFE-6EEBABFD472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{ABDF8C0E-578E-4E63-82D7-8315CA5D9615}</c15:txfldGUID>
                      <c15:f>Diagramm!$K$49</c15:f>
                      <c15:dlblFieldTableCache>
                        <c:ptCount val="1"/>
                      </c15:dlblFieldTableCache>
                    </c15:dlblFTEntry>
                  </c15:dlblFieldTable>
                  <c15:showDataLabelsRange val="0"/>
                </c:ext>
                <c:ext xmlns:c16="http://schemas.microsoft.com/office/drawing/2014/chart" uri="{C3380CC4-5D6E-409C-BE32-E72D297353CC}">
                  <c16:uniqueId val="{0000001A-3DF1-47FB-ADFE-6EEBABFD472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{1A9F1A99-B9D6-4E0B-8BDC-CE509D5BB370}</c15:txfldGUID>
                      <c15:f>Diagramm!$K$50</c15:f>
                      <c15:dlblFieldTableCache>
                        <c:ptCount val="1"/>
                      </c15:dlblFieldTableCache>
                    </c15:dlblFTEntry>
                  </c15:dlblFieldTable>
                  <c15:showDataLabelsRange val="0"/>
                </c:ext>
                <c:ext xmlns:c16="http://schemas.microsoft.com/office/drawing/2014/chart" uri="{C3380CC4-5D6E-409C-BE32-E72D297353CC}">
                  <c16:uniqueId val="{0000001B-3DF1-47FB-ADFE-6EEBABFD472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{50D160CC-D4FD-40A3-BA55-B75FB3472298}</c15:txfldGUID>
                      <c15:f>Diagramm!$K$51</c15:f>
                      <c15:dlblFieldTableCache>
                        <c:ptCount val="1"/>
                      </c15:dlblFieldTableCache>
                    </c15:dlblFTEntry>
                  </c15:dlblFieldTable>
                  <c15:showDataLabelsRange val="0"/>
                </c:ext>
                <c:ext xmlns:c16="http://schemas.microsoft.com/office/drawing/2014/chart" uri="{C3380CC4-5D6E-409C-BE32-E72D297353CC}">
                  <c16:uniqueId val="{0000001C-3DF1-47FB-ADFE-6EEBABFD472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{15B1FEA8-963C-4C79-AE8B-CD4A58175D69}</c15:txfldGUID>
                      <c15:f>Diagramm!$K$52</c15:f>
                      <c15:dlblFieldTableCache>
                        <c:ptCount val="1"/>
                      </c15:dlblFieldTableCache>
                    </c15:dlblFTEntry>
                  </c15:dlblFieldTable>
                  <c15:showDataLabelsRange val="0"/>
                </c:ext>
                <c:ext xmlns:c16="http://schemas.microsoft.com/office/drawing/2014/chart" uri="{C3380CC4-5D6E-409C-BE32-E72D297353CC}">
                  <c16:uniqueId val="{0000001D-3DF1-47FB-ADFE-6EEBABFD472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{2D9515CD-177B-42AC-A5F9-12E2337F4D3C}</c15:txfldGUID>
                      <c15:f>Diagramm!$K$53</c15:f>
                      <c15:dlblFieldTableCache>
                        <c:ptCount val="1"/>
                      </c15:dlblFieldTableCache>
                    </c15:dlblFTEntry>
                  </c15:dlblFieldTable>
                  <c15:showDataLabelsRange val="0"/>
                </c:ext>
                <c:ext xmlns:c16="http://schemas.microsoft.com/office/drawing/2014/chart" uri="{C3380CC4-5D6E-409C-BE32-E72D297353CC}">
                  <c16:uniqueId val="{0000001E-3DF1-47FB-ADFE-6EEBABFD472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{FCF376E7-99A4-4EF3-B936-5B0C00860848}</c15:txfldGUID>
                      <c15:f>Diagramm!$K$54</c15:f>
                      <c15:dlblFieldTableCache>
                        <c:ptCount val="1"/>
                      </c15:dlblFieldTableCache>
                    </c15:dlblFTEntry>
                  </c15:dlblFieldTable>
                  <c15:showDataLabelsRange val="0"/>
                </c:ext>
                <c:ext xmlns:c16="http://schemas.microsoft.com/office/drawing/2014/chart" uri="{C3380CC4-5D6E-409C-BE32-E72D297353CC}">
                  <c16:uniqueId val="{0000001F-3DF1-47FB-ADFE-6EEBABFD472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{3D4E7D73-A2A9-485F-8FBA-C48581A3C23C}</c15:txfldGUID>
                      <c15:f>Diagramm!$K$55</c15:f>
                      <c15:dlblFieldTableCache>
                        <c:ptCount val="1"/>
                      </c15:dlblFieldTableCache>
                    </c15:dlblFTEntry>
                  </c15:dlblFieldTable>
                  <c15:showDataLabelsRange val="0"/>
                </c:ext>
                <c:ext xmlns:c16="http://schemas.microsoft.com/office/drawing/2014/chart" uri="{C3380CC4-5D6E-409C-BE32-E72D297353CC}">
                  <c16:uniqueId val="{00000020-3DF1-47FB-ADFE-6EEBABFD472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{C6D12ABB-069C-4100-8813-6B8BD0BF2FDE}</c15:txfldGUID>
                      <c15:f>Diagramm!$K$56</c15:f>
                      <c15:dlblFieldTableCache>
                        <c:ptCount val="1"/>
                      </c15:dlblFieldTableCache>
                    </c15:dlblFTEntry>
                  </c15:dlblFieldTable>
                  <c15:showDataLabelsRange val="0"/>
                </c:ext>
                <c:ext xmlns:c16="http://schemas.microsoft.com/office/drawing/2014/chart" uri="{C3380CC4-5D6E-409C-BE32-E72D297353CC}">
                  <c16:uniqueId val="{00000021-3DF1-47FB-ADFE-6EEBABFD472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{96B284D3-318A-492E-89AB-E2FB1CC074CB}</c15:txfldGUID>
                      <c15:f>Diagramm!$K$57</c15:f>
                      <c15:dlblFieldTableCache>
                        <c:ptCount val="1"/>
                      </c15:dlblFieldTableCache>
                    </c15:dlblFTEntry>
                  </c15:dlblFieldTable>
                  <c15:showDataLabelsRange val="0"/>
                </c:ext>
                <c:ext xmlns:c16="http://schemas.microsoft.com/office/drawing/2014/chart" uri="{C3380CC4-5D6E-409C-BE32-E72D297353CC}">
                  <c16:uniqueId val="{00000022-3DF1-47FB-ADFE-6EEBABFD472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{F7C73E46-D4E1-497D-B73F-BAD48EB7E8C4}</c15:txfldGUID>
                      <c15:f>Diagramm!$K$58</c15:f>
                      <c15:dlblFieldTableCache>
                        <c:ptCount val="1"/>
                      </c15:dlblFieldTableCache>
                    </c15:dlblFTEntry>
                  </c15:dlblFieldTable>
                  <c15:showDataLabelsRange val="0"/>
                </c:ext>
                <c:ext xmlns:c16="http://schemas.microsoft.com/office/drawing/2014/chart" uri="{C3380CC4-5D6E-409C-BE32-E72D297353CC}">
                  <c16:uniqueId val="{00000023-3DF1-47FB-ADFE-6EEBABFD472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{BBCAF729-D727-4547-BA15-2A52300FC9B0}</c15:txfldGUID>
                      <c15:f>Diagramm!$K$59</c15:f>
                      <c15:dlblFieldTableCache>
                        <c:ptCount val="1"/>
                      </c15:dlblFieldTableCache>
                    </c15:dlblFTEntry>
                  </c15:dlblFieldTable>
                  <c15:showDataLabelsRange val="0"/>
                </c:ext>
                <c:ext xmlns:c16="http://schemas.microsoft.com/office/drawing/2014/chart" uri="{C3380CC4-5D6E-409C-BE32-E72D297353CC}">
                  <c16:uniqueId val="{00000024-3DF1-47FB-ADFE-6EEBABFD472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{1C6414D8-7111-4399-A16A-0507E9313DC5}</c15:txfldGUID>
                      <c15:f>Diagramm!$K$60</c15:f>
                      <c15:dlblFieldTableCache>
                        <c:ptCount val="1"/>
                      </c15:dlblFieldTableCache>
                    </c15:dlblFTEntry>
                  </c15:dlblFieldTable>
                  <c15:showDataLabelsRange val="0"/>
                </c:ext>
                <c:ext xmlns:c16="http://schemas.microsoft.com/office/drawing/2014/chart" uri="{C3380CC4-5D6E-409C-BE32-E72D297353CC}">
                  <c16:uniqueId val="{00000025-3DF1-47FB-ADFE-6EEBABFD472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{CC3D6999-DB1F-428A-81EA-C9EA7B37730D}</c15:txfldGUID>
                      <c15:f>Diagramm!$K$61</c15:f>
                      <c15:dlblFieldTableCache>
                        <c:ptCount val="1"/>
                      </c15:dlblFieldTableCache>
                    </c15:dlblFTEntry>
                  </c15:dlblFieldTable>
                  <c15:showDataLabelsRange val="0"/>
                </c:ext>
                <c:ext xmlns:c16="http://schemas.microsoft.com/office/drawing/2014/chart" uri="{C3380CC4-5D6E-409C-BE32-E72D297353CC}">
                  <c16:uniqueId val="{00000026-3DF1-47FB-ADFE-6EEBABFD472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{3F028388-764F-4810-80D2-D59B12A00929}</c15:txfldGUID>
                      <c15:f>Diagramm!$K$62</c15:f>
                      <c15:dlblFieldTableCache>
                        <c:ptCount val="1"/>
                      </c15:dlblFieldTableCache>
                    </c15:dlblFTEntry>
                  </c15:dlblFieldTable>
                  <c15:showDataLabelsRange val="0"/>
                </c:ext>
                <c:ext xmlns:c16="http://schemas.microsoft.com/office/drawing/2014/chart" uri="{C3380CC4-5D6E-409C-BE32-E72D297353CC}">
                  <c16:uniqueId val="{00000027-3DF1-47FB-ADFE-6EEBABFD472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{A943F71A-1E19-4639-A532-CF56DC55D646}</c15:txfldGUID>
                      <c15:f>Diagramm!$K$63</c15:f>
                      <c15:dlblFieldTableCache>
                        <c:ptCount val="1"/>
                      </c15:dlblFieldTableCache>
                    </c15:dlblFTEntry>
                  </c15:dlblFieldTable>
                  <c15:showDataLabelsRange val="0"/>
                </c:ext>
                <c:ext xmlns:c16="http://schemas.microsoft.com/office/drawing/2014/chart" uri="{C3380CC4-5D6E-409C-BE32-E72D297353CC}">
                  <c16:uniqueId val="{00000028-3DF1-47FB-ADFE-6EEBABFD472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{27303099-D2EF-46AD-855B-C01AE73D3B17}</c15:txfldGUID>
                      <c15:f>Diagramm!$K$64</c15:f>
                      <c15:dlblFieldTableCache>
                        <c:ptCount val="1"/>
                      </c15:dlblFieldTableCache>
                    </c15:dlblFTEntry>
                  </c15:dlblFieldTable>
                  <c15:showDataLabelsRange val="0"/>
                </c:ext>
                <c:ext xmlns:c16="http://schemas.microsoft.com/office/drawing/2014/chart" uri="{C3380CC4-5D6E-409C-BE32-E72D297353CC}">
                  <c16:uniqueId val="{00000029-3DF1-47FB-ADFE-6EEBABFD472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{F9D18B88-22CC-4167-BD4B-491FB74D3A1B}</c15:txfldGUID>
                      <c15:f>Diagramm!$K$65</c15:f>
                      <c15:dlblFieldTableCache>
                        <c:ptCount val="1"/>
                      </c15:dlblFieldTableCache>
                    </c15:dlblFTEntry>
                  </c15:dlblFieldTable>
                  <c15:showDataLabelsRange val="0"/>
                </c:ext>
                <c:ext xmlns:c16="http://schemas.microsoft.com/office/drawing/2014/chart" uri="{C3380CC4-5D6E-409C-BE32-E72D297353CC}">
                  <c16:uniqueId val="{0000002A-3DF1-47FB-ADFE-6EEBABFD472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{7A3DB755-C2A2-4CB0-B56E-FC72BE28A64C}</c15:txfldGUID>
                      <c15:f>Diagramm!$K$66</c15:f>
                      <c15:dlblFieldTableCache>
                        <c:ptCount val="1"/>
                      </c15:dlblFieldTableCache>
                    </c15:dlblFTEntry>
                  </c15:dlblFieldTable>
                  <c15:showDataLabelsRange val="0"/>
                </c:ext>
                <c:ext xmlns:c16="http://schemas.microsoft.com/office/drawing/2014/chart" uri="{C3380CC4-5D6E-409C-BE32-E72D297353CC}">
                  <c16:uniqueId val="{0000002B-3DF1-47FB-ADFE-6EEBABFD472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{D1AE5DB9-66BE-4A99-8636-4268591C2559}</c15:txfldGUID>
                      <c15:f>Diagramm!$K$67</c15:f>
                      <c15:dlblFieldTableCache>
                        <c:ptCount val="1"/>
                      </c15:dlblFieldTableCache>
                    </c15:dlblFTEntry>
                  </c15:dlblFieldTable>
                  <c15:showDataLabelsRange val="0"/>
                </c:ext>
                <c:ext xmlns:c16="http://schemas.microsoft.com/office/drawing/2014/chart" uri="{C3380CC4-5D6E-409C-BE32-E72D297353CC}">
                  <c16:uniqueId val="{0000002C-3DF1-47FB-ADFE-6EEBABFD472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DF1-47FB-ADFE-6EEBABFD472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{44DDEC25-ACB2-4E8C-A618-C3281B26E45B}</c15:txfldGUID>
                      <c15:f>Diagramm!$J$46</c15:f>
                      <c15:dlblFieldTableCache>
                        <c:ptCount val="1"/>
                      </c15:dlblFieldTableCache>
                    </c15:dlblFTEntry>
                  </c15:dlblFieldTable>
                  <c15:showDataLabelsRange val="0"/>
                </c:ext>
                <c:ext xmlns:c16="http://schemas.microsoft.com/office/drawing/2014/chart" uri="{C3380CC4-5D6E-409C-BE32-E72D297353CC}">
                  <c16:uniqueId val="{0000002E-3DF1-47FB-ADFE-6EEBABFD472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{2C5B7591-E9A1-477E-96DE-554D32709AEC}</c15:txfldGUID>
                      <c15:f>Diagramm!$J$47</c15:f>
                      <c15:dlblFieldTableCache>
                        <c:ptCount val="1"/>
                      </c15:dlblFieldTableCache>
                    </c15:dlblFTEntry>
                  </c15:dlblFieldTable>
                  <c15:showDataLabelsRange val="0"/>
                </c:ext>
                <c:ext xmlns:c16="http://schemas.microsoft.com/office/drawing/2014/chart" uri="{C3380CC4-5D6E-409C-BE32-E72D297353CC}">
                  <c16:uniqueId val="{0000002F-3DF1-47FB-ADFE-6EEBABFD472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{B4E24534-382E-403E-B2DE-C8B1148FBE9E}</c15:txfldGUID>
                      <c15:f>Diagramm!$J$48</c15:f>
                      <c15:dlblFieldTableCache>
                        <c:ptCount val="1"/>
                      </c15:dlblFieldTableCache>
                    </c15:dlblFTEntry>
                  </c15:dlblFieldTable>
                  <c15:showDataLabelsRange val="0"/>
                </c:ext>
                <c:ext xmlns:c16="http://schemas.microsoft.com/office/drawing/2014/chart" uri="{C3380CC4-5D6E-409C-BE32-E72D297353CC}">
                  <c16:uniqueId val="{00000030-3DF1-47FB-ADFE-6EEBABFD472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{670E09BC-CD5C-4A2D-8385-9A211303EBA9}</c15:txfldGUID>
                      <c15:f>Diagramm!$J$49</c15:f>
                      <c15:dlblFieldTableCache>
                        <c:ptCount val="1"/>
                      </c15:dlblFieldTableCache>
                    </c15:dlblFTEntry>
                  </c15:dlblFieldTable>
                  <c15:showDataLabelsRange val="0"/>
                </c:ext>
                <c:ext xmlns:c16="http://schemas.microsoft.com/office/drawing/2014/chart" uri="{C3380CC4-5D6E-409C-BE32-E72D297353CC}">
                  <c16:uniqueId val="{00000031-3DF1-47FB-ADFE-6EEBABFD472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{26E4DD13-0C73-4109-BAB4-12AA61377C85}</c15:txfldGUID>
                      <c15:f>Diagramm!$J$50</c15:f>
                      <c15:dlblFieldTableCache>
                        <c:ptCount val="1"/>
                      </c15:dlblFieldTableCache>
                    </c15:dlblFTEntry>
                  </c15:dlblFieldTable>
                  <c15:showDataLabelsRange val="0"/>
                </c:ext>
                <c:ext xmlns:c16="http://schemas.microsoft.com/office/drawing/2014/chart" uri="{C3380CC4-5D6E-409C-BE32-E72D297353CC}">
                  <c16:uniqueId val="{00000032-3DF1-47FB-ADFE-6EEBABFD472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{DC3AA377-9509-4D34-80DB-19F361B93D04}</c15:txfldGUID>
                      <c15:f>Diagramm!$J$51</c15:f>
                      <c15:dlblFieldTableCache>
                        <c:ptCount val="1"/>
                      </c15:dlblFieldTableCache>
                    </c15:dlblFTEntry>
                  </c15:dlblFieldTable>
                  <c15:showDataLabelsRange val="0"/>
                </c:ext>
                <c:ext xmlns:c16="http://schemas.microsoft.com/office/drawing/2014/chart" uri="{C3380CC4-5D6E-409C-BE32-E72D297353CC}">
                  <c16:uniqueId val="{00000033-3DF1-47FB-ADFE-6EEBABFD472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{2D1FAD63-B4DB-49BE-A2C0-619786A721BB}</c15:txfldGUID>
                      <c15:f>Diagramm!$J$52</c15:f>
                      <c15:dlblFieldTableCache>
                        <c:ptCount val="1"/>
                      </c15:dlblFieldTableCache>
                    </c15:dlblFTEntry>
                  </c15:dlblFieldTable>
                  <c15:showDataLabelsRange val="0"/>
                </c:ext>
                <c:ext xmlns:c16="http://schemas.microsoft.com/office/drawing/2014/chart" uri="{C3380CC4-5D6E-409C-BE32-E72D297353CC}">
                  <c16:uniqueId val="{00000034-3DF1-47FB-ADFE-6EEBABFD472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{8DD83FB5-1FDD-4CE4-B856-62FE55CE1C99}</c15:txfldGUID>
                      <c15:f>Diagramm!$J$53</c15:f>
                      <c15:dlblFieldTableCache>
                        <c:ptCount val="1"/>
                      </c15:dlblFieldTableCache>
                    </c15:dlblFTEntry>
                  </c15:dlblFieldTable>
                  <c15:showDataLabelsRange val="0"/>
                </c:ext>
                <c:ext xmlns:c16="http://schemas.microsoft.com/office/drawing/2014/chart" uri="{C3380CC4-5D6E-409C-BE32-E72D297353CC}">
                  <c16:uniqueId val="{00000035-3DF1-47FB-ADFE-6EEBABFD472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{57DED2C9-65C2-4375-9376-50C10517001D}</c15:txfldGUID>
                      <c15:f>Diagramm!$J$54</c15:f>
                      <c15:dlblFieldTableCache>
                        <c:ptCount val="1"/>
                      </c15:dlblFieldTableCache>
                    </c15:dlblFTEntry>
                  </c15:dlblFieldTable>
                  <c15:showDataLabelsRange val="0"/>
                </c:ext>
                <c:ext xmlns:c16="http://schemas.microsoft.com/office/drawing/2014/chart" uri="{C3380CC4-5D6E-409C-BE32-E72D297353CC}">
                  <c16:uniqueId val="{00000036-3DF1-47FB-ADFE-6EEBABFD472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{105FEE40-5B39-4CED-9460-461C07CBCD93}</c15:txfldGUID>
                      <c15:f>Diagramm!$J$55</c15:f>
                      <c15:dlblFieldTableCache>
                        <c:ptCount val="1"/>
                      </c15:dlblFieldTableCache>
                    </c15:dlblFTEntry>
                  </c15:dlblFieldTable>
                  <c15:showDataLabelsRange val="0"/>
                </c:ext>
                <c:ext xmlns:c16="http://schemas.microsoft.com/office/drawing/2014/chart" uri="{C3380CC4-5D6E-409C-BE32-E72D297353CC}">
                  <c16:uniqueId val="{00000037-3DF1-47FB-ADFE-6EEBABFD472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{5CED86E2-CB60-4942-B961-534B0E36A778}</c15:txfldGUID>
                      <c15:f>Diagramm!$J$56</c15:f>
                      <c15:dlblFieldTableCache>
                        <c:ptCount val="1"/>
                      </c15:dlblFieldTableCache>
                    </c15:dlblFTEntry>
                  </c15:dlblFieldTable>
                  <c15:showDataLabelsRange val="0"/>
                </c:ext>
                <c:ext xmlns:c16="http://schemas.microsoft.com/office/drawing/2014/chart" uri="{C3380CC4-5D6E-409C-BE32-E72D297353CC}">
                  <c16:uniqueId val="{00000038-3DF1-47FB-ADFE-6EEBABFD472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{1E3327EB-039B-4043-A2BF-840988DA77B1}</c15:txfldGUID>
                      <c15:f>Diagramm!$J$57</c15:f>
                      <c15:dlblFieldTableCache>
                        <c:ptCount val="1"/>
                      </c15:dlblFieldTableCache>
                    </c15:dlblFTEntry>
                  </c15:dlblFieldTable>
                  <c15:showDataLabelsRange val="0"/>
                </c:ext>
                <c:ext xmlns:c16="http://schemas.microsoft.com/office/drawing/2014/chart" uri="{C3380CC4-5D6E-409C-BE32-E72D297353CC}">
                  <c16:uniqueId val="{00000039-3DF1-47FB-ADFE-6EEBABFD472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{ECB40061-EA77-4F89-B892-8A140D522E39}</c15:txfldGUID>
                      <c15:f>Diagramm!$J$58</c15:f>
                      <c15:dlblFieldTableCache>
                        <c:ptCount val="1"/>
                      </c15:dlblFieldTableCache>
                    </c15:dlblFTEntry>
                  </c15:dlblFieldTable>
                  <c15:showDataLabelsRange val="0"/>
                </c:ext>
                <c:ext xmlns:c16="http://schemas.microsoft.com/office/drawing/2014/chart" uri="{C3380CC4-5D6E-409C-BE32-E72D297353CC}">
                  <c16:uniqueId val="{0000003A-3DF1-47FB-ADFE-6EEBABFD472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{4122EA91-4367-482F-BB1C-EB4379710FE6}</c15:txfldGUID>
                      <c15:f>Diagramm!$J$59</c15:f>
                      <c15:dlblFieldTableCache>
                        <c:ptCount val="1"/>
                      </c15:dlblFieldTableCache>
                    </c15:dlblFTEntry>
                  </c15:dlblFieldTable>
                  <c15:showDataLabelsRange val="0"/>
                </c:ext>
                <c:ext xmlns:c16="http://schemas.microsoft.com/office/drawing/2014/chart" uri="{C3380CC4-5D6E-409C-BE32-E72D297353CC}">
                  <c16:uniqueId val="{0000003B-3DF1-47FB-ADFE-6EEBABFD472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{2BCD7114-24F7-403D-9701-253D10CEFEFA}</c15:txfldGUID>
                      <c15:f>Diagramm!$J$60</c15:f>
                      <c15:dlblFieldTableCache>
                        <c:ptCount val="1"/>
                      </c15:dlblFieldTableCache>
                    </c15:dlblFTEntry>
                  </c15:dlblFieldTable>
                  <c15:showDataLabelsRange val="0"/>
                </c:ext>
                <c:ext xmlns:c16="http://schemas.microsoft.com/office/drawing/2014/chart" uri="{C3380CC4-5D6E-409C-BE32-E72D297353CC}">
                  <c16:uniqueId val="{0000003C-3DF1-47FB-ADFE-6EEBABFD472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{C39A3B8D-C0E3-4B87-A265-98A7AF6DC1CF}</c15:txfldGUID>
                      <c15:f>Diagramm!$J$61</c15:f>
                      <c15:dlblFieldTableCache>
                        <c:ptCount val="1"/>
                      </c15:dlblFieldTableCache>
                    </c15:dlblFTEntry>
                  </c15:dlblFieldTable>
                  <c15:showDataLabelsRange val="0"/>
                </c:ext>
                <c:ext xmlns:c16="http://schemas.microsoft.com/office/drawing/2014/chart" uri="{C3380CC4-5D6E-409C-BE32-E72D297353CC}">
                  <c16:uniqueId val="{0000003D-3DF1-47FB-ADFE-6EEBABFD472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{8AEC511F-25B8-455C-AD8C-9107C64E3DBE}</c15:txfldGUID>
                      <c15:f>Diagramm!$J$62</c15:f>
                      <c15:dlblFieldTableCache>
                        <c:ptCount val="1"/>
                      </c15:dlblFieldTableCache>
                    </c15:dlblFTEntry>
                  </c15:dlblFieldTable>
                  <c15:showDataLabelsRange val="0"/>
                </c:ext>
                <c:ext xmlns:c16="http://schemas.microsoft.com/office/drawing/2014/chart" uri="{C3380CC4-5D6E-409C-BE32-E72D297353CC}">
                  <c16:uniqueId val="{0000003E-3DF1-47FB-ADFE-6EEBABFD472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{1F8FB19B-5263-4F4E-BA41-28FBC0263DA5}</c15:txfldGUID>
                      <c15:f>Diagramm!$J$63</c15:f>
                      <c15:dlblFieldTableCache>
                        <c:ptCount val="1"/>
                      </c15:dlblFieldTableCache>
                    </c15:dlblFTEntry>
                  </c15:dlblFieldTable>
                  <c15:showDataLabelsRange val="0"/>
                </c:ext>
                <c:ext xmlns:c16="http://schemas.microsoft.com/office/drawing/2014/chart" uri="{C3380CC4-5D6E-409C-BE32-E72D297353CC}">
                  <c16:uniqueId val="{0000003F-3DF1-47FB-ADFE-6EEBABFD472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{3F4D8DDB-2676-433E-9222-2E252597D6D6}</c15:txfldGUID>
                      <c15:f>Diagramm!$J$64</c15:f>
                      <c15:dlblFieldTableCache>
                        <c:ptCount val="1"/>
                      </c15:dlblFieldTableCache>
                    </c15:dlblFTEntry>
                  </c15:dlblFieldTable>
                  <c15:showDataLabelsRange val="0"/>
                </c:ext>
                <c:ext xmlns:c16="http://schemas.microsoft.com/office/drawing/2014/chart" uri="{C3380CC4-5D6E-409C-BE32-E72D297353CC}">
                  <c16:uniqueId val="{00000040-3DF1-47FB-ADFE-6EEBABFD472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{26CF2230-7386-4E02-90CD-2A57B591A262}</c15:txfldGUID>
                      <c15:f>Diagramm!$J$65</c15:f>
                      <c15:dlblFieldTableCache>
                        <c:ptCount val="1"/>
                      </c15:dlblFieldTableCache>
                    </c15:dlblFTEntry>
                  </c15:dlblFieldTable>
                  <c15:showDataLabelsRange val="0"/>
                </c:ext>
                <c:ext xmlns:c16="http://schemas.microsoft.com/office/drawing/2014/chart" uri="{C3380CC4-5D6E-409C-BE32-E72D297353CC}">
                  <c16:uniqueId val="{00000041-3DF1-47FB-ADFE-6EEBABFD472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{D59E3E74-EBCD-48DD-A10E-C37C6C66DA8D}</c15:txfldGUID>
                      <c15:f>Diagramm!$J$66</c15:f>
                      <c15:dlblFieldTableCache>
                        <c:ptCount val="1"/>
                      </c15:dlblFieldTableCache>
                    </c15:dlblFTEntry>
                  </c15:dlblFieldTable>
                  <c15:showDataLabelsRange val="0"/>
                </c:ext>
                <c:ext xmlns:c16="http://schemas.microsoft.com/office/drawing/2014/chart" uri="{C3380CC4-5D6E-409C-BE32-E72D297353CC}">
                  <c16:uniqueId val="{00000042-3DF1-47FB-ADFE-6EEBABFD472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{D2495CB6-EB28-4E93-84D9-3F111B6C9000}</c15:txfldGUID>
                      <c15:f>Diagramm!$J$67</c15:f>
                      <c15:dlblFieldTableCache>
                        <c:ptCount val="1"/>
                      </c15:dlblFieldTableCache>
                    </c15:dlblFTEntry>
                  </c15:dlblFieldTable>
                  <c15:showDataLabelsRange val="0"/>
                </c:ext>
                <c:ext xmlns:c16="http://schemas.microsoft.com/office/drawing/2014/chart" uri="{C3380CC4-5D6E-409C-BE32-E72D297353CC}">
                  <c16:uniqueId val="{00000043-3DF1-47FB-ADFE-6EEBABFD472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DF1-47FB-ADFE-6EEBABFD472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55-4714-969D-25E0CB6B4A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55-4714-969D-25E0CB6B4A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55-4714-969D-25E0CB6B4A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55-4714-969D-25E0CB6B4A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55-4714-969D-25E0CB6B4A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55-4714-969D-25E0CB6B4A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55-4714-969D-25E0CB6B4A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55-4714-969D-25E0CB6B4A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D55-4714-969D-25E0CB6B4A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D55-4714-969D-25E0CB6B4A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D55-4714-969D-25E0CB6B4A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D55-4714-969D-25E0CB6B4A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D55-4714-969D-25E0CB6B4A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D55-4714-969D-25E0CB6B4A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D55-4714-969D-25E0CB6B4A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D55-4714-969D-25E0CB6B4A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D55-4714-969D-25E0CB6B4A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D55-4714-969D-25E0CB6B4A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D55-4714-969D-25E0CB6B4A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D55-4714-969D-25E0CB6B4A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D55-4714-969D-25E0CB6B4A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D55-4714-969D-25E0CB6B4A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D55-4714-969D-25E0CB6B4A0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D55-4714-969D-25E0CB6B4A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D55-4714-969D-25E0CB6B4A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D55-4714-969D-25E0CB6B4A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D55-4714-969D-25E0CB6B4A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D55-4714-969D-25E0CB6B4A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D55-4714-969D-25E0CB6B4A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D55-4714-969D-25E0CB6B4A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D55-4714-969D-25E0CB6B4A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D55-4714-969D-25E0CB6B4A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D55-4714-969D-25E0CB6B4A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D55-4714-969D-25E0CB6B4A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D55-4714-969D-25E0CB6B4A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D55-4714-969D-25E0CB6B4A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D55-4714-969D-25E0CB6B4A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D55-4714-969D-25E0CB6B4A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D55-4714-969D-25E0CB6B4A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D55-4714-969D-25E0CB6B4A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D55-4714-969D-25E0CB6B4A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D55-4714-969D-25E0CB6B4A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D55-4714-969D-25E0CB6B4A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D55-4714-969D-25E0CB6B4A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D55-4714-969D-25E0CB6B4A0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D55-4714-969D-25E0CB6B4A0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D55-4714-969D-25E0CB6B4A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D55-4714-969D-25E0CB6B4A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D55-4714-969D-25E0CB6B4A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D55-4714-969D-25E0CB6B4A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D55-4714-969D-25E0CB6B4A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D55-4714-969D-25E0CB6B4A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D55-4714-969D-25E0CB6B4A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D55-4714-969D-25E0CB6B4A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D55-4714-969D-25E0CB6B4A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D55-4714-969D-25E0CB6B4A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D55-4714-969D-25E0CB6B4A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D55-4714-969D-25E0CB6B4A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D55-4714-969D-25E0CB6B4A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D55-4714-969D-25E0CB6B4A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D55-4714-969D-25E0CB6B4A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D55-4714-969D-25E0CB6B4A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D55-4714-969D-25E0CB6B4A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D55-4714-969D-25E0CB6B4A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D55-4714-969D-25E0CB6B4A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D55-4714-969D-25E0CB6B4A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D55-4714-969D-25E0CB6B4A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D55-4714-969D-25E0CB6B4A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D55-4714-969D-25E0CB6B4A0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101.34255951261706</c:v>
                </c:pt>
                <c:pt idx="2">
                  <c:v>102.8957165958407</c:v>
                </c:pt>
                <c:pt idx="3">
                  <c:v>100.78221954796736</c:v>
                </c:pt>
                <c:pt idx="4">
                  <c:v>101.6396525140085</c:v>
                </c:pt>
                <c:pt idx="5">
                  <c:v>103.37332180060923</c:v>
                </c:pt>
                <c:pt idx="6">
                  <c:v>104.70083862961152</c:v>
                </c:pt>
                <c:pt idx="7">
                  <c:v>102.88067391222594</c:v>
                </c:pt>
                <c:pt idx="8">
                  <c:v>103.04990410289196</c:v>
                </c:pt>
                <c:pt idx="9">
                  <c:v>103.87725170170359</c:v>
                </c:pt>
                <c:pt idx="10">
                  <c:v>105.25365725245383</c:v>
                </c:pt>
                <c:pt idx="11">
                  <c:v>103.60272272573428</c:v>
                </c:pt>
                <c:pt idx="12">
                  <c:v>104.5353691098492</c:v>
                </c:pt>
                <c:pt idx="13">
                  <c:v>106.13741491482081</c:v>
                </c:pt>
                <c:pt idx="14">
                  <c:v>108.22082659546464</c:v>
                </c:pt>
                <c:pt idx="15">
                  <c:v>106.88954909555865</c:v>
                </c:pt>
                <c:pt idx="16">
                  <c:v>107.26185551502387</c:v>
                </c:pt>
                <c:pt idx="17">
                  <c:v>108.74355985107744</c:v>
                </c:pt>
                <c:pt idx="18">
                  <c:v>110.25911022526418</c:v>
                </c:pt>
                <c:pt idx="19">
                  <c:v>109.35278853747508</c:v>
                </c:pt>
                <c:pt idx="20">
                  <c:v>109.4204806137415</c:v>
                </c:pt>
                <c:pt idx="21">
                  <c:v>110.25911022526418</c:v>
                </c:pt>
                <c:pt idx="22">
                  <c:v>111.3346621037193</c:v>
                </c:pt>
                <c:pt idx="23">
                  <c:v>109.5934714753112</c:v>
                </c:pt>
                <c:pt idx="24">
                  <c:v>109.67244556428868</c:v>
                </c:pt>
              </c:numCache>
            </c:numRef>
          </c:val>
          <c:smooth val="0"/>
          <c:extLst>
            <c:ext xmlns:c16="http://schemas.microsoft.com/office/drawing/2014/chart" uri="{C3380CC4-5D6E-409C-BE32-E72D297353CC}">
              <c16:uniqueId val="{00000000-9E06-4E1B-B452-CE7C145DFFB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106.71731307477008</c:v>
                </c:pt>
                <c:pt idx="2">
                  <c:v>107.35705717712915</c:v>
                </c:pt>
                <c:pt idx="3">
                  <c:v>105.75769692123151</c:v>
                </c:pt>
                <c:pt idx="4">
                  <c:v>105.75769692123151</c:v>
                </c:pt>
                <c:pt idx="5">
                  <c:v>113.1547381047581</c:v>
                </c:pt>
                <c:pt idx="6">
                  <c:v>115.71371451419432</c:v>
                </c:pt>
                <c:pt idx="7">
                  <c:v>111.91523390643742</c:v>
                </c:pt>
                <c:pt idx="8">
                  <c:v>114.87405037984806</c:v>
                </c:pt>
                <c:pt idx="9">
                  <c:v>121.07157137145141</c:v>
                </c:pt>
                <c:pt idx="10">
                  <c:v>122.75089964014394</c:v>
                </c:pt>
                <c:pt idx="11">
                  <c:v>119.47221111555378</c:v>
                </c:pt>
                <c:pt idx="12">
                  <c:v>119.03238704518193</c:v>
                </c:pt>
                <c:pt idx="13">
                  <c:v>127.78888444622152</c:v>
                </c:pt>
                <c:pt idx="14">
                  <c:v>128.14874050379848</c:v>
                </c:pt>
                <c:pt idx="15">
                  <c:v>125.50979608156739</c:v>
                </c:pt>
                <c:pt idx="16">
                  <c:v>126.34946021591364</c:v>
                </c:pt>
                <c:pt idx="17">
                  <c:v>132.38704518192722</c:v>
                </c:pt>
                <c:pt idx="18">
                  <c:v>137.42502998800478</c:v>
                </c:pt>
                <c:pt idx="19">
                  <c:v>134.98600559776091</c:v>
                </c:pt>
                <c:pt idx="20">
                  <c:v>135.22590963614553</c:v>
                </c:pt>
                <c:pt idx="21">
                  <c:v>141.50339864054376</c:v>
                </c:pt>
                <c:pt idx="22">
                  <c:v>143.8624550179928</c:v>
                </c:pt>
                <c:pt idx="23">
                  <c:v>139.4642143142743</c:v>
                </c:pt>
                <c:pt idx="24">
                  <c:v>139.06437425029986</c:v>
                </c:pt>
              </c:numCache>
            </c:numRef>
          </c:val>
          <c:smooth val="0"/>
          <c:extLst>
            <c:ext xmlns:c16="http://schemas.microsoft.com/office/drawing/2014/chart" uri="{C3380CC4-5D6E-409C-BE32-E72D297353CC}">
              <c16:uniqueId val="{00000001-9E06-4E1B-B452-CE7C145DFFB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101.69421487603304</c:v>
                </c:pt>
                <c:pt idx="2">
                  <c:v>99.834710743801651</c:v>
                </c:pt>
                <c:pt idx="3">
                  <c:v>100.90909090909091</c:v>
                </c:pt>
                <c:pt idx="4">
                  <c:v>98.057851239669418</c:v>
                </c:pt>
                <c:pt idx="5">
                  <c:v>98.966942148760324</c:v>
                </c:pt>
                <c:pt idx="6">
                  <c:v>97.768595041322314</c:v>
                </c:pt>
                <c:pt idx="7">
                  <c:v>98.016528925619838</c:v>
                </c:pt>
                <c:pt idx="8">
                  <c:v>96.632231404958674</c:v>
                </c:pt>
                <c:pt idx="9">
                  <c:v>98.719008264462815</c:v>
                </c:pt>
                <c:pt idx="10">
                  <c:v>97.086776859504127</c:v>
                </c:pt>
                <c:pt idx="11">
                  <c:v>96.280991735537185</c:v>
                </c:pt>
                <c:pt idx="12">
                  <c:v>95.723140495867767</c:v>
                </c:pt>
                <c:pt idx="13">
                  <c:v>95.743801652892557</c:v>
                </c:pt>
                <c:pt idx="14">
                  <c:v>94.958677685950406</c:v>
                </c:pt>
                <c:pt idx="15">
                  <c:v>94.400826446280988</c:v>
                </c:pt>
                <c:pt idx="16">
                  <c:v>94.524793388429757</c:v>
                </c:pt>
                <c:pt idx="17">
                  <c:v>94.896694214876035</c:v>
                </c:pt>
                <c:pt idx="18">
                  <c:v>92.355371900826441</c:v>
                </c:pt>
                <c:pt idx="19">
                  <c:v>93.388429752066116</c:v>
                </c:pt>
                <c:pt idx="20">
                  <c:v>91.425619834710744</c:v>
                </c:pt>
                <c:pt idx="21">
                  <c:v>92.851239669421489</c:v>
                </c:pt>
                <c:pt idx="22">
                  <c:v>90.309917355371908</c:v>
                </c:pt>
                <c:pt idx="23">
                  <c:v>90.268595041322314</c:v>
                </c:pt>
                <c:pt idx="24">
                  <c:v>88.512396694214885</c:v>
                </c:pt>
              </c:numCache>
            </c:numRef>
          </c:val>
          <c:smooth val="0"/>
          <c:extLst>
            <c:ext xmlns:c16="http://schemas.microsoft.com/office/drawing/2014/chart" uri="{C3380CC4-5D6E-409C-BE32-E72D297353CC}">
              <c16:uniqueId val="{00000002-9E06-4E1B-B452-CE7C145DFFB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E06-4E1B-B452-CE7C145DFFBF}"/>
                </c:ext>
              </c:extLst>
            </c:dLbl>
            <c:dLbl>
              <c:idx val="1"/>
              <c:delete val="1"/>
              <c:extLst>
                <c:ext xmlns:c15="http://schemas.microsoft.com/office/drawing/2012/chart" uri="{CE6537A1-D6FC-4f65-9D91-7224C49458BB}"/>
                <c:ext xmlns:c16="http://schemas.microsoft.com/office/drawing/2014/chart" uri="{C3380CC4-5D6E-409C-BE32-E72D297353CC}">
                  <c16:uniqueId val="{00000004-9E06-4E1B-B452-CE7C145DFFBF}"/>
                </c:ext>
              </c:extLst>
            </c:dLbl>
            <c:dLbl>
              <c:idx val="2"/>
              <c:delete val="1"/>
              <c:extLst>
                <c:ext xmlns:c15="http://schemas.microsoft.com/office/drawing/2012/chart" uri="{CE6537A1-D6FC-4f65-9D91-7224C49458BB}"/>
                <c:ext xmlns:c16="http://schemas.microsoft.com/office/drawing/2014/chart" uri="{C3380CC4-5D6E-409C-BE32-E72D297353CC}">
                  <c16:uniqueId val="{00000005-9E06-4E1B-B452-CE7C145DFFBF}"/>
                </c:ext>
              </c:extLst>
            </c:dLbl>
            <c:dLbl>
              <c:idx val="3"/>
              <c:delete val="1"/>
              <c:extLst>
                <c:ext xmlns:c15="http://schemas.microsoft.com/office/drawing/2012/chart" uri="{CE6537A1-D6FC-4f65-9D91-7224C49458BB}"/>
                <c:ext xmlns:c16="http://schemas.microsoft.com/office/drawing/2014/chart" uri="{C3380CC4-5D6E-409C-BE32-E72D297353CC}">
                  <c16:uniqueId val="{00000006-9E06-4E1B-B452-CE7C145DFFBF}"/>
                </c:ext>
              </c:extLst>
            </c:dLbl>
            <c:dLbl>
              <c:idx val="4"/>
              <c:delete val="1"/>
              <c:extLst>
                <c:ext xmlns:c15="http://schemas.microsoft.com/office/drawing/2012/chart" uri="{CE6537A1-D6FC-4f65-9D91-7224C49458BB}"/>
                <c:ext xmlns:c16="http://schemas.microsoft.com/office/drawing/2014/chart" uri="{C3380CC4-5D6E-409C-BE32-E72D297353CC}">
                  <c16:uniqueId val="{00000007-9E06-4E1B-B452-CE7C145DFFBF}"/>
                </c:ext>
              </c:extLst>
            </c:dLbl>
            <c:dLbl>
              <c:idx val="5"/>
              <c:delete val="1"/>
              <c:extLst>
                <c:ext xmlns:c15="http://schemas.microsoft.com/office/drawing/2012/chart" uri="{CE6537A1-D6FC-4f65-9D91-7224C49458BB}"/>
                <c:ext xmlns:c16="http://schemas.microsoft.com/office/drawing/2014/chart" uri="{C3380CC4-5D6E-409C-BE32-E72D297353CC}">
                  <c16:uniqueId val="{00000008-9E06-4E1B-B452-CE7C145DFFBF}"/>
                </c:ext>
              </c:extLst>
            </c:dLbl>
            <c:dLbl>
              <c:idx val="6"/>
              <c:delete val="1"/>
              <c:extLst>
                <c:ext xmlns:c15="http://schemas.microsoft.com/office/drawing/2012/chart" uri="{CE6537A1-D6FC-4f65-9D91-7224C49458BB}"/>
                <c:ext xmlns:c16="http://schemas.microsoft.com/office/drawing/2014/chart" uri="{C3380CC4-5D6E-409C-BE32-E72D297353CC}">
                  <c16:uniqueId val="{00000009-9E06-4E1B-B452-CE7C145DFFBF}"/>
                </c:ext>
              </c:extLst>
            </c:dLbl>
            <c:dLbl>
              <c:idx val="7"/>
              <c:delete val="1"/>
              <c:extLst>
                <c:ext xmlns:c15="http://schemas.microsoft.com/office/drawing/2012/chart" uri="{CE6537A1-D6FC-4f65-9D91-7224C49458BB}"/>
                <c:ext xmlns:c16="http://schemas.microsoft.com/office/drawing/2014/chart" uri="{C3380CC4-5D6E-409C-BE32-E72D297353CC}">
                  <c16:uniqueId val="{0000000A-9E06-4E1B-B452-CE7C145DFFBF}"/>
                </c:ext>
              </c:extLst>
            </c:dLbl>
            <c:dLbl>
              <c:idx val="8"/>
              <c:delete val="1"/>
              <c:extLst>
                <c:ext xmlns:c15="http://schemas.microsoft.com/office/drawing/2012/chart" uri="{CE6537A1-D6FC-4f65-9D91-7224C49458BB}"/>
                <c:ext xmlns:c16="http://schemas.microsoft.com/office/drawing/2014/chart" uri="{C3380CC4-5D6E-409C-BE32-E72D297353CC}">
                  <c16:uniqueId val="{0000000B-9E06-4E1B-B452-CE7C145DFFBF}"/>
                </c:ext>
              </c:extLst>
            </c:dLbl>
            <c:dLbl>
              <c:idx val="9"/>
              <c:delete val="1"/>
              <c:extLst>
                <c:ext xmlns:c15="http://schemas.microsoft.com/office/drawing/2012/chart" uri="{CE6537A1-D6FC-4f65-9D91-7224C49458BB}"/>
                <c:ext xmlns:c16="http://schemas.microsoft.com/office/drawing/2014/chart" uri="{C3380CC4-5D6E-409C-BE32-E72D297353CC}">
                  <c16:uniqueId val="{0000000C-9E06-4E1B-B452-CE7C145DFFBF}"/>
                </c:ext>
              </c:extLst>
            </c:dLbl>
            <c:dLbl>
              <c:idx val="10"/>
              <c:delete val="1"/>
              <c:extLst>
                <c:ext xmlns:c15="http://schemas.microsoft.com/office/drawing/2012/chart" uri="{CE6537A1-D6FC-4f65-9D91-7224C49458BB}"/>
                <c:ext xmlns:c16="http://schemas.microsoft.com/office/drawing/2014/chart" uri="{C3380CC4-5D6E-409C-BE32-E72D297353CC}">
                  <c16:uniqueId val="{0000000D-9E06-4E1B-B452-CE7C145DFFBF}"/>
                </c:ext>
              </c:extLst>
            </c:dLbl>
            <c:dLbl>
              <c:idx val="11"/>
              <c:delete val="1"/>
              <c:extLst>
                <c:ext xmlns:c15="http://schemas.microsoft.com/office/drawing/2012/chart" uri="{CE6537A1-D6FC-4f65-9D91-7224C49458BB}"/>
                <c:ext xmlns:c16="http://schemas.microsoft.com/office/drawing/2014/chart" uri="{C3380CC4-5D6E-409C-BE32-E72D297353CC}">
                  <c16:uniqueId val="{0000000E-9E06-4E1B-B452-CE7C145DFFBF}"/>
                </c:ext>
              </c:extLst>
            </c:dLbl>
            <c:dLbl>
              <c:idx val="12"/>
              <c:delete val="1"/>
              <c:extLst>
                <c:ext xmlns:c15="http://schemas.microsoft.com/office/drawing/2012/chart" uri="{CE6537A1-D6FC-4f65-9D91-7224C49458BB}"/>
                <c:ext xmlns:c16="http://schemas.microsoft.com/office/drawing/2014/chart" uri="{C3380CC4-5D6E-409C-BE32-E72D297353CC}">
                  <c16:uniqueId val="{0000000F-9E06-4E1B-B452-CE7C145DFFB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E06-4E1B-B452-CE7C145DFFBF}"/>
                </c:ext>
              </c:extLst>
            </c:dLbl>
            <c:dLbl>
              <c:idx val="14"/>
              <c:delete val="1"/>
              <c:extLst>
                <c:ext xmlns:c15="http://schemas.microsoft.com/office/drawing/2012/chart" uri="{CE6537A1-D6FC-4f65-9D91-7224C49458BB}"/>
                <c:ext xmlns:c16="http://schemas.microsoft.com/office/drawing/2014/chart" uri="{C3380CC4-5D6E-409C-BE32-E72D297353CC}">
                  <c16:uniqueId val="{00000011-9E06-4E1B-B452-CE7C145DFFBF}"/>
                </c:ext>
              </c:extLst>
            </c:dLbl>
            <c:dLbl>
              <c:idx val="15"/>
              <c:delete val="1"/>
              <c:extLst>
                <c:ext xmlns:c15="http://schemas.microsoft.com/office/drawing/2012/chart" uri="{CE6537A1-D6FC-4f65-9D91-7224C49458BB}"/>
                <c:ext xmlns:c16="http://schemas.microsoft.com/office/drawing/2014/chart" uri="{C3380CC4-5D6E-409C-BE32-E72D297353CC}">
                  <c16:uniqueId val="{00000012-9E06-4E1B-B452-CE7C145DFFBF}"/>
                </c:ext>
              </c:extLst>
            </c:dLbl>
            <c:dLbl>
              <c:idx val="16"/>
              <c:delete val="1"/>
              <c:extLst>
                <c:ext xmlns:c15="http://schemas.microsoft.com/office/drawing/2012/chart" uri="{CE6537A1-D6FC-4f65-9D91-7224C49458BB}"/>
                <c:ext xmlns:c16="http://schemas.microsoft.com/office/drawing/2014/chart" uri="{C3380CC4-5D6E-409C-BE32-E72D297353CC}">
                  <c16:uniqueId val="{00000013-9E06-4E1B-B452-CE7C145DFFBF}"/>
                </c:ext>
              </c:extLst>
            </c:dLbl>
            <c:dLbl>
              <c:idx val="17"/>
              <c:delete val="1"/>
              <c:extLst>
                <c:ext xmlns:c15="http://schemas.microsoft.com/office/drawing/2012/chart" uri="{CE6537A1-D6FC-4f65-9D91-7224C49458BB}"/>
                <c:ext xmlns:c16="http://schemas.microsoft.com/office/drawing/2014/chart" uri="{C3380CC4-5D6E-409C-BE32-E72D297353CC}">
                  <c16:uniqueId val="{00000014-9E06-4E1B-B452-CE7C145DFFBF}"/>
                </c:ext>
              </c:extLst>
            </c:dLbl>
            <c:dLbl>
              <c:idx val="18"/>
              <c:delete val="1"/>
              <c:extLst>
                <c:ext xmlns:c15="http://schemas.microsoft.com/office/drawing/2012/chart" uri="{CE6537A1-D6FC-4f65-9D91-7224C49458BB}"/>
                <c:ext xmlns:c16="http://schemas.microsoft.com/office/drawing/2014/chart" uri="{C3380CC4-5D6E-409C-BE32-E72D297353CC}">
                  <c16:uniqueId val="{00000015-9E06-4E1B-B452-CE7C145DFFBF}"/>
                </c:ext>
              </c:extLst>
            </c:dLbl>
            <c:dLbl>
              <c:idx val="19"/>
              <c:delete val="1"/>
              <c:extLst>
                <c:ext xmlns:c15="http://schemas.microsoft.com/office/drawing/2012/chart" uri="{CE6537A1-D6FC-4f65-9D91-7224C49458BB}"/>
                <c:ext xmlns:c16="http://schemas.microsoft.com/office/drawing/2014/chart" uri="{C3380CC4-5D6E-409C-BE32-E72D297353CC}">
                  <c16:uniqueId val="{00000016-9E06-4E1B-B452-CE7C145DFFBF}"/>
                </c:ext>
              </c:extLst>
            </c:dLbl>
            <c:dLbl>
              <c:idx val="20"/>
              <c:delete val="1"/>
              <c:extLst>
                <c:ext xmlns:c15="http://schemas.microsoft.com/office/drawing/2012/chart" uri="{CE6537A1-D6FC-4f65-9D91-7224C49458BB}"/>
                <c:ext xmlns:c16="http://schemas.microsoft.com/office/drawing/2014/chart" uri="{C3380CC4-5D6E-409C-BE32-E72D297353CC}">
                  <c16:uniqueId val="{00000017-9E06-4E1B-B452-CE7C145DFFBF}"/>
                </c:ext>
              </c:extLst>
            </c:dLbl>
            <c:dLbl>
              <c:idx val="21"/>
              <c:delete val="1"/>
              <c:extLst>
                <c:ext xmlns:c15="http://schemas.microsoft.com/office/drawing/2012/chart" uri="{CE6537A1-D6FC-4f65-9D91-7224C49458BB}"/>
                <c:ext xmlns:c16="http://schemas.microsoft.com/office/drawing/2014/chart" uri="{C3380CC4-5D6E-409C-BE32-E72D297353CC}">
                  <c16:uniqueId val="{00000018-9E06-4E1B-B452-CE7C145DFFBF}"/>
                </c:ext>
              </c:extLst>
            </c:dLbl>
            <c:dLbl>
              <c:idx val="22"/>
              <c:delete val="1"/>
              <c:extLst>
                <c:ext xmlns:c15="http://schemas.microsoft.com/office/drawing/2012/chart" uri="{CE6537A1-D6FC-4f65-9D91-7224C49458BB}"/>
                <c:ext xmlns:c16="http://schemas.microsoft.com/office/drawing/2014/chart" uri="{C3380CC4-5D6E-409C-BE32-E72D297353CC}">
                  <c16:uniqueId val="{00000019-9E06-4E1B-B452-CE7C145DFFBF}"/>
                </c:ext>
              </c:extLst>
            </c:dLbl>
            <c:dLbl>
              <c:idx val="23"/>
              <c:delete val="1"/>
              <c:extLst>
                <c:ext xmlns:c15="http://schemas.microsoft.com/office/drawing/2012/chart" uri="{CE6537A1-D6FC-4f65-9D91-7224C49458BB}"/>
                <c:ext xmlns:c16="http://schemas.microsoft.com/office/drawing/2014/chart" uri="{C3380CC4-5D6E-409C-BE32-E72D297353CC}">
                  <c16:uniqueId val="{0000001A-9E06-4E1B-B452-CE7C145DFFBF}"/>
                </c:ext>
              </c:extLst>
            </c:dLbl>
            <c:dLbl>
              <c:idx val="24"/>
              <c:delete val="1"/>
              <c:extLst>
                <c:ext xmlns:c15="http://schemas.microsoft.com/office/drawing/2012/chart" uri="{CE6537A1-D6FC-4f65-9D91-7224C49458BB}"/>
                <c:ext xmlns:c16="http://schemas.microsoft.com/office/drawing/2014/chart" uri="{C3380CC4-5D6E-409C-BE32-E72D297353CC}">
                  <c16:uniqueId val="{0000001B-9E06-4E1B-B452-CE7C145DFFB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E06-4E1B-B452-CE7C145DFFB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Amberg-Sulzbach (09371)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29163</v>
      </c>
      <c r="F11" s="238">
        <v>29142</v>
      </c>
      <c r="G11" s="238">
        <v>29605</v>
      </c>
      <c r="H11" s="238">
        <v>29319</v>
      </c>
      <c r="I11" s="265">
        <v>29096</v>
      </c>
      <c r="J11" s="263">
        <v>67</v>
      </c>
      <c r="K11" s="266">
        <v>0.2302722023645862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18.478894489592978</v>
      </c>
      <c r="E13" s="115">
        <v>5389</v>
      </c>
      <c r="F13" s="114">
        <v>5408</v>
      </c>
      <c r="G13" s="114">
        <v>5562</v>
      </c>
      <c r="H13" s="114">
        <v>5675</v>
      </c>
      <c r="I13" s="140">
        <v>5560</v>
      </c>
      <c r="J13" s="115">
        <v>-171</v>
      </c>
      <c r="K13" s="116">
        <v>-3.0755395683453237</v>
      </c>
    </row>
    <row r="14" spans="1:255" ht="14.1" customHeight="1" x14ac:dyDescent="0.2">
      <c r="A14" s="306" t="s">
        <v>230</v>
      </c>
      <c r="B14" s="307"/>
      <c r="C14" s="308"/>
      <c r="D14" s="113">
        <v>62.219250420052809</v>
      </c>
      <c r="E14" s="115">
        <v>18145</v>
      </c>
      <c r="F14" s="114">
        <v>18113</v>
      </c>
      <c r="G14" s="114">
        <v>18441</v>
      </c>
      <c r="H14" s="114">
        <v>18069</v>
      </c>
      <c r="I14" s="140">
        <v>17988</v>
      </c>
      <c r="J14" s="115">
        <v>157</v>
      </c>
      <c r="K14" s="116">
        <v>0.8728040916166333</v>
      </c>
    </row>
    <row r="15" spans="1:255" ht="14.1" customHeight="1" x14ac:dyDescent="0.2">
      <c r="A15" s="306" t="s">
        <v>231</v>
      </c>
      <c r="B15" s="307"/>
      <c r="C15" s="308"/>
      <c r="D15" s="113">
        <v>10.986524020162534</v>
      </c>
      <c r="E15" s="115">
        <v>3204</v>
      </c>
      <c r="F15" s="114">
        <v>3210</v>
      </c>
      <c r="G15" s="114">
        <v>3229</v>
      </c>
      <c r="H15" s="114">
        <v>3222</v>
      </c>
      <c r="I15" s="140">
        <v>3204</v>
      </c>
      <c r="J15" s="115">
        <v>0</v>
      </c>
      <c r="K15" s="116">
        <v>0</v>
      </c>
    </row>
    <row r="16" spans="1:255" ht="14.1" customHeight="1" x14ac:dyDescent="0.2">
      <c r="A16" s="306" t="s">
        <v>232</v>
      </c>
      <c r="B16" s="307"/>
      <c r="C16" s="308"/>
      <c r="D16" s="113">
        <v>7.314062339265508</v>
      </c>
      <c r="E16" s="115">
        <v>2133</v>
      </c>
      <c r="F16" s="114">
        <v>2117</v>
      </c>
      <c r="G16" s="114">
        <v>2077</v>
      </c>
      <c r="H16" s="114">
        <v>2059</v>
      </c>
      <c r="I16" s="140">
        <v>2049</v>
      </c>
      <c r="J16" s="115">
        <v>84</v>
      </c>
      <c r="K16" s="116">
        <v>4.0995607613469982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1.0184137434420326</v>
      </c>
      <c r="E18" s="115">
        <v>297</v>
      </c>
      <c r="F18" s="114">
        <v>301</v>
      </c>
      <c r="G18" s="114">
        <v>305</v>
      </c>
      <c r="H18" s="114">
        <v>296</v>
      </c>
      <c r="I18" s="140">
        <v>299</v>
      </c>
      <c r="J18" s="115">
        <v>-2</v>
      </c>
      <c r="K18" s="116">
        <v>-0.66889632107023411</v>
      </c>
    </row>
    <row r="19" spans="1:255" ht="14.1" customHeight="1" x14ac:dyDescent="0.2">
      <c r="A19" s="306" t="s">
        <v>235</v>
      </c>
      <c r="B19" s="307" t="s">
        <v>236</v>
      </c>
      <c r="C19" s="308"/>
      <c r="D19" s="113">
        <v>0.35661626032987004</v>
      </c>
      <c r="E19" s="115">
        <v>104</v>
      </c>
      <c r="F19" s="114">
        <v>104</v>
      </c>
      <c r="G19" s="114">
        <v>110</v>
      </c>
      <c r="H19" s="114">
        <v>113</v>
      </c>
      <c r="I19" s="140">
        <v>111</v>
      </c>
      <c r="J19" s="115">
        <v>-7</v>
      </c>
      <c r="K19" s="116">
        <v>-6.3063063063063067</v>
      </c>
    </row>
    <row r="20" spans="1:255" ht="14.1" customHeight="1" x14ac:dyDescent="0.2">
      <c r="A20" s="306">
        <v>12</v>
      </c>
      <c r="B20" s="307" t="s">
        <v>237</v>
      </c>
      <c r="C20" s="308"/>
      <c r="D20" s="113">
        <v>0.6206494530741008</v>
      </c>
      <c r="E20" s="115">
        <v>181</v>
      </c>
      <c r="F20" s="114">
        <v>177</v>
      </c>
      <c r="G20" s="114">
        <v>193</v>
      </c>
      <c r="H20" s="114">
        <v>180</v>
      </c>
      <c r="I20" s="140">
        <v>167</v>
      </c>
      <c r="J20" s="115">
        <v>14</v>
      </c>
      <c r="K20" s="116">
        <v>8.3832335329341312</v>
      </c>
    </row>
    <row r="21" spans="1:255" ht="14.1" customHeight="1" x14ac:dyDescent="0.2">
      <c r="A21" s="306">
        <v>21</v>
      </c>
      <c r="B21" s="307" t="s">
        <v>238</v>
      </c>
      <c r="C21" s="308"/>
      <c r="D21" s="113">
        <v>0.89154065082467515</v>
      </c>
      <c r="E21" s="115">
        <v>260</v>
      </c>
      <c r="F21" s="114">
        <v>249</v>
      </c>
      <c r="G21" s="114">
        <v>267</v>
      </c>
      <c r="H21" s="114">
        <v>266</v>
      </c>
      <c r="I21" s="140">
        <v>266</v>
      </c>
      <c r="J21" s="115">
        <v>-6</v>
      </c>
      <c r="K21" s="116">
        <v>-2.255639097744361</v>
      </c>
    </row>
    <row r="22" spans="1:255" ht="14.1" customHeight="1" x14ac:dyDescent="0.2">
      <c r="A22" s="306">
        <v>22</v>
      </c>
      <c r="B22" s="307" t="s">
        <v>239</v>
      </c>
      <c r="C22" s="308"/>
      <c r="D22" s="113">
        <v>2.4380207797551692</v>
      </c>
      <c r="E22" s="115">
        <v>711</v>
      </c>
      <c r="F22" s="114">
        <v>706</v>
      </c>
      <c r="G22" s="114">
        <v>720</v>
      </c>
      <c r="H22" s="114">
        <v>696</v>
      </c>
      <c r="I22" s="140">
        <v>692</v>
      </c>
      <c r="J22" s="115">
        <v>19</v>
      </c>
      <c r="K22" s="116">
        <v>2.745664739884393</v>
      </c>
    </row>
    <row r="23" spans="1:255" ht="14.1" customHeight="1" x14ac:dyDescent="0.2">
      <c r="A23" s="306">
        <v>23</v>
      </c>
      <c r="B23" s="307" t="s">
        <v>240</v>
      </c>
      <c r="C23" s="308"/>
      <c r="D23" s="113">
        <v>2.023111476871378</v>
      </c>
      <c r="E23" s="115">
        <v>590</v>
      </c>
      <c r="F23" s="114">
        <v>595</v>
      </c>
      <c r="G23" s="114">
        <v>595</v>
      </c>
      <c r="H23" s="114">
        <v>584</v>
      </c>
      <c r="I23" s="140">
        <v>587</v>
      </c>
      <c r="J23" s="115">
        <v>3</v>
      </c>
      <c r="K23" s="116">
        <v>0.51107325383304936</v>
      </c>
    </row>
    <row r="24" spans="1:255" ht="14.1" customHeight="1" x14ac:dyDescent="0.2">
      <c r="A24" s="306">
        <v>24</v>
      </c>
      <c r="B24" s="307" t="s">
        <v>241</v>
      </c>
      <c r="C24" s="308"/>
      <c r="D24" s="113">
        <v>5.3149538799163327</v>
      </c>
      <c r="E24" s="115">
        <v>1550</v>
      </c>
      <c r="F24" s="114">
        <v>1552</v>
      </c>
      <c r="G24" s="114">
        <v>1598</v>
      </c>
      <c r="H24" s="114">
        <v>1612</v>
      </c>
      <c r="I24" s="140">
        <v>1587</v>
      </c>
      <c r="J24" s="115">
        <v>-37</v>
      </c>
      <c r="K24" s="116">
        <v>-2.3314429741650913</v>
      </c>
    </row>
    <row r="25" spans="1:255" ht="14.1" customHeight="1" x14ac:dyDescent="0.2">
      <c r="A25" s="306">
        <v>25</v>
      </c>
      <c r="B25" s="307" t="s">
        <v>242</v>
      </c>
      <c r="C25" s="308"/>
      <c r="D25" s="113">
        <v>7.5472345094811919</v>
      </c>
      <c r="E25" s="115">
        <v>2201</v>
      </c>
      <c r="F25" s="114">
        <v>2229</v>
      </c>
      <c r="G25" s="114">
        <v>2250</v>
      </c>
      <c r="H25" s="114">
        <v>2225</v>
      </c>
      <c r="I25" s="140">
        <v>2219</v>
      </c>
      <c r="J25" s="115">
        <v>-18</v>
      </c>
      <c r="K25" s="116">
        <v>-0.81117620549797209</v>
      </c>
    </row>
    <row r="26" spans="1:255" ht="14.1" customHeight="1" x14ac:dyDescent="0.2">
      <c r="A26" s="306">
        <v>26</v>
      </c>
      <c r="B26" s="307" t="s">
        <v>243</v>
      </c>
      <c r="C26" s="308"/>
      <c r="D26" s="113">
        <v>3.9879299111888353</v>
      </c>
      <c r="E26" s="115">
        <v>1163</v>
      </c>
      <c r="F26" s="114">
        <v>1171</v>
      </c>
      <c r="G26" s="114">
        <v>1193</v>
      </c>
      <c r="H26" s="114">
        <v>1152</v>
      </c>
      <c r="I26" s="140">
        <v>1159</v>
      </c>
      <c r="J26" s="115">
        <v>4</v>
      </c>
      <c r="K26" s="116">
        <v>0.34512510785159622</v>
      </c>
    </row>
    <row r="27" spans="1:255" ht="14.1" customHeight="1" x14ac:dyDescent="0.2">
      <c r="A27" s="306">
        <v>27</v>
      </c>
      <c r="B27" s="307" t="s">
        <v>244</v>
      </c>
      <c r="C27" s="308"/>
      <c r="D27" s="113">
        <v>4.0942289887871617</v>
      </c>
      <c r="E27" s="115">
        <v>1194</v>
      </c>
      <c r="F27" s="114">
        <v>1178</v>
      </c>
      <c r="G27" s="114">
        <v>1179</v>
      </c>
      <c r="H27" s="114">
        <v>1177</v>
      </c>
      <c r="I27" s="140">
        <v>1170</v>
      </c>
      <c r="J27" s="115">
        <v>24</v>
      </c>
      <c r="K27" s="116">
        <v>2.0512820512820511</v>
      </c>
    </row>
    <row r="28" spans="1:255" ht="14.1" customHeight="1" x14ac:dyDescent="0.2">
      <c r="A28" s="306">
        <v>28</v>
      </c>
      <c r="B28" s="307" t="s">
        <v>245</v>
      </c>
      <c r="C28" s="308"/>
      <c r="D28" s="113">
        <v>2.0574015019030965</v>
      </c>
      <c r="E28" s="115">
        <v>600</v>
      </c>
      <c r="F28" s="114">
        <v>599</v>
      </c>
      <c r="G28" s="114">
        <v>600</v>
      </c>
      <c r="H28" s="114">
        <v>600</v>
      </c>
      <c r="I28" s="140">
        <v>603</v>
      </c>
      <c r="J28" s="115">
        <v>-3</v>
      </c>
      <c r="K28" s="116">
        <v>-0.49751243781094528</v>
      </c>
    </row>
    <row r="29" spans="1:255" ht="14.1" customHeight="1" x14ac:dyDescent="0.2">
      <c r="A29" s="306">
        <v>29</v>
      </c>
      <c r="B29" s="307" t="s">
        <v>246</v>
      </c>
      <c r="C29" s="308"/>
      <c r="D29" s="113">
        <v>2.8152110551040703</v>
      </c>
      <c r="E29" s="115">
        <v>821</v>
      </c>
      <c r="F29" s="114">
        <v>835</v>
      </c>
      <c r="G29" s="114">
        <v>852</v>
      </c>
      <c r="H29" s="114">
        <v>836</v>
      </c>
      <c r="I29" s="140">
        <v>824</v>
      </c>
      <c r="J29" s="115">
        <v>-3</v>
      </c>
      <c r="K29" s="116">
        <v>-0.36407766990291263</v>
      </c>
    </row>
    <row r="30" spans="1:255" ht="14.1" customHeight="1" x14ac:dyDescent="0.2">
      <c r="A30" s="306" t="s">
        <v>247</v>
      </c>
      <c r="B30" s="307" t="s">
        <v>248</v>
      </c>
      <c r="C30" s="308"/>
      <c r="D30" s="113">
        <v>0.92240167335322154</v>
      </c>
      <c r="E30" s="115">
        <v>269</v>
      </c>
      <c r="F30" s="114">
        <v>275</v>
      </c>
      <c r="G30" s="114">
        <v>285</v>
      </c>
      <c r="H30" s="114">
        <v>273</v>
      </c>
      <c r="I30" s="140">
        <v>270</v>
      </c>
      <c r="J30" s="115">
        <v>-1</v>
      </c>
      <c r="K30" s="116">
        <v>-0.37037037037037035</v>
      </c>
    </row>
    <row r="31" spans="1:255" ht="14.1" customHeight="1" x14ac:dyDescent="0.2">
      <c r="A31" s="306" t="s">
        <v>249</v>
      </c>
      <c r="B31" s="307" t="s">
        <v>250</v>
      </c>
      <c r="C31" s="308"/>
      <c r="D31" s="113">
        <v>1.8070843191715531</v>
      </c>
      <c r="E31" s="115">
        <v>527</v>
      </c>
      <c r="F31" s="114">
        <v>535</v>
      </c>
      <c r="G31" s="114">
        <v>541</v>
      </c>
      <c r="H31" s="114">
        <v>539</v>
      </c>
      <c r="I31" s="140">
        <v>530</v>
      </c>
      <c r="J31" s="115">
        <v>-3</v>
      </c>
      <c r="K31" s="116">
        <v>-0.56603773584905659</v>
      </c>
    </row>
    <row r="32" spans="1:255" ht="14.1" customHeight="1" x14ac:dyDescent="0.2">
      <c r="A32" s="306">
        <v>31</v>
      </c>
      <c r="B32" s="307" t="s">
        <v>251</v>
      </c>
      <c r="C32" s="308"/>
      <c r="D32" s="113">
        <v>0.37719027534890098</v>
      </c>
      <c r="E32" s="115">
        <v>110</v>
      </c>
      <c r="F32" s="114">
        <v>106</v>
      </c>
      <c r="G32" s="114">
        <v>108</v>
      </c>
      <c r="H32" s="114">
        <v>112</v>
      </c>
      <c r="I32" s="140">
        <v>109</v>
      </c>
      <c r="J32" s="115">
        <v>1</v>
      </c>
      <c r="K32" s="116">
        <v>0.91743119266055051</v>
      </c>
    </row>
    <row r="33" spans="1:11" ht="14.1" customHeight="1" x14ac:dyDescent="0.2">
      <c r="A33" s="306">
        <v>32</v>
      </c>
      <c r="B33" s="307" t="s">
        <v>252</v>
      </c>
      <c r="C33" s="308"/>
      <c r="D33" s="113">
        <v>2.6574769399581664</v>
      </c>
      <c r="E33" s="115">
        <v>775</v>
      </c>
      <c r="F33" s="114">
        <v>735</v>
      </c>
      <c r="G33" s="114">
        <v>824</v>
      </c>
      <c r="H33" s="114">
        <v>801</v>
      </c>
      <c r="I33" s="140">
        <v>737</v>
      </c>
      <c r="J33" s="115">
        <v>38</v>
      </c>
      <c r="K33" s="116">
        <v>5.156037991858887</v>
      </c>
    </row>
    <row r="34" spans="1:11" ht="14.1" customHeight="1" x14ac:dyDescent="0.2">
      <c r="A34" s="306">
        <v>33</v>
      </c>
      <c r="B34" s="307" t="s">
        <v>253</v>
      </c>
      <c r="C34" s="308"/>
      <c r="D34" s="113">
        <v>2.2494256420807188</v>
      </c>
      <c r="E34" s="115">
        <v>656</v>
      </c>
      <c r="F34" s="114">
        <v>618</v>
      </c>
      <c r="G34" s="114">
        <v>692</v>
      </c>
      <c r="H34" s="114">
        <v>675</v>
      </c>
      <c r="I34" s="140">
        <v>640</v>
      </c>
      <c r="J34" s="115">
        <v>16</v>
      </c>
      <c r="K34" s="116">
        <v>2.5</v>
      </c>
    </row>
    <row r="35" spans="1:11" ht="14.1" customHeight="1" x14ac:dyDescent="0.2">
      <c r="A35" s="306">
        <v>34</v>
      </c>
      <c r="B35" s="307" t="s">
        <v>254</v>
      </c>
      <c r="C35" s="308"/>
      <c r="D35" s="113">
        <v>2.7191989850152591</v>
      </c>
      <c r="E35" s="115">
        <v>793</v>
      </c>
      <c r="F35" s="114">
        <v>797</v>
      </c>
      <c r="G35" s="114">
        <v>810</v>
      </c>
      <c r="H35" s="114">
        <v>801</v>
      </c>
      <c r="I35" s="140">
        <v>798</v>
      </c>
      <c r="J35" s="115">
        <v>-5</v>
      </c>
      <c r="K35" s="116">
        <v>-0.62656641604010022</v>
      </c>
    </row>
    <row r="36" spans="1:11" ht="14.1" customHeight="1" x14ac:dyDescent="0.2">
      <c r="A36" s="306">
        <v>41</v>
      </c>
      <c r="B36" s="307" t="s">
        <v>255</v>
      </c>
      <c r="C36" s="308"/>
      <c r="D36" s="113">
        <v>0.55206940301066421</v>
      </c>
      <c r="E36" s="115">
        <v>161</v>
      </c>
      <c r="F36" s="114">
        <v>166</v>
      </c>
      <c r="G36" s="114">
        <v>166</v>
      </c>
      <c r="H36" s="114">
        <v>170</v>
      </c>
      <c r="I36" s="140">
        <v>173</v>
      </c>
      <c r="J36" s="115">
        <v>-12</v>
      </c>
      <c r="K36" s="116">
        <v>-6.9364161849710984</v>
      </c>
    </row>
    <row r="37" spans="1:11" ht="14.1" customHeight="1" x14ac:dyDescent="0.2">
      <c r="A37" s="306">
        <v>42</v>
      </c>
      <c r="B37" s="307" t="s">
        <v>256</v>
      </c>
      <c r="C37" s="308"/>
      <c r="D37" s="113">
        <v>0.14744710763638857</v>
      </c>
      <c r="E37" s="115">
        <v>43</v>
      </c>
      <c r="F37" s="114">
        <v>43</v>
      </c>
      <c r="G37" s="114">
        <v>44</v>
      </c>
      <c r="H37" s="114">
        <v>45</v>
      </c>
      <c r="I37" s="140">
        <v>44</v>
      </c>
      <c r="J37" s="115">
        <v>-1</v>
      </c>
      <c r="K37" s="116">
        <v>-2.2727272727272729</v>
      </c>
    </row>
    <row r="38" spans="1:11" ht="14.1" customHeight="1" x14ac:dyDescent="0.2">
      <c r="A38" s="306">
        <v>43</v>
      </c>
      <c r="B38" s="307" t="s">
        <v>257</v>
      </c>
      <c r="C38" s="308"/>
      <c r="D38" s="113">
        <v>1.3784590062750746</v>
      </c>
      <c r="E38" s="115">
        <v>402</v>
      </c>
      <c r="F38" s="114">
        <v>403</v>
      </c>
      <c r="G38" s="114">
        <v>396</v>
      </c>
      <c r="H38" s="114">
        <v>344</v>
      </c>
      <c r="I38" s="140">
        <v>336</v>
      </c>
      <c r="J38" s="115">
        <v>66</v>
      </c>
      <c r="K38" s="116">
        <v>19.642857142857142</v>
      </c>
    </row>
    <row r="39" spans="1:11" ht="14.1" customHeight="1" x14ac:dyDescent="0.2">
      <c r="A39" s="306">
        <v>51</v>
      </c>
      <c r="B39" s="307" t="s">
        <v>258</v>
      </c>
      <c r="C39" s="308"/>
      <c r="D39" s="113">
        <v>6.1722045057092894</v>
      </c>
      <c r="E39" s="115">
        <v>1800</v>
      </c>
      <c r="F39" s="114">
        <v>1848</v>
      </c>
      <c r="G39" s="114">
        <v>1909</v>
      </c>
      <c r="H39" s="114">
        <v>2051</v>
      </c>
      <c r="I39" s="140">
        <v>2059</v>
      </c>
      <c r="J39" s="115">
        <v>-259</v>
      </c>
      <c r="K39" s="116">
        <v>-12.578921806702283</v>
      </c>
    </row>
    <row r="40" spans="1:11" ht="14.1" customHeight="1" x14ac:dyDescent="0.2">
      <c r="A40" s="306" t="s">
        <v>259</v>
      </c>
      <c r="B40" s="307" t="s">
        <v>260</v>
      </c>
      <c r="C40" s="308"/>
      <c r="D40" s="113">
        <v>5.6235641052017966</v>
      </c>
      <c r="E40" s="115">
        <v>1640</v>
      </c>
      <c r="F40" s="114">
        <v>1688</v>
      </c>
      <c r="G40" s="114">
        <v>1747</v>
      </c>
      <c r="H40" s="114">
        <v>1895</v>
      </c>
      <c r="I40" s="140">
        <v>1902</v>
      </c>
      <c r="J40" s="115">
        <v>-262</v>
      </c>
      <c r="K40" s="116">
        <v>-13.774973711882229</v>
      </c>
    </row>
    <row r="41" spans="1:11" ht="14.1" customHeight="1" x14ac:dyDescent="0.2">
      <c r="A41" s="306"/>
      <c r="B41" s="307" t="s">
        <v>261</v>
      </c>
      <c r="C41" s="308"/>
      <c r="D41" s="113">
        <v>4.9446216095737752</v>
      </c>
      <c r="E41" s="115">
        <v>1442</v>
      </c>
      <c r="F41" s="114">
        <v>1487</v>
      </c>
      <c r="G41" s="114">
        <v>1546</v>
      </c>
      <c r="H41" s="114">
        <v>1602</v>
      </c>
      <c r="I41" s="140">
        <v>1610</v>
      </c>
      <c r="J41" s="115">
        <v>-168</v>
      </c>
      <c r="K41" s="116">
        <v>-10.434782608695652</v>
      </c>
    </row>
    <row r="42" spans="1:11" ht="14.1" customHeight="1" x14ac:dyDescent="0.2">
      <c r="A42" s="306">
        <v>52</v>
      </c>
      <c r="B42" s="307" t="s">
        <v>262</v>
      </c>
      <c r="C42" s="308"/>
      <c r="D42" s="113">
        <v>3.8816308335905085</v>
      </c>
      <c r="E42" s="115">
        <v>1132</v>
      </c>
      <c r="F42" s="114">
        <v>1119</v>
      </c>
      <c r="G42" s="114">
        <v>1190</v>
      </c>
      <c r="H42" s="114">
        <v>1180</v>
      </c>
      <c r="I42" s="140">
        <v>1161</v>
      </c>
      <c r="J42" s="115">
        <v>-29</v>
      </c>
      <c r="K42" s="116">
        <v>-2.4978466838931954</v>
      </c>
    </row>
    <row r="43" spans="1:11" ht="14.1" customHeight="1" x14ac:dyDescent="0.2">
      <c r="A43" s="306" t="s">
        <v>263</v>
      </c>
      <c r="B43" s="307" t="s">
        <v>264</v>
      </c>
      <c r="C43" s="308"/>
      <c r="D43" s="113">
        <v>3.113534272880019</v>
      </c>
      <c r="E43" s="115">
        <v>908</v>
      </c>
      <c r="F43" s="114">
        <v>895</v>
      </c>
      <c r="G43" s="114">
        <v>962</v>
      </c>
      <c r="H43" s="114">
        <v>946</v>
      </c>
      <c r="I43" s="140">
        <v>935</v>
      </c>
      <c r="J43" s="115">
        <v>-27</v>
      </c>
      <c r="K43" s="116">
        <v>-2.8877005347593583</v>
      </c>
    </row>
    <row r="44" spans="1:11" ht="14.1" customHeight="1" x14ac:dyDescent="0.2">
      <c r="A44" s="306">
        <v>53</v>
      </c>
      <c r="B44" s="307" t="s">
        <v>265</v>
      </c>
      <c r="C44" s="308"/>
      <c r="D44" s="113">
        <v>0.61379144806775709</v>
      </c>
      <c r="E44" s="115">
        <v>179</v>
      </c>
      <c r="F44" s="114">
        <v>174</v>
      </c>
      <c r="G44" s="114">
        <v>176</v>
      </c>
      <c r="H44" s="114">
        <v>177</v>
      </c>
      <c r="I44" s="140">
        <v>176</v>
      </c>
      <c r="J44" s="115">
        <v>3</v>
      </c>
      <c r="K44" s="116">
        <v>1.7045454545454546</v>
      </c>
    </row>
    <row r="45" spans="1:11" ht="14.1" customHeight="1" x14ac:dyDescent="0.2">
      <c r="A45" s="306" t="s">
        <v>266</v>
      </c>
      <c r="B45" s="307" t="s">
        <v>267</v>
      </c>
      <c r="C45" s="308"/>
      <c r="D45" s="113">
        <v>0.6000754380550698</v>
      </c>
      <c r="E45" s="115">
        <v>175</v>
      </c>
      <c r="F45" s="114">
        <v>170</v>
      </c>
      <c r="G45" s="114">
        <v>172</v>
      </c>
      <c r="H45" s="114">
        <v>174</v>
      </c>
      <c r="I45" s="140">
        <v>173</v>
      </c>
      <c r="J45" s="115">
        <v>2</v>
      </c>
      <c r="K45" s="116">
        <v>1.1560693641618498</v>
      </c>
    </row>
    <row r="46" spans="1:11" ht="14.1" customHeight="1" x14ac:dyDescent="0.2">
      <c r="A46" s="306">
        <v>54</v>
      </c>
      <c r="B46" s="307" t="s">
        <v>268</v>
      </c>
      <c r="C46" s="308"/>
      <c r="D46" s="113">
        <v>2.6849089599835407</v>
      </c>
      <c r="E46" s="115">
        <v>783</v>
      </c>
      <c r="F46" s="114">
        <v>777</v>
      </c>
      <c r="G46" s="114">
        <v>772</v>
      </c>
      <c r="H46" s="114">
        <v>766</v>
      </c>
      <c r="I46" s="140">
        <v>743</v>
      </c>
      <c r="J46" s="115">
        <v>40</v>
      </c>
      <c r="K46" s="116">
        <v>5.3835800807537009</v>
      </c>
    </row>
    <row r="47" spans="1:11" ht="14.1" customHeight="1" x14ac:dyDescent="0.2">
      <c r="A47" s="306">
        <v>61</v>
      </c>
      <c r="B47" s="307" t="s">
        <v>269</v>
      </c>
      <c r="C47" s="308"/>
      <c r="D47" s="113">
        <v>3.6416006583684806</v>
      </c>
      <c r="E47" s="115">
        <v>1062</v>
      </c>
      <c r="F47" s="114">
        <v>1067</v>
      </c>
      <c r="G47" s="114">
        <v>1092</v>
      </c>
      <c r="H47" s="114">
        <v>1090</v>
      </c>
      <c r="I47" s="140">
        <v>1100</v>
      </c>
      <c r="J47" s="115">
        <v>-38</v>
      </c>
      <c r="K47" s="116">
        <v>-3.4545454545454546</v>
      </c>
    </row>
    <row r="48" spans="1:11" ht="14.1" customHeight="1" x14ac:dyDescent="0.2">
      <c r="A48" s="306">
        <v>62</v>
      </c>
      <c r="B48" s="307" t="s">
        <v>270</v>
      </c>
      <c r="C48" s="308"/>
      <c r="D48" s="113">
        <v>5.3801049274765971</v>
      </c>
      <c r="E48" s="115">
        <v>1569</v>
      </c>
      <c r="F48" s="114">
        <v>1570</v>
      </c>
      <c r="G48" s="114">
        <v>1584</v>
      </c>
      <c r="H48" s="114">
        <v>1564</v>
      </c>
      <c r="I48" s="140">
        <v>1557</v>
      </c>
      <c r="J48" s="115">
        <v>12</v>
      </c>
      <c r="K48" s="116">
        <v>0.77071290944123316</v>
      </c>
    </row>
    <row r="49" spans="1:11" ht="14.1" customHeight="1" x14ac:dyDescent="0.2">
      <c r="A49" s="306">
        <v>63</v>
      </c>
      <c r="B49" s="307" t="s">
        <v>271</v>
      </c>
      <c r="C49" s="308"/>
      <c r="D49" s="113">
        <v>1.3510269862497</v>
      </c>
      <c r="E49" s="115">
        <v>394</v>
      </c>
      <c r="F49" s="114">
        <v>382</v>
      </c>
      <c r="G49" s="114">
        <v>388</v>
      </c>
      <c r="H49" s="114">
        <v>386</v>
      </c>
      <c r="I49" s="140">
        <v>378</v>
      </c>
      <c r="J49" s="115">
        <v>16</v>
      </c>
      <c r="K49" s="116">
        <v>4.2328042328042326</v>
      </c>
    </row>
    <row r="50" spans="1:11" ht="14.1" customHeight="1" x14ac:dyDescent="0.2">
      <c r="A50" s="306" t="s">
        <v>272</v>
      </c>
      <c r="B50" s="307" t="s">
        <v>273</v>
      </c>
      <c r="C50" s="308"/>
      <c r="D50" s="113">
        <v>0.30518122278229265</v>
      </c>
      <c r="E50" s="115">
        <v>89</v>
      </c>
      <c r="F50" s="114">
        <v>86</v>
      </c>
      <c r="G50" s="114">
        <v>89</v>
      </c>
      <c r="H50" s="114">
        <v>82</v>
      </c>
      <c r="I50" s="140">
        <v>78</v>
      </c>
      <c r="J50" s="115">
        <v>11</v>
      </c>
      <c r="K50" s="116">
        <v>14.102564102564102</v>
      </c>
    </row>
    <row r="51" spans="1:11" ht="14.1" customHeight="1" x14ac:dyDescent="0.2">
      <c r="A51" s="306" t="s">
        <v>274</v>
      </c>
      <c r="B51" s="307" t="s">
        <v>275</v>
      </c>
      <c r="C51" s="308"/>
      <c r="D51" s="113">
        <v>0.90182765833419054</v>
      </c>
      <c r="E51" s="115">
        <v>263</v>
      </c>
      <c r="F51" s="114">
        <v>253</v>
      </c>
      <c r="G51" s="114">
        <v>256</v>
      </c>
      <c r="H51" s="114">
        <v>262</v>
      </c>
      <c r="I51" s="140">
        <v>258</v>
      </c>
      <c r="J51" s="115">
        <v>5</v>
      </c>
      <c r="K51" s="116">
        <v>1.9379844961240309</v>
      </c>
    </row>
    <row r="52" spans="1:11" ht="14.1" customHeight="1" x14ac:dyDescent="0.2">
      <c r="A52" s="306">
        <v>71</v>
      </c>
      <c r="B52" s="307" t="s">
        <v>276</v>
      </c>
      <c r="C52" s="308"/>
      <c r="D52" s="113">
        <v>10.653910777354868</v>
      </c>
      <c r="E52" s="115">
        <v>3107</v>
      </c>
      <c r="F52" s="114">
        <v>3111</v>
      </c>
      <c r="G52" s="114">
        <v>3099</v>
      </c>
      <c r="H52" s="114">
        <v>3067</v>
      </c>
      <c r="I52" s="140">
        <v>3036</v>
      </c>
      <c r="J52" s="115">
        <v>71</v>
      </c>
      <c r="K52" s="116">
        <v>2.3386034255599473</v>
      </c>
    </row>
    <row r="53" spans="1:11" ht="14.1" customHeight="1" x14ac:dyDescent="0.2">
      <c r="A53" s="306" t="s">
        <v>277</v>
      </c>
      <c r="B53" s="307" t="s">
        <v>278</v>
      </c>
      <c r="C53" s="308"/>
      <c r="D53" s="113">
        <v>3.7890477660048694</v>
      </c>
      <c r="E53" s="115">
        <v>1105</v>
      </c>
      <c r="F53" s="114">
        <v>1098</v>
      </c>
      <c r="G53" s="114">
        <v>1104</v>
      </c>
      <c r="H53" s="114">
        <v>1082</v>
      </c>
      <c r="I53" s="140">
        <v>1066</v>
      </c>
      <c r="J53" s="115">
        <v>39</v>
      </c>
      <c r="K53" s="116">
        <v>3.6585365853658538</v>
      </c>
    </row>
    <row r="54" spans="1:11" ht="14.1" customHeight="1" x14ac:dyDescent="0.2">
      <c r="A54" s="306" t="s">
        <v>279</v>
      </c>
      <c r="B54" s="307" t="s">
        <v>280</v>
      </c>
      <c r="C54" s="308"/>
      <c r="D54" s="113">
        <v>5.9253163254809174</v>
      </c>
      <c r="E54" s="115">
        <v>1728</v>
      </c>
      <c r="F54" s="114">
        <v>1743</v>
      </c>
      <c r="G54" s="114">
        <v>1738</v>
      </c>
      <c r="H54" s="114">
        <v>1744</v>
      </c>
      <c r="I54" s="140">
        <v>1732</v>
      </c>
      <c r="J54" s="115">
        <v>-4</v>
      </c>
      <c r="K54" s="116">
        <v>-0.23094688221709006</v>
      </c>
    </row>
    <row r="55" spans="1:11" ht="14.1" customHeight="1" x14ac:dyDescent="0.2">
      <c r="A55" s="306">
        <v>72</v>
      </c>
      <c r="B55" s="307" t="s">
        <v>281</v>
      </c>
      <c r="C55" s="308"/>
      <c r="D55" s="113">
        <v>2.5786098823852139</v>
      </c>
      <c r="E55" s="115">
        <v>752</v>
      </c>
      <c r="F55" s="114">
        <v>749</v>
      </c>
      <c r="G55" s="114">
        <v>746</v>
      </c>
      <c r="H55" s="114">
        <v>732</v>
      </c>
      <c r="I55" s="140">
        <v>742</v>
      </c>
      <c r="J55" s="115">
        <v>10</v>
      </c>
      <c r="K55" s="116">
        <v>1.3477088948787062</v>
      </c>
    </row>
    <row r="56" spans="1:11" ht="14.1" customHeight="1" x14ac:dyDescent="0.2">
      <c r="A56" s="306" t="s">
        <v>282</v>
      </c>
      <c r="B56" s="307" t="s">
        <v>283</v>
      </c>
      <c r="C56" s="308"/>
      <c r="D56" s="113">
        <v>1.2001508761101396</v>
      </c>
      <c r="E56" s="115">
        <v>350</v>
      </c>
      <c r="F56" s="114">
        <v>351</v>
      </c>
      <c r="G56" s="114">
        <v>349</v>
      </c>
      <c r="H56" s="114">
        <v>354</v>
      </c>
      <c r="I56" s="140">
        <v>351</v>
      </c>
      <c r="J56" s="115">
        <v>-1</v>
      </c>
      <c r="K56" s="116">
        <v>-0.28490028490028491</v>
      </c>
    </row>
    <row r="57" spans="1:11" ht="14.1" customHeight="1" x14ac:dyDescent="0.2">
      <c r="A57" s="306" t="s">
        <v>284</v>
      </c>
      <c r="B57" s="307" t="s">
        <v>285</v>
      </c>
      <c r="C57" s="308"/>
      <c r="D57" s="113">
        <v>0.99441072591982993</v>
      </c>
      <c r="E57" s="115">
        <v>290</v>
      </c>
      <c r="F57" s="114">
        <v>279</v>
      </c>
      <c r="G57" s="114">
        <v>276</v>
      </c>
      <c r="H57" s="114">
        <v>255</v>
      </c>
      <c r="I57" s="140">
        <v>263</v>
      </c>
      <c r="J57" s="115">
        <v>27</v>
      </c>
      <c r="K57" s="116">
        <v>10.266159695817491</v>
      </c>
    </row>
    <row r="58" spans="1:11" ht="14.1" customHeight="1" x14ac:dyDescent="0.2">
      <c r="A58" s="306">
        <v>73</v>
      </c>
      <c r="B58" s="307" t="s">
        <v>286</v>
      </c>
      <c r="C58" s="308"/>
      <c r="D58" s="113">
        <v>1.9648184343174571</v>
      </c>
      <c r="E58" s="115">
        <v>573</v>
      </c>
      <c r="F58" s="114">
        <v>568</v>
      </c>
      <c r="G58" s="114">
        <v>567</v>
      </c>
      <c r="H58" s="114">
        <v>521</v>
      </c>
      <c r="I58" s="140">
        <v>519</v>
      </c>
      <c r="J58" s="115">
        <v>54</v>
      </c>
      <c r="K58" s="116">
        <v>10.404624277456648</v>
      </c>
    </row>
    <row r="59" spans="1:11" ht="14.1" customHeight="1" x14ac:dyDescent="0.2">
      <c r="A59" s="306" t="s">
        <v>287</v>
      </c>
      <c r="B59" s="307" t="s">
        <v>288</v>
      </c>
      <c r="C59" s="308"/>
      <c r="D59" s="113">
        <v>1.7796522991461783</v>
      </c>
      <c r="E59" s="115">
        <v>519</v>
      </c>
      <c r="F59" s="114">
        <v>515</v>
      </c>
      <c r="G59" s="114">
        <v>513</v>
      </c>
      <c r="H59" s="114">
        <v>464</v>
      </c>
      <c r="I59" s="140">
        <v>463</v>
      </c>
      <c r="J59" s="115">
        <v>56</v>
      </c>
      <c r="K59" s="116">
        <v>12.095032397408207</v>
      </c>
    </row>
    <row r="60" spans="1:11" ht="14.1" customHeight="1" x14ac:dyDescent="0.2">
      <c r="A60" s="306">
        <v>81</v>
      </c>
      <c r="B60" s="307" t="s">
        <v>289</v>
      </c>
      <c r="C60" s="308"/>
      <c r="D60" s="113">
        <v>6.6934128861914068</v>
      </c>
      <c r="E60" s="115">
        <v>1952</v>
      </c>
      <c r="F60" s="114">
        <v>1939</v>
      </c>
      <c r="G60" s="114">
        <v>1933</v>
      </c>
      <c r="H60" s="114">
        <v>1916</v>
      </c>
      <c r="I60" s="140">
        <v>1906</v>
      </c>
      <c r="J60" s="115">
        <v>46</v>
      </c>
      <c r="K60" s="116">
        <v>2.4134312696747116</v>
      </c>
    </row>
    <row r="61" spans="1:11" ht="14.1" customHeight="1" x14ac:dyDescent="0.2">
      <c r="A61" s="306" t="s">
        <v>290</v>
      </c>
      <c r="B61" s="307" t="s">
        <v>291</v>
      </c>
      <c r="C61" s="308"/>
      <c r="D61" s="113">
        <v>2.4037307547234508</v>
      </c>
      <c r="E61" s="115">
        <v>701</v>
      </c>
      <c r="F61" s="114">
        <v>694</v>
      </c>
      <c r="G61" s="114">
        <v>693</v>
      </c>
      <c r="H61" s="114">
        <v>692</v>
      </c>
      <c r="I61" s="140">
        <v>686</v>
      </c>
      <c r="J61" s="115">
        <v>15</v>
      </c>
      <c r="K61" s="116">
        <v>2.1865889212827989</v>
      </c>
    </row>
    <row r="62" spans="1:11" ht="14.1" customHeight="1" x14ac:dyDescent="0.2">
      <c r="A62" s="306" t="s">
        <v>292</v>
      </c>
      <c r="B62" s="307" t="s">
        <v>293</v>
      </c>
      <c r="C62" s="308"/>
      <c r="D62" s="113">
        <v>2.7089119775057435</v>
      </c>
      <c r="E62" s="115">
        <v>790</v>
      </c>
      <c r="F62" s="114">
        <v>786</v>
      </c>
      <c r="G62" s="114">
        <v>774</v>
      </c>
      <c r="H62" s="114">
        <v>772</v>
      </c>
      <c r="I62" s="140">
        <v>769</v>
      </c>
      <c r="J62" s="115">
        <v>21</v>
      </c>
      <c r="K62" s="116">
        <v>2.7308192457737319</v>
      </c>
    </row>
    <row r="63" spans="1:11" ht="14.1" customHeight="1" x14ac:dyDescent="0.2">
      <c r="A63" s="306"/>
      <c r="B63" s="307" t="s">
        <v>294</v>
      </c>
      <c r="C63" s="308"/>
      <c r="D63" s="113">
        <v>2.6540479374549943</v>
      </c>
      <c r="E63" s="115">
        <v>774</v>
      </c>
      <c r="F63" s="114">
        <v>770</v>
      </c>
      <c r="G63" s="114">
        <v>758</v>
      </c>
      <c r="H63" s="114">
        <v>755</v>
      </c>
      <c r="I63" s="140">
        <v>753</v>
      </c>
      <c r="J63" s="115">
        <v>21</v>
      </c>
      <c r="K63" s="116">
        <v>2.7888446215139444</v>
      </c>
    </row>
    <row r="64" spans="1:11" ht="14.1" customHeight="1" x14ac:dyDescent="0.2">
      <c r="A64" s="306" t="s">
        <v>295</v>
      </c>
      <c r="B64" s="307" t="s">
        <v>296</v>
      </c>
      <c r="C64" s="308"/>
      <c r="D64" s="113">
        <v>0.38404828035524469</v>
      </c>
      <c r="E64" s="115">
        <v>112</v>
      </c>
      <c r="F64" s="114">
        <v>116</v>
      </c>
      <c r="G64" s="114">
        <v>116</v>
      </c>
      <c r="H64" s="114">
        <v>114</v>
      </c>
      <c r="I64" s="140">
        <v>115</v>
      </c>
      <c r="J64" s="115">
        <v>-3</v>
      </c>
      <c r="K64" s="116">
        <v>-2.6086956521739131</v>
      </c>
    </row>
    <row r="65" spans="1:11" ht="14.1" customHeight="1" x14ac:dyDescent="0.2">
      <c r="A65" s="306" t="s">
        <v>297</v>
      </c>
      <c r="B65" s="307" t="s">
        <v>298</v>
      </c>
      <c r="C65" s="308"/>
      <c r="D65" s="113">
        <v>0.71323252065974008</v>
      </c>
      <c r="E65" s="115">
        <v>208</v>
      </c>
      <c r="F65" s="114">
        <v>206</v>
      </c>
      <c r="G65" s="114">
        <v>212</v>
      </c>
      <c r="H65" s="114">
        <v>201</v>
      </c>
      <c r="I65" s="140">
        <v>201</v>
      </c>
      <c r="J65" s="115">
        <v>7</v>
      </c>
      <c r="K65" s="116">
        <v>3.4825870646766171</v>
      </c>
    </row>
    <row r="66" spans="1:11" ht="14.1" customHeight="1" x14ac:dyDescent="0.2">
      <c r="A66" s="306">
        <v>82</v>
      </c>
      <c r="B66" s="307" t="s">
        <v>299</v>
      </c>
      <c r="C66" s="308"/>
      <c r="D66" s="113">
        <v>3.233549360491033</v>
      </c>
      <c r="E66" s="115">
        <v>943</v>
      </c>
      <c r="F66" s="114">
        <v>950</v>
      </c>
      <c r="G66" s="114">
        <v>953</v>
      </c>
      <c r="H66" s="114">
        <v>941</v>
      </c>
      <c r="I66" s="140">
        <v>943</v>
      </c>
      <c r="J66" s="115">
        <v>0</v>
      </c>
      <c r="K66" s="116">
        <v>0</v>
      </c>
    </row>
    <row r="67" spans="1:11" ht="14.1" customHeight="1" x14ac:dyDescent="0.2">
      <c r="A67" s="306" t="s">
        <v>300</v>
      </c>
      <c r="B67" s="307" t="s">
        <v>301</v>
      </c>
      <c r="C67" s="308"/>
      <c r="D67" s="113">
        <v>2.3934437472139356</v>
      </c>
      <c r="E67" s="115">
        <v>698</v>
      </c>
      <c r="F67" s="114">
        <v>706</v>
      </c>
      <c r="G67" s="114">
        <v>704</v>
      </c>
      <c r="H67" s="114">
        <v>696</v>
      </c>
      <c r="I67" s="140">
        <v>698</v>
      </c>
      <c r="J67" s="115">
        <v>0</v>
      </c>
      <c r="K67" s="116">
        <v>0</v>
      </c>
    </row>
    <row r="68" spans="1:11" ht="14.1" customHeight="1" x14ac:dyDescent="0.2">
      <c r="A68" s="306" t="s">
        <v>302</v>
      </c>
      <c r="B68" s="307" t="s">
        <v>303</v>
      </c>
      <c r="C68" s="308"/>
      <c r="D68" s="113">
        <v>0.50406336796625861</v>
      </c>
      <c r="E68" s="115">
        <v>147</v>
      </c>
      <c r="F68" s="114">
        <v>148</v>
      </c>
      <c r="G68" s="114">
        <v>152</v>
      </c>
      <c r="H68" s="114">
        <v>147</v>
      </c>
      <c r="I68" s="140">
        <v>146</v>
      </c>
      <c r="J68" s="115">
        <v>1</v>
      </c>
      <c r="K68" s="116">
        <v>0.68493150684931503</v>
      </c>
    </row>
    <row r="69" spans="1:11" ht="14.1" customHeight="1" x14ac:dyDescent="0.2">
      <c r="A69" s="306">
        <v>83</v>
      </c>
      <c r="B69" s="307" t="s">
        <v>304</v>
      </c>
      <c r="C69" s="308"/>
      <c r="D69" s="113">
        <v>5.5892740801700782</v>
      </c>
      <c r="E69" s="115">
        <v>1630</v>
      </c>
      <c r="F69" s="114">
        <v>1638</v>
      </c>
      <c r="G69" s="114">
        <v>1620</v>
      </c>
      <c r="H69" s="114">
        <v>1566</v>
      </c>
      <c r="I69" s="140">
        <v>1568</v>
      </c>
      <c r="J69" s="115">
        <v>62</v>
      </c>
      <c r="K69" s="116">
        <v>3.954081632653061</v>
      </c>
    </row>
    <row r="70" spans="1:11" ht="14.1" customHeight="1" x14ac:dyDescent="0.2">
      <c r="A70" s="306" t="s">
        <v>305</v>
      </c>
      <c r="B70" s="307" t="s">
        <v>306</v>
      </c>
      <c r="C70" s="308"/>
      <c r="D70" s="113">
        <v>4.526283304186812</v>
      </c>
      <c r="E70" s="115">
        <v>1320</v>
      </c>
      <c r="F70" s="114">
        <v>1319</v>
      </c>
      <c r="G70" s="114">
        <v>1301</v>
      </c>
      <c r="H70" s="114">
        <v>1258</v>
      </c>
      <c r="I70" s="140">
        <v>1261</v>
      </c>
      <c r="J70" s="115">
        <v>59</v>
      </c>
      <c r="K70" s="116">
        <v>4.6788263283108646</v>
      </c>
    </row>
    <row r="71" spans="1:11" ht="14.1" customHeight="1" x14ac:dyDescent="0.2">
      <c r="A71" s="306"/>
      <c r="B71" s="307" t="s">
        <v>307</v>
      </c>
      <c r="C71" s="308"/>
      <c r="D71" s="113">
        <v>2.8426430751294447</v>
      </c>
      <c r="E71" s="115">
        <v>829</v>
      </c>
      <c r="F71" s="114">
        <v>817</v>
      </c>
      <c r="G71" s="114">
        <v>802</v>
      </c>
      <c r="H71" s="114">
        <v>775</v>
      </c>
      <c r="I71" s="140">
        <v>776</v>
      </c>
      <c r="J71" s="115">
        <v>53</v>
      </c>
      <c r="K71" s="116">
        <v>6.8298969072164946</v>
      </c>
    </row>
    <row r="72" spans="1:11" ht="14.1" customHeight="1" x14ac:dyDescent="0.2">
      <c r="A72" s="306">
        <v>84</v>
      </c>
      <c r="B72" s="307" t="s">
        <v>308</v>
      </c>
      <c r="C72" s="308"/>
      <c r="D72" s="113">
        <v>0.78867057572952026</v>
      </c>
      <c r="E72" s="115">
        <v>230</v>
      </c>
      <c r="F72" s="114">
        <v>244</v>
      </c>
      <c r="G72" s="114">
        <v>244</v>
      </c>
      <c r="H72" s="114">
        <v>250</v>
      </c>
      <c r="I72" s="140">
        <v>252</v>
      </c>
      <c r="J72" s="115">
        <v>-22</v>
      </c>
      <c r="K72" s="116">
        <v>-8.7301587301587293</v>
      </c>
    </row>
    <row r="73" spans="1:11" ht="14.1" customHeight="1" x14ac:dyDescent="0.2">
      <c r="A73" s="306" t="s">
        <v>309</v>
      </c>
      <c r="B73" s="307" t="s">
        <v>310</v>
      </c>
      <c r="C73" s="308"/>
      <c r="D73" s="113">
        <v>0.16802112265541955</v>
      </c>
      <c r="E73" s="115">
        <v>49</v>
      </c>
      <c r="F73" s="114">
        <v>53</v>
      </c>
      <c r="G73" s="114">
        <v>51</v>
      </c>
      <c r="H73" s="114">
        <v>61</v>
      </c>
      <c r="I73" s="140">
        <v>61</v>
      </c>
      <c r="J73" s="115">
        <v>-12</v>
      </c>
      <c r="K73" s="116">
        <v>-19.672131147540984</v>
      </c>
    </row>
    <row r="74" spans="1:11" ht="14.1" customHeight="1" x14ac:dyDescent="0.2">
      <c r="A74" s="306" t="s">
        <v>311</v>
      </c>
      <c r="B74" s="307" t="s">
        <v>312</v>
      </c>
      <c r="C74" s="308"/>
      <c r="D74" s="113">
        <v>0.14744710763638857</v>
      </c>
      <c r="E74" s="115">
        <v>43</v>
      </c>
      <c r="F74" s="114">
        <v>44</v>
      </c>
      <c r="G74" s="114">
        <v>46</v>
      </c>
      <c r="H74" s="114">
        <v>42</v>
      </c>
      <c r="I74" s="140">
        <v>43</v>
      </c>
      <c r="J74" s="115">
        <v>0</v>
      </c>
      <c r="K74" s="116">
        <v>0</v>
      </c>
    </row>
    <row r="75" spans="1:11" ht="14.1" customHeight="1" x14ac:dyDescent="0.2">
      <c r="A75" s="306" t="s">
        <v>313</v>
      </c>
      <c r="B75" s="307" t="s">
        <v>314</v>
      </c>
      <c r="C75" s="308"/>
      <c r="D75" s="113">
        <v>0.10629907759832664</v>
      </c>
      <c r="E75" s="115">
        <v>31</v>
      </c>
      <c r="F75" s="114">
        <v>32</v>
      </c>
      <c r="G75" s="114">
        <v>32</v>
      </c>
      <c r="H75" s="114">
        <v>30</v>
      </c>
      <c r="I75" s="140">
        <v>31</v>
      </c>
      <c r="J75" s="115">
        <v>0</v>
      </c>
      <c r="K75" s="116">
        <v>0</v>
      </c>
    </row>
    <row r="76" spans="1:11" ht="14.1" customHeight="1" x14ac:dyDescent="0.2">
      <c r="A76" s="306">
        <v>91</v>
      </c>
      <c r="B76" s="307" t="s">
        <v>315</v>
      </c>
      <c r="C76" s="308"/>
      <c r="D76" s="113">
        <v>8.915406508246751E-2</v>
      </c>
      <c r="E76" s="115">
        <v>26</v>
      </c>
      <c r="F76" s="114">
        <v>25</v>
      </c>
      <c r="G76" s="114">
        <v>24</v>
      </c>
      <c r="H76" s="114">
        <v>25</v>
      </c>
      <c r="I76" s="140">
        <v>25</v>
      </c>
      <c r="J76" s="115">
        <v>1</v>
      </c>
      <c r="K76" s="116">
        <v>4</v>
      </c>
    </row>
    <row r="77" spans="1:11" ht="14.1" customHeight="1" x14ac:dyDescent="0.2">
      <c r="A77" s="306">
        <v>92</v>
      </c>
      <c r="B77" s="307" t="s">
        <v>316</v>
      </c>
      <c r="C77" s="308"/>
      <c r="D77" s="113">
        <v>0.62750745808044439</v>
      </c>
      <c r="E77" s="115">
        <v>183</v>
      </c>
      <c r="F77" s="114">
        <v>182</v>
      </c>
      <c r="G77" s="114">
        <v>173</v>
      </c>
      <c r="H77" s="114">
        <v>173</v>
      </c>
      <c r="I77" s="140">
        <v>177</v>
      </c>
      <c r="J77" s="115">
        <v>6</v>
      </c>
      <c r="K77" s="116">
        <v>3.3898305084745761</v>
      </c>
    </row>
    <row r="78" spans="1:11" ht="14.1" customHeight="1" x14ac:dyDescent="0.2">
      <c r="A78" s="306">
        <v>93</v>
      </c>
      <c r="B78" s="307" t="s">
        <v>317</v>
      </c>
      <c r="C78" s="308"/>
      <c r="D78" s="113">
        <v>9.6012070088811172E-2</v>
      </c>
      <c r="E78" s="115">
        <v>28</v>
      </c>
      <c r="F78" s="114">
        <v>25</v>
      </c>
      <c r="G78" s="114">
        <v>26</v>
      </c>
      <c r="H78" s="114">
        <v>28</v>
      </c>
      <c r="I78" s="140">
        <v>31</v>
      </c>
      <c r="J78" s="115">
        <v>-3</v>
      </c>
      <c r="K78" s="116">
        <v>-9.67741935483871</v>
      </c>
    </row>
    <row r="79" spans="1:11" ht="14.1" customHeight="1" x14ac:dyDescent="0.2">
      <c r="A79" s="306">
        <v>94</v>
      </c>
      <c r="B79" s="307" t="s">
        <v>318</v>
      </c>
      <c r="C79" s="308"/>
      <c r="D79" s="113" t="s">
        <v>513</v>
      </c>
      <c r="E79" s="115" t="s">
        <v>513</v>
      </c>
      <c r="F79" s="114" t="s">
        <v>513</v>
      </c>
      <c r="G79" s="114" t="s">
        <v>513</v>
      </c>
      <c r="H79" s="114" t="s">
        <v>513</v>
      </c>
      <c r="I79" s="140">
        <v>18</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224</v>
      </c>
      <c r="C81" s="312"/>
      <c r="D81" s="125">
        <v>1.0012687309261736</v>
      </c>
      <c r="E81" s="143">
        <v>292</v>
      </c>
      <c r="F81" s="144">
        <v>294</v>
      </c>
      <c r="G81" s="144">
        <v>296</v>
      </c>
      <c r="H81" s="144">
        <v>294</v>
      </c>
      <c r="I81" s="145">
        <v>295</v>
      </c>
      <c r="J81" s="143">
        <v>-3</v>
      </c>
      <c r="K81" s="146">
        <v>-1.0169491525423728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7762</v>
      </c>
      <c r="E12" s="114">
        <v>7857</v>
      </c>
      <c r="F12" s="114">
        <v>7969</v>
      </c>
      <c r="G12" s="114">
        <v>8033</v>
      </c>
      <c r="H12" s="140">
        <v>7807</v>
      </c>
      <c r="I12" s="115">
        <v>-45</v>
      </c>
      <c r="J12" s="116">
        <v>-0.57640578967593181</v>
      </c>
      <c r="K12"/>
      <c r="L12"/>
      <c r="M12"/>
      <c r="N12"/>
      <c r="O12"/>
      <c r="P12"/>
    </row>
    <row r="13" spans="1:16" s="110" customFormat="1" ht="14.45" customHeight="1" x14ac:dyDescent="0.2">
      <c r="A13" s="120" t="s">
        <v>105</v>
      </c>
      <c r="B13" s="119" t="s">
        <v>106</v>
      </c>
      <c r="C13" s="113">
        <v>36.923473331615561</v>
      </c>
      <c r="D13" s="115">
        <v>2866</v>
      </c>
      <c r="E13" s="114">
        <v>2883</v>
      </c>
      <c r="F13" s="114">
        <v>2944</v>
      </c>
      <c r="G13" s="114">
        <v>2950</v>
      </c>
      <c r="H13" s="140">
        <v>2863</v>
      </c>
      <c r="I13" s="115">
        <v>3</v>
      </c>
      <c r="J13" s="116">
        <v>0.10478519035976248</v>
      </c>
      <c r="K13"/>
      <c r="L13"/>
      <c r="M13"/>
      <c r="N13"/>
      <c r="O13"/>
      <c r="P13"/>
    </row>
    <row r="14" spans="1:16" s="110" customFormat="1" ht="14.45" customHeight="1" x14ac:dyDescent="0.2">
      <c r="A14" s="120"/>
      <c r="B14" s="119" t="s">
        <v>107</v>
      </c>
      <c r="C14" s="113">
        <v>63.076526668384439</v>
      </c>
      <c r="D14" s="115">
        <v>4896</v>
      </c>
      <c r="E14" s="114">
        <v>4974</v>
      </c>
      <c r="F14" s="114">
        <v>5025</v>
      </c>
      <c r="G14" s="114">
        <v>5083</v>
      </c>
      <c r="H14" s="140">
        <v>4944</v>
      </c>
      <c r="I14" s="115">
        <v>-48</v>
      </c>
      <c r="J14" s="116">
        <v>-0.970873786407767</v>
      </c>
      <c r="K14"/>
      <c r="L14"/>
      <c r="M14"/>
      <c r="N14"/>
      <c r="O14"/>
      <c r="P14"/>
    </row>
    <row r="15" spans="1:16" s="110" customFormat="1" ht="14.45" customHeight="1" x14ac:dyDescent="0.2">
      <c r="A15" s="118" t="s">
        <v>105</v>
      </c>
      <c r="B15" s="121" t="s">
        <v>108</v>
      </c>
      <c r="C15" s="113">
        <v>11.491883535171347</v>
      </c>
      <c r="D15" s="115">
        <v>892</v>
      </c>
      <c r="E15" s="114">
        <v>890</v>
      </c>
      <c r="F15" s="114">
        <v>866</v>
      </c>
      <c r="G15" s="114">
        <v>873</v>
      </c>
      <c r="H15" s="140">
        <v>811</v>
      </c>
      <c r="I15" s="115">
        <v>81</v>
      </c>
      <c r="J15" s="116">
        <v>9.9876695437731193</v>
      </c>
      <c r="K15"/>
      <c r="L15"/>
      <c r="M15"/>
      <c r="N15"/>
      <c r="O15"/>
      <c r="P15"/>
    </row>
    <row r="16" spans="1:16" s="110" customFormat="1" ht="14.45" customHeight="1" x14ac:dyDescent="0.2">
      <c r="A16" s="118"/>
      <c r="B16" s="121" t="s">
        <v>109</v>
      </c>
      <c r="C16" s="113">
        <v>49.033754187065192</v>
      </c>
      <c r="D16" s="115">
        <v>3806</v>
      </c>
      <c r="E16" s="114">
        <v>3902</v>
      </c>
      <c r="F16" s="114">
        <v>4021</v>
      </c>
      <c r="G16" s="114">
        <v>4055</v>
      </c>
      <c r="H16" s="140">
        <v>3963</v>
      </c>
      <c r="I16" s="115">
        <v>-157</v>
      </c>
      <c r="J16" s="116">
        <v>-3.9616452182689881</v>
      </c>
      <c r="K16"/>
      <c r="L16"/>
      <c r="M16"/>
      <c r="N16"/>
      <c r="O16"/>
      <c r="P16"/>
    </row>
    <row r="17" spans="1:16" s="110" customFormat="1" ht="14.45" customHeight="1" x14ac:dyDescent="0.2">
      <c r="A17" s="118"/>
      <c r="B17" s="121" t="s">
        <v>110</v>
      </c>
      <c r="C17" s="113">
        <v>21.991754702396289</v>
      </c>
      <c r="D17" s="115">
        <v>1707</v>
      </c>
      <c r="E17" s="114">
        <v>1714</v>
      </c>
      <c r="F17" s="114">
        <v>1740</v>
      </c>
      <c r="G17" s="114">
        <v>1761</v>
      </c>
      <c r="H17" s="140">
        <v>1712</v>
      </c>
      <c r="I17" s="115">
        <v>-5</v>
      </c>
      <c r="J17" s="116">
        <v>-0.29205607476635514</v>
      </c>
      <c r="K17"/>
      <c r="L17"/>
      <c r="M17"/>
      <c r="N17"/>
      <c r="O17"/>
      <c r="P17"/>
    </row>
    <row r="18" spans="1:16" s="110" customFormat="1" ht="14.45" customHeight="1" x14ac:dyDescent="0.2">
      <c r="A18" s="120"/>
      <c r="B18" s="121" t="s">
        <v>111</v>
      </c>
      <c r="C18" s="113">
        <v>17.482607575367172</v>
      </c>
      <c r="D18" s="115">
        <v>1357</v>
      </c>
      <c r="E18" s="114">
        <v>1351</v>
      </c>
      <c r="F18" s="114">
        <v>1342</v>
      </c>
      <c r="G18" s="114">
        <v>1344</v>
      </c>
      <c r="H18" s="140">
        <v>1321</v>
      </c>
      <c r="I18" s="115">
        <v>36</v>
      </c>
      <c r="J18" s="116">
        <v>2.7252081756245268</v>
      </c>
      <c r="K18"/>
      <c r="L18"/>
      <c r="M18"/>
      <c r="N18"/>
      <c r="O18"/>
      <c r="P18"/>
    </row>
    <row r="19" spans="1:16" s="110" customFormat="1" ht="14.45" customHeight="1" x14ac:dyDescent="0.2">
      <c r="A19" s="120"/>
      <c r="B19" s="121" t="s">
        <v>112</v>
      </c>
      <c r="C19" s="113">
        <v>1.6361762432362794</v>
      </c>
      <c r="D19" s="115">
        <v>127</v>
      </c>
      <c r="E19" s="114">
        <v>127</v>
      </c>
      <c r="F19" s="114">
        <v>130</v>
      </c>
      <c r="G19" s="114">
        <v>117</v>
      </c>
      <c r="H19" s="140">
        <v>117</v>
      </c>
      <c r="I19" s="115">
        <v>10</v>
      </c>
      <c r="J19" s="116">
        <v>8.5470085470085468</v>
      </c>
      <c r="K19"/>
      <c r="L19"/>
      <c r="M19"/>
      <c r="N19"/>
      <c r="O19"/>
      <c r="P19"/>
    </row>
    <row r="20" spans="1:16" s="110" customFormat="1" ht="14.45" customHeight="1" x14ac:dyDescent="0.2">
      <c r="A20" s="120" t="s">
        <v>113</v>
      </c>
      <c r="B20" s="119" t="s">
        <v>116</v>
      </c>
      <c r="C20" s="113">
        <v>94.589023447565054</v>
      </c>
      <c r="D20" s="115">
        <v>7342</v>
      </c>
      <c r="E20" s="114">
        <v>7437</v>
      </c>
      <c r="F20" s="114">
        <v>7539</v>
      </c>
      <c r="G20" s="114">
        <v>7586</v>
      </c>
      <c r="H20" s="140">
        <v>7384</v>
      </c>
      <c r="I20" s="115">
        <v>-42</v>
      </c>
      <c r="J20" s="116">
        <v>-0.56879739978331523</v>
      </c>
      <c r="K20"/>
      <c r="L20"/>
      <c r="M20"/>
      <c r="N20"/>
      <c r="O20"/>
      <c r="P20"/>
    </row>
    <row r="21" spans="1:16" s="110" customFormat="1" ht="14.45" customHeight="1" x14ac:dyDescent="0.2">
      <c r="A21" s="123"/>
      <c r="B21" s="124" t="s">
        <v>117</v>
      </c>
      <c r="C21" s="125">
        <v>5.2692604998711676</v>
      </c>
      <c r="D21" s="143">
        <v>409</v>
      </c>
      <c r="E21" s="144">
        <v>409</v>
      </c>
      <c r="F21" s="144">
        <v>419</v>
      </c>
      <c r="G21" s="144">
        <v>437</v>
      </c>
      <c r="H21" s="145">
        <v>412</v>
      </c>
      <c r="I21" s="143">
        <v>-3</v>
      </c>
      <c r="J21" s="146">
        <v>-0.72815533980582525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10193</v>
      </c>
      <c r="E56" s="114">
        <v>10345</v>
      </c>
      <c r="F56" s="114">
        <v>10416</v>
      </c>
      <c r="G56" s="114">
        <v>10538</v>
      </c>
      <c r="H56" s="140">
        <v>10352</v>
      </c>
      <c r="I56" s="115">
        <v>-159</v>
      </c>
      <c r="J56" s="116">
        <v>-1.535935085007728</v>
      </c>
      <c r="K56"/>
      <c r="L56"/>
      <c r="M56"/>
      <c r="N56"/>
      <c r="O56"/>
      <c r="P56"/>
    </row>
    <row r="57" spans="1:16" s="110" customFormat="1" ht="14.45" customHeight="1" x14ac:dyDescent="0.2">
      <c r="A57" s="120" t="s">
        <v>105</v>
      </c>
      <c r="B57" s="119" t="s">
        <v>106</v>
      </c>
      <c r="C57" s="113">
        <v>37.525752967722944</v>
      </c>
      <c r="D57" s="115">
        <v>3825</v>
      </c>
      <c r="E57" s="114">
        <v>3855</v>
      </c>
      <c r="F57" s="114">
        <v>3864</v>
      </c>
      <c r="G57" s="114">
        <v>3880</v>
      </c>
      <c r="H57" s="140">
        <v>3793</v>
      </c>
      <c r="I57" s="115">
        <v>32</v>
      </c>
      <c r="J57" s="116">
        <v>0.84365937252834167</v>
      </c>
    </row>
    <row r="58" spans="1:16" s="110" customFormat="1" ht="14.45" customHeight="1" x14ac:dyDescent="0.2">
      <c r="A58" s="120"/>
      <c r="B58" s="119" t="s">
        <v>107</v>
      </c>
      <c r="C58" s="113">
        <v>62.474247032277056</v>
      </c>
      <c r="D58" s="115">
        <v>6368</v>
      </c>
      <c r="E58" s="114">
        <v>6490</v>
      </c>
      <c r="F58" s="114">
        <v>6552</v>
      </c>
      <c r="G58" s="114">
        <v>6658</v>
      </c>
      <c r="H58" s="140">
        <v>6559</v>
      </c>
      <c r="I58" s="115">
        <v>-191</v>
      </c>
      <c r="J58" s="116">
        <v>-2.9120292727549932</v>
      </c>
    </row>
    <row r="59" spans="1:16" s="110" customFormat="1" ht="14.45" customHeight="1" x14ac:dyDescent="0.2">
      <c r="A59" s="118" t="s">
        <v>105</v>
      </c>
      <c r="B59" s="121" t="s">
        <v>108</v>
      </c>
      <c r="C59" s="113">
        <v>13.519081722750908</v>
      </c>
      <c r="D59" s="115">
        <v>1378</v>
      </c>
      <c r="E59" s="114">
        <v>1395</v>
      </c>
      <c r="F59" s="114">
        <v>1400</v>
      </c>
      <c r="G59" s="114">
        <v>1445</v>
      </c>
      <c r="H59" s="140">
        <v>1341</v>
      </c>
      <c r="I59" s="115">
        <v>37</v>
      </c>
      <c r="J59" s="116">
        <v>2.7591349739000748</v>
      </c>
    </row>
    <row r="60" spans="1:16" s="110" customFormat="1" ht="14.45" customHeight="1" x14ac:dyDescent="0.2">
      <c r="A60" s="118"/>
      <c r="B60" s="121" t="s">
        <v>109</v>
      </c>
      <c r="C60" s="113">
        <v>46.649661532424211</v>
      </c>
      <c r="D60" s="115">
        <v>4755</v>
      </c>
      <c r="E60" s="114">
        <v>4877</v>
      </c>
      <c r="F60" s="114">
        <v>4943</v>
      </c>
      <c r="G60" s="114">
        <v>5019</v>
      </c>
      <c r="H60" s="140">
        <v>5014</v>
      </c>
      <c r="I60" s="115">
        <v>-259</v>
      </c>
      <c r="J60" s="116">
        <v>-5.1655364978061424</v>
      </c>
    </row>
    <row r="61" spans="1:16" s="110" customFormat="1" ht="14.45" customHeight="1" x14ac:dyDescent="0.2">
      <c r="A61" s="118"/>
      <c r="B61" s="121" t="s">
        <v>110</v>
      </c>
      <c r="C61" s="113">
        <v>21.926812518394978</v>
      </c>
      <c r="D61" s="115">
        <v>2235</v>
      </c>
      <c r="E61" s="114">
        <v>2269</v>
      </c>
      <c r="F61" s="114">
        <v>2289</v>
      </c>
      <c r="G61" s="114">
        <v>2303</v>
      </c>
      <c r="H61" s="140">
        <v>2260</v>
      </c>
      <c r="I61" s="115">
        <v>-25</v>
      </c>
      <c r="J61" s="116">
        <v>-1.1061946902654867</v>
      </c>
    </row>
    <row r="62" spans="1:16" s="110" customFormat="1" ht="14.45" customHeight="1" x14ac:dyDescent="0.2">
      <c r="A62" s="120"/>
      <c r="B62" s="121" t="s">
        <v>111</v>
      </c>
      <c r="C62" s="113">
        <v>17.904444226429902</v>
      </c>
      <c r="D62" s="115">
        <v>1825</v>
      </c>
      <c r="E62" s="114">
        <v>1804</v>
      </c>
      <c r="F62" s="114">
        <v>1784</v>
      </c>
      <c r="G62" s="114">
        <v>1771</v>
      </c>
      <c r="H62" s="140">
        <v>1737</v>
      </c>
      <c r="I62" s="115">
        <v>88</v>
      </c>
      <c r="J62" s="116">
        <v>5.0662061024755323</v>
      </c>
    </row>
    <row r="63" spans="1:16" s="110" customFormat="1" ht="14.45" customHeight="1" x14ac:dyDescent="0.2">
      <c r="A63" s="120"/>
      <c r="B63" s="121" t="s">
        <v>112</v>
      </c>
      <c r="C63" s="113">
        <v>1.8149710585696066</v>
      </c>
      <c r="D63" s="115">
        <v>185</v>
      </c>
      <c r="E63" s="114">
        <v>179</v>
      </c>
      <c r="F63" s="114">
        <v>181</v>
      </c>
      <c r="G63" s="114">
        <v>152</v>
      </c>
      <c r="H63" s="140">
        <v>154</v>
      </c>
      <c r="I63" s="115">
        <v>31</v>
      </c>
      <c r="J63" s="116">
        <v>20.129870129870131</v>
      </c>
    </row>
    <row r="64" spans="1:16" s="110" customFormat="1" ht="14.45" customHeight="1" x14ac:dyDescent="0.2">
      <c r="A64" s="120" t="s">
        <v>113</v>
      </c>
      <c r="B64" s="119" t="s">
        <v>116</v>
      </c>
      <c r="C64" s="113">
        <v>95.545962915726477</v>
      </c>
      <c r="D64" s="115">
        <v>9739</v>
      </c>
      <c r="E64" s="114">
        <v>9877</v>
      </c>
      <c r="F64" s="114">
        <v>9943</v>
      </c>
      <c r="G64" s="114">
        <v>10049</v>
      </c>
      <c r="H64" s="140">
        <v>9887</v>
      </c>
      <c r="I64" s="115">
        <v>-148</v>
      </c>
      <c r="J64" s="116">
        <v>-1.4969151410943664</v>
      </c>
    </row>
    <row r="65" spans="1:10" s="110" customFormat="1" ht="14.45" customHeight="1" x14ac:dyDescent="0.2">
      <c r="A65" s="123"/>
      <c r="B65" s="124" t="s">
        <v>117</v>
      </c>
      <c r="C65" s="125">
        <v>4.3461198861964094</v>
      </c>
      <c r="D65" s="143">
        <v>443</v>
      </c>
      <c r="E65" s="144">
        <v>456</v>
      </c>
      <c r="F65" s="144">
        <v>463</v>
      </c>
      <c r="G65" s="144">
        <v>480</v>
      </c>
      <c r="H65" s="145">
        <v>457</v>
      </c>
      <c r="I65" s="143">
        <v>-14</v>
      </c>
      <c r="J65" s="146">
        <v>-3.0634573304157549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7762</v>
      </c>
      <c r="G11" s="114">
        <v>7857</v>
      </c>
      <c r="H11" s="114">
        <v>7969</v>
      </c>
      <c r="I11" s="114">
        <v>8033</v>
      </c>
      <c r="J11" s="140">
        <v>7807</v>
      </c>
      <c r="K11" s="114">
        <v>-45</v>
      </c>
      <c r="L11" s="116">
        <v>-0.57640578967593181</v>
      </c>
    </row>
    <row r="12" spans="1:17" s="110" customFormat="1" ht="24" customHeight="1" x14ac:dyDescent="0.2">
      <c r="A12" s="604" t="s">
        <v>185</v>
      </c>
      <c r="B12" s="605"/>
      <c r="C12" s="605"/>
      <c r="D12" s="606"/>
      <c r="E12" s="113">
        <v>36.923473331615561</v>
      </c>
      <c r="F12" s="115">
        <v>2866</v>
      </c>
      <c r="G12" s="114">
        <v>2883</v>
      </c>
      <c r="H12" s="114">
        <v>2944</v>
      </c>
      <c r="I12" s="114">
        <v>2950</v>
      </c>
      <c r="J12" s="140">
        <v>2863</v>
      </c>
      <c r="K12" s="114">
        <v>3</v>
      </c>
      <c r="L12" s="116">
        <v>0.10478519035976248</v>
      </c>
    </row>
    <row r="13" spans="1:17" s="110" customFormat="1" ht="15" customHeight="1" x14ac:dyDescent="0.2">
      <c r="A13" s="120"/>
      <c r="B13" s="612" t="s">
        <v>107</v>
      </c>
      <c r="C13" s="612"/>
      <c r="E13" s="113">
        <v>63.076526668384439</v>
      </c>
      <c r="F13" s="115">
        <v>4896</v>
      </c>
      <c r="G13" s="114">
        <v>4974</v>
      </c>
      <c r="H13" s="114">
        <v>5025</v>
      </c>
      <c r="I13" s="114">
        <v>5083</v>
      </c>
      <c r="J13" s="140">
        <v>4944</v>
      </c>
      <c r="K13" s="114">
        <v>-48</v>
      </c>
      <c r="L13" s="116">
        <v>-0.970873786407767</v>
      </c>
    </row>
    <row r="14" spans="1:17" s="110" customFormat="1" ht="22.5" customHeight="1" x14ac:dyDescent="0.2">
      <c r="A14" s="604" t="s">
        <v>186</v>
      </c>
      <c r="B14" s="605"/>
      <c r="C14" s="605"/>
      <c r="D14" s="606"/>
      <c r="E14" s="113">
        <v>11.491883535171347</v>
      </c>
      <c r="F14" s="115">
        <v>892</v>
      </c>
      <c r="G14" s="114">
        <v>890</v>
      </c>
      <c r="H14" s="114">
        <v>866</v>
      </c>
      <c r="I14" s="114">
        <v>873</v>
      </c>
      <c r="J14" s="140">
        <v>811</v>
      </c>
      <c r="K14" s="114">
        <v>81</v>
      </c>
      <c r="L14" s="116">
        <v>9.9876695437731193</v>
      </c>
    </row>
    <row r="15" spans="1:17" s="110" customFormat="1" ht="15" customHeight="1" x14ac:dyDescent="0.2">
      <c r="A15" s="120"/>
      <c r="B15" s="119"/>
      <c r="C15" s="258" t="s">
        <v>106</v>
      </c>
      <c r="E15" s="113">
        <v>42.488789237668165</v>
      </c>
      <c r="F15" s="115">
        <v>379</v>
      </c>
      <c r="G15" s="114">
        <v>369</v>
      </c>
      <c r="H15" s="114">
        <v>369</v>
      </c>
      <c r="I15" s="114">
        <v>369</v>
      </c>
      <c r="J15" s="140">
        <v>359</v>
      </c>
      <c r="K15" s="114">
        <v>20</v>
      </c>
      <c r="L15" s="116">
        <v>5.5710306406685239</v>
      </c>
    </row>
    <row r="16" spans="1:17" s="110" customFormat="1" ht="15" customHeight="1" x14ac:dyDescent="0.2">
      <c r="A16" s="120"/>
      <c r="B16" s="119"/>
      <c r="C16" s="258" t="s">
        <v>107</v>
      </c>
      <c r="E16" s="113">
        <v>57.511210762331835</v>
      </c>
      <c r="F16" s="115">
        <v>513</v>
      </c>
      <c r="G16" s="114">
        <v>521</v>
      </c>
      <c r="H16" s="114">
        <v>497</v>
      </c>
      <c r="I16" s="114">
        <v>504</v>
      </c>
      <c r="J16" s="140">
        <v>452</v>
      </c>
      <c r="K16" s="114">
        <v>61</v>
      </c>
      <c r="L16" s="116">
        <v>13.495575221238939</v>
      </c>
    </row>
    <row r="17" spans="1:12" s="110" customFormat="1" ht="15" customHeight="1" x14ac:dyDescent="0.2">
      <c r="A17" s="120"/>
      <c r="B17" s="121" t="s">
        <v>109</v>
      </c>
      <c r="C17" s="258"/>
      <c r="E17" s="113">
        <v>49.033754187065192</v>
      </c>
      <c r="F17" s="115">
        <v>3806</v>
      </c>
      <c r="G17" s="114">
        <v>3902</v>
      </c>
      <c r="H17" s="114">
        <v>4021</v>
      </c>
      <c r="I17" s="114">
        <v>4055</v>
      </c>
      <c r="J17" s="140">
        <v>3963</v>
      </c>
      <c r="K17" s="114">
        <v>-157</v>
      </c>
      <c r="L17" s="116">
        <v>-3.9616452182689881</v>
      </c>
    </row>
    <row r="18" spans="1:12" s="110" customFormat="1" ht="15" customHeight="1" x14ac:dyDescent="0.2">
      <c r="A18" s="120"/>
      <c r="B18" s="119"/>
      <c r="C18" s="258" t="s">
        <v>106</v>
      </c>
      <c r="E18" s="113">
        <v>33.053074093536523</v>
      </c>
      <c r="F18" s="115">
        <v>1258</v>
      </c>
      <c r="G18" s="114">
        <v>1281</v>
      </c>
      <c r="H18" s="114">
        <v>1339</v>
      </c>
      <c r="I18" s="114">
        <v>1336</v>
      </c>
      <c r="J18" s="140">
        <v>1285</v>
      </c>
      <c r="K18" s="114">
        <v>-27</v>
      </c>
      <c r="L18" s="116">
        <v>-2.1011673151750974</v>
      </c>
    </row>
    <row r="19" spans="1:12" s="110" customFormat="1" ht="15" customHeight="1" x14ac:dyDescent="0.2">
      <c r="A19" s="120"/>
      <c r="B19" s="119"/>
      <c r="C19" s="258" t="s">
        <v>107</v>
      </c>
      <c r="E19" s="113">
        <v>66.946925906463477</v>
      </c>
      <c r="F19" s="115">
        <v>2548</v>
      </c>
      <c r="G19" s="114">
        <v>2621</v>
      </c>
      <c r="H19" s="114">
        <v>2682</v>
      </c>
      <c r="I19" s="114">
        <v>2719</v>
      </c>
      <c r="J19" s="140">
        <v>2678</v>
      </c>
      <c r="K19" s="114">
        <v>-130</v>
      </c>
      <c r="L19" s="116">
        <v>-4.8543689320388346</v>
      </c>
    </row>
    <row r="20" spans="1:12" s="110" customFormat="1" ht="15" customHeight="1" x14ac:dyDescent="0.2">
      <c r="A20" s="120"/>
      <c r="B20" s="121" t="s">
        <v>110</v>
      </c>
      <c r="C20" s="258"/>
      <c r="E20" s="113">
        <v>21.991754702396289</v>
      </c>
      <c r="F20" s="115">
        <v>1707</v>
      </c>
      <c r="G20" s="114">
        <v>1714</v>
      </c>
      <c r="H20" s="114">
        <v>1740</v>
      </c>
      <c r="I20" s="114">
        <v>1761</v>
      </c>
      <c r="J20" s="140">
        <v>1712</v>
      </c>
      <c r="K20" s="114">
        <v>-5</v>
      </c>
      <c r="L20" s="116">
        <v>-0.29205607476635514</v>
      </c>
    </row>
    <row r="21" spans="1:12" s="110" customFormat="1" ht="15" customHeight="1" x14ac:dyDescent="0.2">
      <c r="A21" s="120"/>
      <c r="B21" s="119"/>
      <c r="C21" s="258" t="s">
        <v>106</v>
      </c>
      <c r="E21" s="113">
        <v>29.056824838898653</v>
      </c>
      <c r="F21" s="115">
        <v>496</v>
      </c>
      <c r="G21" s="114">
        <v>500</v>
      </c>
      <c r="H21" s="114">
        <v>510</v>
      </c>
      <c r="I21" s="114">
        <v>518</v>
      </c>
      <c r="J21" s="140">
        <v>506</v>
      </c>
      <c r="K21" s="114">
        <v>-10</v>
      </c>
      <c r="L21" s="116">
        <v>-1.9762845849802371</v>
      </c>
    </row>
    <row r="22" spans="1:12" s="110" customFormat="1" ht="15" customHeight="1" x14ac:dyDescent="0.2">
      <c r="A22" s="120"/>
      <c r="B22" s="119"/>
      <c r="C22" s="258" t="s">
        <v>107</v>
      </c>
      <c r="E22" s="113">
        <v>70.943175161101351</v>
      </c>
      <c r="F22" s="115">
        <v>1211</v>
      </c>
      <c r="G22" s="114">
        <v>1214</v>
      </c>
      <c r="H22" s="114">
        <v>1230</v>
      </c>
      <c r="I22" s="114">
        <v>1243</v>
      </c>
      <c r="J22" s="140">
        <v>1206</v>
      </c>
      <c r="K22" s="114">
        <v>5</v>
      </c>
      <c r="L22" s="116">
        <v>0.41459369817578773</v>
      </c>
    </row>
    <row r="23" spans="1:12" s="110" customFormat="1" ht="15" customHeight="1" x14ac:dyDescent="0.2">
      <c r="A23" s="120"/>
      <c r="B23" s="121" t="s">
        <v>111</v>
      </c>
      <c r="C23" s="258"/>
      <c r="E23" s="113">
        <v>17.482607575367172</v>
      </c>
      <c r="F23" s="115">
        <v>1357</v>
      </c>
      <c r="G23" s="114">
        <v>1351</v>
      </c>
      <c r="H23" s="114">
        <v>1342</v>
      </c>
      <c r="I23" s="114">
        <v>1344</v>
      </c>
      <c r="J23" s="140">
        <v>1321</v>
      </c>
      <c r="K23" s="114">
        <v>36</v>
      </c>
      <c r="L23" s="116">
        <v>2.7252081756245268</v>
      </c>
    </row>
    <row r="24" spans="1:12" s="110" customFormat="1" ht="15" customHeight="1" x14ac:dyDescent="0.2">
      <c r="A24" s="120"/>
      <c r="B24" s="119"/>
      <c r="C24" s="258" t="s">
        <v>106</v>
      </c>
      <c r="E24" s="113">
        <v>54.016212232866614</v>
      </c>
      <c r="F24" s="115">
        <v>733</v>
      </c>
      <c r="G24" s="114">
        <v>733</v>
      </c>
      <c r="H24" s="114">
        <v>726</v>
      </c>
      <c r="I24" s="114">
        <v>727</v>
      </c>
      <c r="J24" s="140">
        <v>713</v>
      </c>
      <c r="K24" s="114">
        <v>20</v>
      </c>
      <c r="L24" s="116">
        <v>2.8050490883590462</v>
      </c>
    </row>
    <row r="25" spans="1:12" s="110" customFormat="1" ht="15" customHeight="1" x14ac:dyDescent="0.2">
      <c r="A25" s="120"/>
      <c r="B25" s="119"/>
      <c r="C25" s="258" t="s">
        <v>107</v>
      </c>
      <c r="E25" s="113">
        <v>45.983787767133386</v>
      </c>
      <c r="F25" s="115">
        <v>624</v>
      </c>
      <c r="G25" s="114">
        <v>618</v>
      </c>
      <c r="H25" s="114">
        <v>616</v>
      </c>
      <c r="I25" s="114">
        <v>617</v>
      </c>
      <c r="J25" s="140">
        <v>608</v>
      </c>
      <c r="K25" s="114">
        <v>16</v>
      </c>
      <c r="L25" s="116">
        <v>2.6315789473684212</v>
      </c>
    </row>
    <row r="26" spans="1:12" s="110" customFormat="1" ht="15" customHeight="1" x14ac:dyDescent="0.2">
      <c r="A26" s="120"/>
      <c r="C26" s="121" t="s">
        <v>187</v>
      </c>
      <c r="D26" s="110" t="s">
        <v>188</v>
      </c>
      <c r="E26" s="113">
        <v>1.6361762432362794</v>
      </c>
      <c r="F26" s="115">
        <v>127</v>
      </c>
      <c r="G26" s="114">
        <v>127</v>
      </c>
      <c r="H26" s="114">
        <v>130</v>
      </c>
      <c r="I26" s="114">
        <v>117</v>
      </c>
      <c r="J26" s="140">
        <v>117</v>
      </c>
      <c r="K26" s="114">
        <v>10</v>
      </c>
      <c r="L26" s="116">
        <v>8.5470085470085468</v>
      </c>
    </row>
    <row r="27" spans="1:12" s="110" customFormat="1" ht="15" customHeight="1" x14ac:dyDescent="0.2">
      <c r="A27" s="120"/>
      <c r="B27" s="119"/>
      <c r="D27" s="259" t="s">
        <v>106</v>
      </c>
      <c r="E27" s="113">
        <v>48.031496062992126</v>
      </c>
      <c r="F27" s="115">
        <v>61</v>
      </c>
      <c r="G27" s="114">
        <v>64</v>
      </c>
      <c r="H27" s="114">
        <v>68</v>
      </c>
      <c r="I27" s="114">
        <v>62</v>
      </c>
      <c r="J27" s="140">
        <v>63</v>
      </c>
      <c r="K27" s="114">
        <v>-2</v>
      </c>
      <c r="L27" s="116">
        <v>-3.1746031746031744</v>
      </c>
    </row>
    <row r="28" spans="1:12" s="110" customFormat="1" ht="15" customHeight="1" x14ac:dyDescent="0.2">
      <c r="A28" s="120"/>
      <c r="B28" s="119"/>
      <c r="D28" s="259" t="s">
        <v>107</v>
      </c>
      <c r="E28" s="113">
        <v>51.968503937007874</v>
      </c>
      <c r="F28" s="115">
        <v>66</v>
      </c>
      <c r="G28" s="114">
        <v>63</v>
      </c>
      <c r="H28" s="114">
        <v>62</v>
      </c>
      <c r="I28" s="114">
        <v>55</v>
      </c>
      <c r="J28" s="140">
        <v>54</v>
      </c>
      <c r="K28" s="114">
        <v>12</v>
      </c>
      <c r="L28" s="116">
        <v>22.222222222222221</v>
      </c>
    </row>
    <row r="29" spans="1:12" s="110" customFormat="1" ht="24" customHeight="1" x14ac:dyDescent="0.2">
      <c r="A29" s="604" t="s">
        <v>189</v>
      </c>
      <c r="B29" s="605"/>
      <c r="C29" s="605"/>
      <c r="D29" s="606"/>
      <c r="E29" s="113">
        <v>94.589023447565054</v>
      </c>
      <c r="F29" s="115">
        <v>7342</v>
      </c>
      <c r="G29" s="114">
        <v>7437</v>
      </c>
      <c r="H29" s="114">
        <v>7539</v>
      </c>
      <c r="I29" s="114">
        <v>7586</v>
      </c>
      <c r="J29" s="140">
        <v>7384</v>
      </c>
      <c r="K29" s="114">
        <v>-42</v>
      </c>
      <c r="L29" s="116">
        <v>-0.56879739978331523</v>
      </c>
    </row>
    <row r="30" spans="1:12" s="110" customFormat="1" ht="15" customHeight="1" x14ac:dyDescent="0.2">
      <c r="A30" s="120"/>
      <c r="B30" s="119"/>
      <c r="C30" s="258" t="s">
        <v>106</v>
      </c>
      <c r="E30" s="113">
        <v>36.815581585399073</v>
      </c>
      <c r="F30" s="115">
        <v>2703</v>
      </c>
      <c r="G30" s="114">
        <v>2720</v>
      </c>
      <c r="H30" s="114">
        <v>2772</v>
      </c>
      <c r="I30" s="114">
        <v>2759</v>
      </c>
      <c r="J30" s="140">
        <v>2682</v>
      </c>
      <c r="K30" s="114">
        <v>21</v>
      </c>
      <c r="L30" s="116">
        <v>0.78299776286353473</v>
      </c>
    </row>
    <row r="31" spans="1:12" s="110" customFormat="1" ht="15" customHeight="1" x14ac:dyDescent="0.2">
      <c r="A31" s="120"/>
      <c r="B31" s="119"/>
      <c r="C31" s="258" t="s">
        <v>107</v>
      </c>
      <c r="E31" s="113">
        <v>63.184418414600927</v>
      </c>
      <c r="F31" s="115">
        <v>4639</v>
      </c>
      <c r="G31" s="114">
        <v>4717</v>
      </c>
      <c r="H31" s="114">
        <v>4767</v>
      </c>
      <c r="I31" s="114">
        <v>4827</v>
      </c>
      <c r="J31" s="140">
        <v>4702</v>
      </c>
      <c r="K31" s="114">
        <v>-63</v>
      </c>
      <c r="L31" s="116">
        <v>-1.3398553806890685</v>
      </c>
    </row>
    <row r="32" spans="1:12" s="110" customFormat="1" ht="15" customHeight="1" x14ac:dyDescent="0.2">
      <c r="A32" s="120"/>
      <c r="B32" s="119" t="s">
        <v>117</v>
      </c>
      <c r="C32" s="258"/>
      <c r="E32" s="113">
        <v>5.2692604998711676</v>
      </c>
      <c r="F32" s="114">
        <v>409</v>
      </c>
      <c r="G32" s="114">
        <v>409</v>
      </c>
      <c r="H32" s="114">
        <v>419</v>
      </c>
      <c r="I32" s="114">
        <v>437</v>
      </c>
      <c r="J32" s="140">
        <v>412</v>
      </c>
      <c r="K32" s="114">
        <v>-3</v>
      </c>
      <c r="L32" s="116">
        <v>-0.72815533980582525</v>
      </c>
    </row>
    <row r="33" spans="1:12" s="110" customFormat="1" ht="15" customHeight="1" x14ac:dyDescent="0.2">
      <c r="A33" s="120"/>
      <c r="B33" s="119"/>
      <c r="C33" s="258" t="s">
        <v>106</v>
      </c>
      <c r="E33" s="113">
        <v>39.364303178484107</v>
      </c>
      <c r="F33" s="114">
        <v>161</v>
      </c>
      <c r="G33" s="114">
        <v>161</v>
      </c>
      <c r="H33" s="114">
        <v>170</v>
      </c>
      <c r="I33" s="114">
        <v>190</v>
      </c>
      <c r="J33" s="140">
        <v>179</v>
      </c>
      <c r="K33" s="114">
        <v>-18</v>
      </c>
      <c r="L33" s="116">
        <v>-10.05586592178771</v>
      </c>
    </row>
    <row r="34" spans="1:12" s="110" customFormat="1" ht="15" customHeight="1" x14ac:dyDescent="0.2">
      <c r="A34" s="120"/>
      <c r="B34" s="119"/>
      <c r="C34" s="258" t="s">
        <v>107</v>
      </c>
      <c r="E34" s="113">
        <v>60.635696821515893</v>
      </c>
      <c r="F34" s="114">
        <v>248</v>
      </c>
      <c r="G34" s="114">
        <v>248</v>
      </c>
      <c r="H34" s="114">
        <v>249</v>
      </c>
      <c r="I34" s="114">
        <v>247</v>
      </c>
      <c r="J34" s="140">
        <v>233</v>
      </c>
      <c r="K34" s="114">
        <v>15</v>
      </c>
      <c r="L34" s="116">
        <v>6.437768240343348</v>
      </c>
    </row>
    <row r="35" spans="1:12" s="110" customFormat="1" ht="24" customHeight="1" x14ac:dyDescent="0.2">
      <c r="A35" s="604" t="s">
        <v>192</v>
      </c>
      <c r="B35" s="605"/>
      <c r="C35" s="605"/>
      <c r="D35" s="606"/>
      <c r="E35" s="113">
        <v>12.264880185519196</v>
      </c>
      <c r="F35" s="114">
        <v>952</v>
      </c>
      <c r="G35" s="114">
        <v>980</v>
      </c>
      <c r="H35" s="114">
        <v>971</v>
      </c>
      <c r="I35" s="114">
        <v>987</v>
      </c>
      <c r="J35" s="114">
        <v>956</v>
      </c>
      <c r="K35" s="318">
        <v>-4</v>
      </c>
      <c r="L35" s="319">
        <v>-0.41841004184100417</v>
      </c>
    </row>
    <row r="36" spans="1:12" s="110" customFormat="1" ht="15" customHeight="1" x14ac:dyDescent="0.2">
      <c r="A36" s="120"/>
      <c r="B36" s="119"/>
      <c r="C36" s="258" t="s">
        <v>106</v>
      </c>
      <c r="E36" s="113">
        <v>31.827731092436974</v>
      </c>
      <c r="F36" s="114">
        <v>303</v>
      </c>
      <c r="G36" s="114">
        <v>310</v>
      </c>
      <c r="H36" s="114">
        <v>320</v>
      </c>
      <c r="I36" s="114">
        <v>318</v>
      </c>
      <c r="J36" s="114">
        <v>319</v>
      </c>
      <c r="K36" s="318">
        <v>-16</v>
      </c>
      <c r="L36" s="116">
        <v>-5.015673981191223</v>
      </c>
    </row>
    <row r="37" spans="1:12" s="110" customFormat="1" ht="15" customHeight="1" x14ac:dyDescent="0.2">
      <c r="A37" s="120"/>
      <c r="B37" s="119"/>
      <c r="C37" s="258" t="s">
        <v>107</v>
      </c>
      <c r="E37" s="113">
        <v>68.172268907563023</v>
      </c>
      <c r="F37" s="114">
        <v>649</v>
      </c>
      <c r="G37" s="114">
        <v>670</v>
      </c>
      <c r="H37" s="114">
        <v>651</v>
      </c>
      <c r="I37" s="114">
        <v>669</v>
      </c>
      <c r="J37" s="140">
        <v>637</v>
      </c>
      <c r="K37" s="114">
        <v>12</v>
      </c>
      <c r="L37" s="116">
        <v>1.8838304552590266</v>
      </c>
    </row>
    <row r="38" spans="1:12" s="110" customFormat="1" ht="15" customHeight="1" x14ac:dyDescent="0.2">
      <c r="A38" s="120"/>
      <c r="B38" s="119" t="s">
        <v>328</v>
      </c>
      <c r="C38" s="258"/>
      <c r="E38" s="113">
        <v>69.105900541097654</v>
      </c>
      <c r="F38" s="114">
        <v>5364</v>
      </c>
      <c r="G38" s="114">
        <v>5402</v>
      </c>
      <c r="H38" s="114">
        <v>5506</v>
      </c>
      <c r="I38" s="114">
        <v>5553</v>
      </c>
      <c r="J38" s="140">
        <v>5379</v>
      </c>
      <c r="K38" s="114">
        <v>-15</v>
      </c>
      <c r="L38" s="116">
        <v>-0.2788622420524261</v>
      </c>
    </row>
    <row r="39" spans="1:12" s="110" customFormat="1" ht="15" customHeight="1" x14ac:dyDescent="0.2">
      <c r="A39" s="120"/>
      <c r="B39" s="119"/>
      <c r="C39" s="258" t="s">
        <v>106</v>
      </c>
      <c r="E39" s="113">
        <v>38.870246085011189</v>
      </c>
      <c r="F39" s="115">
        <v>2085</v>
      </c>
      <c r="G39" s="114">
        <v>2082</v>
      </c>
      <c r="H39" s="114">
        <v>2121</v>
      </c>
      <c r="I39" s="114">
        <v>2129</v>
      </c>
      <c r="J39" s="140">
        <v>2055</v>
      </c>
      <c r="K39" s="114">
        <v>30</v>
      </c>
      <c r="L39" s="116">
        <v>1.4598540145985401</v>
      </c>
    </row>
    <row r="40" spans="1:12" s="110" customFormat="1" ht="15" customHeight="1" x14ac:dyDescent="0.2">
      <c r="A40" s="120"/>
      <c r="B40" s="119"/>
      <c r="C40" s="258" t="s">
        <v>107</v>
      </c>
      <c r="E40" s="113">
        <v>61.129753914988811</v>
      </c>
      <c r="F40" s="115">
        <v>3279</v>
      </c>
      <c r="G40" s="114">
        <v>3320</v>
      </c>
      <c r="H40" s="114">
        <v>3385</v>
      </c>
      <c r="I40" s="114">
        <v>3424</v>
      </c>
      <c r="J40" s="140">
        <v>3324</v>
      </c>
      <c r="K40" s="114">
        <v>-45</v>
      </c>
      <c r="L40" s="116">
        <v>-1.3537906137184115</v>
      </c>
    </row>
    <row r="41" spans="1:12" s="110" customFormat="1" ht="15" customHeight="1" x14ac:dyDescent="0.2">
      <c r="A41" s="120"/>
      <c r="B41" s="320" t="s">
        <v>515</v>
      </c>
      <c r="C41" s="258"/>
      <c r="E41" s="113">
        <v>5.4109765524349394</v>
      </c>
      <c r="F41" s="115">
        <v>420</v>
      </c>
      <c r="G41" s="114">
        <v>414</v>
      </c>
      <c r="H41" s="114">
        <v>412</v>
      </c>
      <c r="I41" s="114">
        <v>405</v>
      </c>
      <c r="J41" s="140">
        <v>370</v>
      </c>
      <c r="K41" s="114">
        <v>50</v>
      </c>
      <c r="L41" s="116">
        <v>13.513513513513514</v>
      </c>
    </row>
    <row r="42" spans="1:12" s="110" customFormat="1" ht="15" customHeight="1" x14ac:dyDescent="0.2">
      <c r="A42" s="120"/>
      <c r="B42" s="119"/>
      <c r="C42" s="268" t="s">
        <v>106</v>
      </c>
      <c r="D42" s="182"/>
      <c r="E42" s="113">
        <v>48.571428571428569</v>
      </c>
      <c r="F42" s="115">
        <v>204</v>
      </c>
      <c r="G42" s="114">
        <v>197</v>
      </c>
      <c r="H42" s="114">
        <v>200</v>
      </c>
      <c r="I42" s="114">
        <v>193</v>
      </c>
      <c r="J42" s="140">
        <v>178</v>
      </c>
      <c r="K42" s="114">
        <v>26</v>
      </c>
      <c r="L42" s="116">
        <v>14.606741573033707</v>
      </c>
    </row>
    <row r="43" spans="1:12" s="110" customFormat="1" ht="15" customHeight="1" x14ac:dyDescent="0.2">
      <c r="A43" s="120"/>
      <c r="B43" s="119"/>
      <c r="C43" s="268" t="s">
        <v>107</v>
      </c>
      <c r="D43" s="182"/>
      <c r="E43" s="113">
        <v>51.428571428571431</v>
      </c>
      <c r="F43" s="115">
        <v>216</v>
      </c>
      <c r="G43" s="114">
        <v>217</v>
      </c>
      <c r="H43" s="114">
        <v>212</v>
      </c>
      <c r="I43" s="114">
        <v>212</v>
      </c>
      <c r="J43" s="140">
        <v>192</v>
      </c>
      <c r="K43" s="114">
        <v>24</v>
      </c>
      <c r="L43" s="116">
        <v>12.5</v>
      </c>
    </row>
    <row r="44" spans="1:12" s="110" customFormat="1" ht="15" customHeight="1" x14ac:dyDescent="0.2">
      <c r="A44" s="120"/>
      <c r="B44" s="119" t="s">
        <v>205</v>
      </c>
      <c r="C44" s="268"/>
      <c r="D44" s="182"/>
      <c r="E44" s="113">
        <v>13.21824272094821</v>
      </c>
      <c r="F44" s="115">
        <v>1026</v>
      </c>
      <c r="G44" s="114">
        <v>1061</v>
      </c>
      <c r="H44" s="114">
        <v>1080</v>
      </c>
      <c r="I44" s="114">
        <v>1088</v>
      </c>
      <c r="J44" s="140">
        <v>1102</v>
      </c>
      <c r="K44" s="114">
        <v>-76</v>
      </c>
      <c r="L44" s="116">
        <v>-6.8965517241379306</v>
      </c>
    </row>
    <row r="45" spans="1:12" s="110" customFormat="1" ht="15" customHeight="1" x14ac:dyDescent="0.2">
      <c r="A45" s="120"/>
      <c r="B45" s="119"/>
      <c r="C45" s="268" t="s">
        <v>106</v>
      </c>
      <c r="D45" s="182"/>
      <c r="E45" s="113">
        <v>26.705653021442494</v>
      </c>
      <c r="F45" s="115">
        <v>274</v>
      </c>
      <c r="G45" s="114">
        <v>294</v>
      </c>
      <c r="H45" s="114">
        <v>303</v>
      </c>
      <c r="I45" s="114">
        <v>310</v>
      </c>
      <c r="J45" s="140">
        <v>311</v>
      </c>
      <c r="K45" s="114">
        <v>-37</v>
      </c>
      <c r="L45" s="116">
        <v>-11.897106109324758</v>
      </c>
    </row>
    <row r="46" spans="1:12" s="110" customFormat="1" ht="15" customHeight="1" x14ac:dyDescent="0.2">
      <c r="A46" s="123"/>
      <c r="B46" s="124"/>
      <c r="C46" s="260" t="s">
        <v>107</v>
      </c>
      <c r="D46" s="261"/>
      <c r="E46" s="125">
        <v>73.294346978557499</v>
      </c>
      <c r="F46" s="143">
        <v>752</v>
      </c>
      <c r="G46" s="144">
        <v>767</v>
      </c>
      <c r="H46" s="144">
        <v>777</v>
      </c>
      <c r="I46" s="144">
        <v>778</v>
      </c>
      <c r="J46" s="145">
        <v>791</v>
      </c>
      <c r="K46" s="144">
        <v>-39</v>
      </c>
      <c r="L46" s="146">
        <v>-4.9304677623261695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7762</v>
      </c>
      <c r="E11" s="114">
        <v>7857</v>
      </c>
      <c r="F11" s="114">
        <v>7969</v>
      </c>
      <c r="G11" s="114">
        <v>8033</v>
      </c>
      <c r="H11" s="140">
        <v>7807</v>
      </c>
      <c r="I11" s="115">
        <v>-45</v>
      </c>
      <c r="J11" s="116">
        <v>-0.57640578967593181</v>
      </c>
    </row>
    <row r="12" spans="1:15" s="110" customFormat="1" ht="24.95" customHeight="1" x14ac:dyDescent="0.2">
      <c r="A12" s="193" t="s">
        <v>132</v>
      </c>
      <c r="B12" s="194" t="s">
        <v>133</v>
      </c>
      <c r="C12" s="113">
        <v>3.9551661942798249</v>
      </c>
      <c r="D12" s="115">
        <v>307</v>
      </c>
      <c r="E12" s="114">
        <v>287</v>
      </c>
      <c r="F12" s="114">
        <v>279</v>
      </c>
      <c r="G12" s="114">
        <v>267</v>
      </c>
      <c r="H12" s="140">
        <v>251</v>
      </c>
      <c r="I12" s="115">
        <v>56</v>
      </c>
      <c r="J12" s="116">
        <v>22.310756972111555</v>
      </c>
    </row>
    <row r="13" spans="1:15" s="110" customFormat="1" ht="24.95" customHeight="1" x14ac:dyDescent="0.2">
      <c r="A13" s="193" t="s">
        <v>134</v>
      </c>
      <c r="B13" s="199" t="s">
        <v>214</v>
      </c>
      <c r="C13" s="113">
        <v>1.1208451430043802</v>
      </c>
      <c r="D13" s="115">
        <v>87</v>
      </c>
      <c r="E13" s="114">
        <v>85</v>
      </c>
      <c r="F13" s="114">
        <v>85</v>
      </c>
      <c r="G13" s="114">
        <v>88</v>
      </c>
      <c r="H13" s="140">
        <v>90</v>
      </c>
      <c r="I13" s="115">
        <v>-3</v>
      </c>
      <c r="J13" s="116">
        <v>-3.3333333333333335</v>
      </c>
    </row>
    <row r="14" spans="1:15" s="287" customFormat="1" ht="24.95" customHeight="1" x14ac:dyDescent="0.2">
      <c r="A14" s="193" t="s">
        <v>215</v>
      </c>
      <c r="B14" s="199" t="s">
        <v>137</v>
      </c>
      <c r="C14" s="113">
        <v>10.834836382375677</v>
      </c>
      <c r="D14" s="115">
        <v>841</v>
      </c>
      <c r="E14" s="114">
        <v>872</v>
      </c>
      <c r="F14" s="114">
        <v>896</v>
      </c>
      <c r="G14" s="114">
        <v>896</v>
      </c>
      <c r="H14" s="140">
        <v>889</v>
      </c>
      <c r="I14" s="115">
        <v>-48</v>
      </c>
      <c r="J14" s="116">
        <v>-5.3993250843644542</v>
      </c>
      <c r="K14" s="110"/>
      <c r="L14" s="110"/>
      <c r="M14" s="110"/>
      <c r="N14" s="110"/>
      <c r="O14" s="110"/>
    </row>
    <row r="15" spans="1:15" s="110" customFormat="1" ht="24.95" customHeight="1" x14ac:dyDescent="0.2">
      <c r="A15" s="193" t="s">
        <v>216</v>
      </c>
      <c r="B15" s="199" t="s">
        <v>217</v>
      </c>
      <c r="C15" s="113">
        <v>5.5269260499871171</v>
      </c>
      <c r="D15" s="115">
        <v>429</v>
      </c>
      <c r="E15" s="114">
        <v>462</v>
      </c>
      <c r="F15" s="114">
        <v>473</v>
      </c>
      <c r="G15" s="114">
        <v>475</v>
      </c>
      <c r="H15" s="140">
        <v>465</v>
      </c>
      <c r="I15" s="115">
        <v>-36</v>
      </c>
      <c r="J15" s="116">
        <v>-7.741935483870968</v>
      </c>
    </row>
    <row r="16" spans="1:15" s="287" customFormat="1" ht="24.95" customHeight="1" x14ac:dyDescent="0.2">
      <c r="A16" s="193" t="s">
        <v>218</v>
      </c>
      <c r="B16" s="199" t="s">
        <v>141</v>
      </c>
      <c r="C16" s="113">
        <v>3.4269518165421284</v>
      </c>
      <c r="D16" s="115">
        <v>266</v>
      </c>
      <c r="E16" s="114">
        <v>264</v>
      </c>
      <c r="F16" s="114">
        <v>280</v>
      </c>
      <c r="G16" s="114">
        <v>280</v>
      </c>
      <c r="H16" s="140">
        <v>285</v>
      </c>
      <c r="I16" s="115">
        <v>-19</v>
      </c>
      <c r="J16" s="116">
        <v>-6.666666666666667</v>
      </c>
      <c r="K16" s="110"/>
      <c r="L16" s="110"/>
      <c r="M16" s="110"/>
      <c r="N16" s="110"/>
      <c r="O16" s="110"/>
    </row>
    <row r="17" spans="1:15" s="110" customFormat="1" ht="24.95" customHeight="1" x14ac:dyDescent="0.2">
      <c r="A17" s="193" t="s">
        <v>142</v>
      </c>
      <c r="B17" s="199" t="s">
        <v>220</v>
      </c>
      <c r="C17" s="113">
        <v>1.8809585158464313</v>
      </c>
      <c r="D17" s="115">
        <v>146</v>
      </c>
      <c r="E17" s="114">
        <v>146</v>
      </c>
      <c r="F17" s="114">
        <v>143</v>
      </c>
      <c r="G17" s="114">
        <v>141</v>
      </c>
      <c r="H17" s="140">
        <v>139</v>
      </c>
      <c r="I17" s="115">
        <v>7</v>
      </c>
      <c r="J17" s="116">
        <v>5.0359712230215825</v>
      </c>
    </row>
    <row r="18" spans="1:15" s="287" customFormat="1" ht="24.95" customHeight="1" x14ac:dyDescent="0.2">
      <c r="A18" s="201" t="s">
        <v>144</v>
      </c>
      <c r="B18" s="202" t="s">
        <v>145</v>
      </c>
      <c r="C18" s="113">
        <v>7.5367173408915225</v>
      </c>
      <c r="D18" s="115">
        <v>585</v>
      </c>
      <c r="E18" s="114">
        <v>576</v>
      </c>
      <c r="F18" s="114">
        <v>599</v>
      </c>
      <c r="G18" s="114">
        <v>595</v>
      </c>
      <c r="H18" s="140">
        <v>596</v>
      </c>
      <c r="I18" s="115">
        <v>-11</v>
      </c>
      <c r="J18" s="116">
        <v>-1.8456375838926173</v>
      </c>
      <c r="K18" s="110"/>
      <c r="L18" s="110"/>
      <c r="M18" s="110"/>
      <c r="N18" s="110"/>
      <c r="O18" s="110"/>
    </row>
    <row r="19" spans="1:15" s="110" customFormat="1" ht="24.95" customHeight="1" x14ac:dyDescent="0.2">
      <c r="A19" s="193" t="s">
        <v>146</v>
      </c>
      <c r="B19" s="199" t="s">
        <v>147</v>
      </c>
      <c r="C19" s="113">
        <v>15.421283174439578</v>
      </c>
      <c r="D19" s="115">
        <v>1197</v>
      </c>
      <c r="E19" s="114">
        <v>1224</v>
      </c>
      <c r="F19" s="114">
        <v>1223</v>
      </c>
      <c r="G19" s="114">
        <v>1248</v>
      </c>
      <c r="H19" s="140">
        <v>1220</v>
      </c>
      <c r="I19" s="115">
        <v>-23</v>
      </c>
      <c r="J19" s="116">
        <v>-1.8852459016393444</v>
      </c>
    </row>
    <row r="20" spans="1:15" s="287" customFormat="1" ht="24.95" customHeight="1" x14ac:dyDescent="0.2">
      <c r="A20" s="193" t="s">
        <v>148</v>
      </c>
      <c r="B20" s="199" t="s">
        <v>149</v>
      </c>
      <c r="C20" s="113">
        <v>5.5140427724813197</v>
      </c>
      <c r="D20" s="115">
        <v>428</v>
      </c>
      <c r="E20" s="114">
        <v>423</v>
      </c>
      <c r="F20" s="114">
        <v>433</v>
      </c>
      <c r="G20" s="114">
        <v>415</v>
      </c>
      <c r="H20" s="140">
        <v>412</v>
      </c>
      <c r="I20" s="115">
        <v>16</v>
      </c>
      <c r="J20" s="116">
        <v>3.883495145631068</v>
      </c>
      <c r="K20" s="110"/>
      <c r="L20" s="110"/>
      <c r="M20" s="110"/>
      <c r="N20" s="110"/>
      <c r="O20" s="110"/>
    </row>
    <row r="21" spans="1:15" s="110" customFormat="1" ht="24.95" customHeight="1" x14ac:dyDescent="0.2">
      <c r="A21" s="201" t="s">
        <v>150</v>
      </c>
      <c r="B21" s="202" t="s">
        <v>151</v>
      </c>
      <c r="C21" s="113">
        <v>17.031692862664261</v>
      </c>
      <c r="D21" s="115">
        <v>1322</v>
      </c>
      <c r="E21" s="114">
        <v>1379</v>
      </c>
      <c r="F21" s="114">
        <v>1382</v>
      </c>
      <c r="G21" s="114">
        <v>1421</v>
      </c>
      <c r="H21" s="140">
        <v>1325</v>
      </c>
      <c r="I21" s="115">
        <v>-3</v>
      </c>
      <c r="J21" s="116">
        <v>-0.22641509433962265</v>
      </c>
    </row>
    <row r="22" spans="1:15" s="110" customFormat="1" ht="24.95" customHeight="1" x14ac:dyDescent="0.2">
      <c r="A22" s="201" t="s">
        <v>152</v>
      </c>
      <c r="B22" s="199" t="s">
        <v>153</v>
      </c>
      <c r="C22" s="113">
        <v>0.90182942540582323</v>
      </c>
      <c r="D22" s="115">
        <v>70</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1.3012110280855449</v>
      </c>
      <c r="D23" s="115">
        <v>101</v>
      </c>
      <c r="E23" s="114">
        <v>101</v>
      </c>
      <c r="F23" s="114">
        <v>106</v>
      </c>
      <c r="G23" s="114">
        <v>106</v>
      </c>
      <c r="H23" s="140">
        <v>102</v>
      </c>
      <c r="I23" s="115">
        <v>-1</v>
      </c>
      <c r="J23" s="116">
        <v>-0.98039215686274506</v>
      </c>
    </row>
    <row r="24" spans="1:15" s="110" customFormat="1" ht="24.95" customHeight="1" x14ac:dyDescent="0.2">
      <c r="A24" s="193" t="s">
        <v>156</v>
      </c>
      <c r="B24" s="199" t="s">
        <v>221</v>
      </c>
      <c r="C24" s="113">
        <v>5.1790775573305847</v>
      </c>
      <c r="D24" s="115">
        <v>402</v>
      </c>
      <c r="E24" s="114">
        <v>405</v>
      </c>
      <c r="F24" s="114">
        <v>419</v>
      </c>
      <c r="G24" s="114">
        <v>429</v>
      </c>
      <c r="H24" s="140">
        <v>425</v>
      </c>
      <c r="I24" s="115">
        <v>-23</v>
      </c>
      <c r="J24" s="116">
        <v>-5.4117647058823533</v>
      </c>
    </row>
    <row r="25" spans="1:15" s="110" customFormat="1" ht="24.95" customHeight="1" x14ac:dyDescent="0.2">
      <c r="A25" s="193" t="s">
        <v>222</v>
      </c>
      <c r="B25" s="204" t="s">
        <v>159</v>
      </c>
      <c r="C25" s="113">
        <v>6.5060551404277245</v>
      </c>
      <c r="D25" s="115">
        <v>505</v>
      </c>
      <c r="E25" s="114">
        <v>496</v>
      </c>
      <c r="F25" s="114">
        <v>494</v>
      </c>
      <c r="G25" s="114">
        <v>508</v>
      </c>
      <c r="H25" s="140">
        <v>509</v>
      </c>
      <c r="I25" s="115">
        <v>-4</v>
      </c>
      <c r="J25" s="116">
        <v>-0.78585461689587421</v>
      </c>
    </row>
    <row r="26" spans="1:15" s="110" customFormat="1" ht="24.95" customHeight="1" x14ac:dyDescent="0.2">
      <c r="A26" s="201">
        <v>782.78300000000002</v>
      </c>
      <c r="B26" s="203" t="s">
        <v>160</v>
      </c>
      <c r="C26" s="113">
        <v>3.8649832517392423E-2</v>
      </c>
      <c r="D26" s="115">
        <v>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2.5766555011594949</v>
      </c>
      <c r="D27" s="115">
        <v>200</v>
      </c>
      <c r="E27" s="114">
        <v>205</v>
      </c>
      <c r="F27" s="114">
        <v>208</v>
      </c>
      <c r="G27" s="114">
        <v>211</v>
      </c>
      <c r="H27" s="140">
        <v>201</v>
      </c>
      <c r="I27" s="115">
        <v>-1</v>
      </c>
      <c r="J27" s="116">
        <v>-0.49751243781094528</v>
      </c>
    </row>
    <row r="28" spans="1:15" s="110" customFormat="1" ht="24.95" customHeight="1" x14ac:dyDescent="0.2">
      <c r="A28" s="193" t="s">
        <v>163</v>
      </c>
      <c r="B28" s="199" t="s">
        <v>164</v>
      </c>
      <c r="C28" s="113">
        <v>3.0404534913682042</v>
      </c>
      <c r="D28" s="115">
        <v>236</v>
      </c>
      <c r="E28" s="114">
        <v>239</v>
      </c>
      <c r="F28" s="114">
        <v>235</v>
      </c>
      <c r="G28" s="114">
        <v>243</v>
      </c>
      <c r="H28" s="140">
        <v>230</v>
      </c>
      <c r="I28" s="115">
        <v>6</v>
      </c>
      <c r="J28" s="116">
        <v>2.6086956521739131</v>
      </c>
    </row>
    <row r="29" spans="1:15" s="110" customFormat="1" ht="24.95" customHeight="1" x14ac:dyDescent="0.2">
      <c r="A29" s="193">
        <v>86</v>
      </c>
      <c r="B29" s="199" t="s">
        <v>165</v>
      </c>
      <c r="C29" s="113">
        <v>4.9085287297088378</v>
      </c>
      <c r="D29" s="115">
        <v>381</v>
      </c>
      <c r="E29" s="114">
        <v>387</v>
      </c>
      <c r="F29" s="114">
        <v>379</v>
      </c>
      <c r="G29" s="114">
        <v>384</v>
      </c>
      <c r="H29" s="140">
        <v>378</v>
      </c>
      <c r="I29" s="115">
        <v>3</v>
      </c>
      <c r="J29" s="116">
        <v>0.79365079365079361</v>
      </c>
    </row>
    <row r="30" spans="1:15" s="110" customFormat="1" ht="24.95" customHeight="1" x14ac:dyDescent="0.2">
      <c r="A30" s="193">
        <v>87.88</v>
      </c>
      <c r="B30" s="204" t="s">
        <v>166</v>
      </c>
      <c r="C30" s="113">
        <v>2.7312548312290645</v>
      </c>
      <c r="D30" s="115">
        <v>212</v>
      </c>
      <c r="E30" s="114">
        <v>218</v>
      </c>
      <c r="F30" s="114">
        <v>224</v>
      </c>
      <c r="G30" s="114">
        <v>228</v>
      </c>
      <c r="H30" s="140">
        <v>224</v>
      </c>
      <c r="I30" s="115">
        <v>-12</v>
      </c>
      <c r="J30" s="116">
        <v>-5.3571428571428568</v>
      </c>
    </row>
    <row r="31" spans="1:15" s="110" customFormat="1" ht="24.95" customHeight="1" x14ac:dyDescent="0.2">
      <c r="A31" s="193" t="s">
        <v>167</v>
      </c>
      <c r="B31" s="199" t="s">
        <v>168</v>
      </c>
      <c r="C31" s="113">
        <v>11.388817315124967</v>
      </c>
      <c r="D31" s="115">
        <v>884</v>
      </c>
      <c r="E31" s="114">
        <v>893</v>
      </c>
      <c r="F31" s="114">
        <v>932</v>
      </c>
      <c r="G31" s="114">
        <v>911</v>
      </c>
      <c r="H31" s="140">
        <v>874</v>
      </c>
      <c r="I31" s="115">
        <v>10</v>
      </c>
      <c r="J31" s="116">
        <v>1.1441647597254005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3.9551661942798249</v>
      </c>
      <c r="D34" s="115">
        <v>307</v>
      </c>
      <c r="E34" s="114">
        <v>287</v>
      </c>
      <c r="F34" s="114">
        <v>279</v>
      </c>
      <c r="G34" s="114">
        <v>267</v>
      </c>
      <c r="H34" s="140">
        <v>251</v>
      </c>
      <c r="I34" s="115">
        <v>56</v>
      </c>
      <c r="J34" s="116">
        <v>22.310756972111555</v>
      </c>
    </row>
    <row r="35" spans="1:10" s="110" customFormat="1" ht="24.95" customHeight="1" x14ac:dyDescent="0.2">
      <c r="A35" s="292" t="s">
        <v>171</v>
      </c>
      <c r="B35" s="293" t="s">
        <v>172</v>
      </c>
      <c r="C35" s="113">
        <v>19.492398866271579</v>
      </c>
      <c r="D35" s="115">
        <v>1513</v>
      </c>
      <c r="E35" s="114">
        <v>1533</v>
      </c>
      <c r="F35" s="114">
        <v>1580</v>
      </c>
      <c r="G35" s="114">
        <v>1579</v>
      </c>
      <c r="H35" s="140">
        <v>1575</v>
      </c>
      <c r="I35" s="115">
        <v>-62</v>
      </c>
      <c r="J35" s="116">
        <v>-3.9365079365079363</v>
      </c>
    </row>
    <row r="36" spans="1:10" s="110" customFormat="1" ht="24.95" customHeight="1" x14ac:dyDescent="0.2">
      <c r="A36" s="294" t="s">
        <v>173</v>
      </c>
      <c r="B36" s="295" t="s">
        <v>174</v>
      </c>
      <c r="C36" s="125">
        <v>76.539551661942795</v>
      </c>
      <c r="D36" s="143">
        <v>5941</v>
      </c>
      <c r="E36" s="144">
        <v>6036</v>
      </c>
      <c r="F36" s="144">
        <v>6109</v>
      </c>
      <c r="G36" s="144">
        <v>6186</v>
      </c>
      <c r="H36" s="145">
        <v>5980</v>
      </c>
      <c r="I36" s="143">
        <v>-39</v>
      </c>
      <c r="J36" s="146">
        <v>-0.65217391304347827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7762</v>
      </c>
      <c r="F11" s="264">
        <v>7857</v>
      </c>
      <c r="G11" s="264">
        <v>7969</v>
      </c>
      <c r="H11" s="264">
        <v>8033</v>
      </c>
      <c r="I11" s="265">
        <v>7807</v>
      </c>
      <c r="J11" s="263">
        <v>-45</v>
      </c>
      <c r="K11" s="266">
        <v>-0.57640578967593181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44.266941509920123</v>
      </c>
      <c r="E13" s="115">
        <v>3436</v>
      </c>
      <c r="F13" s="114">
        <v>3448</v>
      </c>
      <c r="G13" s="114">
        <v>3491</v>
      </c>
      <c r="H13" s="114">
        <v>3551</v>
      </c>
      <c r="I13" s="140">
        <v>3442</v>
      </c>
      <c r="J13" s="115">
        <v>-6</v>
      </c>
      <c r="K13" s="116">
        <v>-0.17431725740848344</v>
      </c>
    </row>
    <row r="14" spans="1:15" ht="15.95" customHeight="1" x14ac:dyDescent="0.2">
      <c r="A14" s="306" t="s">
        <v>230</v>
      </c>
      <c r="B14" s="307"/>
      <c r="C14" s="308"/>
      <c r="D14" s="113">
        <v>45.310486987889718</v>
      </c>
      <c r="E14" s="115">
        <v>3517</v>
      </c>
      <c r="F14" s="114">
        <v>3594</v>
      </c>
      <c r="G14" s="114">
        <v>3654</v>
      </c>
      <c r="H14" s="114">
        <v>3655</v>
      </c>
      <c r="I14" s="140">
        <v>3544</v>
      </c>
      <c r="J14" s="115">
        <v>-27</v>
      </c>
      <c r="K14" s="116">
        <v>-0.76185101580135439</v>
      </c>
    </row>
    <row r="15" spans="1:15" ht="15.95" customHeight="1" x14ac:dyDescent="0.2">
      <c r="A15" s="306" t="s">
        <v>231</v>
      </c>
      <c r="B15" s="307"/>
      <c r="C15" s="308"/>
      <c r="D15" s="113">
        <v>4.8183457871682558</v>
      </c>
      <c r="E15" s="115">
        <v>374</v>
      </c>
      <c r="F15" s="114">
        <v>380</v>
      </c>
      <c r="G15" s="114">
        <v>387</v>
      </c>
      <c r="H15" s="114">
        <v>385</v>
      </c>
      <c r="I15" s="140">
        <v>380</v>
      </c>
      <c r="J15" s="115">
        <v>-6</v>
      </c>
      <c r="K15" s="116">
        <v>-1.5789473684210527</v>
      </c>
    </row>
    <row r="16" spans="1:15" ht="15.95" customHeight="1" x14ac:dyDescent="0.2">
      <c r="A16" s="306" t="s">
        <v>232</v>
      </c>
      <c r="B16" s="307"/>
      <c r="C16" s="308"/>
      <c r="D16" s="113">
        <v>2.4607060036073176</v>
      </c>
      <c r="E16" s="115">
        <v>191</v>
      </c>
      <c r="F16" s="114">
        <v>187</v>
      </c>
      <c r="G16" s="114">
        <v>185</v>
      </c>
      <c r="H16" s="114">
        <v>189</v>
      </c>
      <c r="I16" s="140">
        <v>190</v>
      </c>
      <c r="J16" s="115">
        <v>1</v>
      </c>
      <c r="K16" s="116">
        <v>0.52631578947368418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3.5300180365885083</v>
      </c>
      <c r="E18" s="115">
        <v>274</v>
      </c>
      <c r="F18" s="114">
        <v>265</v>
      </c>
      <c r="G18" s="114">
        <v>253</v>
      </c>
      <c r="H18" s="114">
        <v>238</v>
      </c>
      <c r="I18" s="140">
        <v>225</v>
      </c>
      <c r="J18" s="115">
        <v>49</v>
      </c>
      <c r="K18" s="116">
        <v>21.777777777777779</v>
      </c>
    </row>
    <row r="19" spans="1:11" ht="14.1" customHeight="1" x14ac:dyDescent="0.2">
      <c r="A19" s="306" t="s">
        <v>235</v>
      </c>
      <c r="B19" s="307" t="s">
        <v>236</v>
      </c>
      <c r="C19" s="308"/>
      <c r="D19" s="113">
        <v>2.7570213862406598</v>
      </c>
      <c r="E19" s="115">
        <v>214</v>
      </c>
      <c r="F19" s="114">
        <v>203</v>
      </c>
      <c r="G19" s="114">
        <v>190</v>
      </c>
      <c r="H19" s="114">
        <v>179</v>
      </c>
      <c r="I19" s="140">
        <v>174</v>
      </c>
      <c r="J19" s="115">
        <v>40</v>
      </c>
      <c r="K19" s="116">
        <v>22.988505747126435</v>
      </c>
    </row>
    <row r="20" spans="1:11" ht="14.1" customHeight="1" x14ac:dyDescent="0.2">
      <c r="A20" s="306">
        <v>12</v>
      </c>
      <c r="B20" s="307" t="s">
        <v>237</v>
      </c>
      <c r="C20" s="308"/>
      <c r="D20" s="113">
        <v>1.5975264107188869</v>
      </c>
      <c r="E20" s="115">
        <v>124</v>
      </c>
      <c r="F20" s="114">
        <v>119</v>
      </c>
      <c r="G20" s="114">
        <v>125</v>
      </c>
      <c r="H20" s="114">
        <v>129</v>
      </c>
      <c r="I20" s="140">
        <v>124</v>
      </c>
      <c r="J20" s="115">
        <v>0</v>
      </c>
      <c r="K20" s="116">
        <v>0</v>
      </c>
    </row>
    <row r="21" spans="1:11" ht="14.1" customHeight="1" x14ac:dyDescent="0.2">
      <c r="A21" s="306">
        <v>21</v>
      </c>
      <c r="B21" s="307" t="s">
        <v>238</v>
      </c>
      <c r="C21" s="308"/>
      <c r="D21" s="113">
        <v>0.20613244009275961</v>
      </c>
      <c r="E21" s="115">
        <v>16</v>
      </c>
      <c r="F21" s="114">
        <v>23</v>
      </c>
      <c r="G21" s="114">
        <v>18</v>
      </c>
      <c r="H21" s="114">
        <v>18</v>
      </c>
      <c r="I21" s="140">
        <v>19</v>
      </c>
      <c r="J21" s="115">
        <v>-3</v>
      </c>
      <c r="K21" s="116">
        <v>-15.789473684210526</v>
      </c>
    </row>
    <row r="22" spans="1:11" ht="14.1" customHeight="1" x14ac:dyDescent="0.2">
      <c r="A22" s="306">
        <v>22</v>
      </c>
      <c r="B22" s="307" t="s">
        <v>239</v>
      </c>
      <c r="C22" s="308"/>
      <c r="D22" s="113">
        <v>1.0693120329811905</v>
      </c>
      <c r="E22" s="115">
        <v>83</v>
      </c>
      <c r="F22" s="114">
        <v>79</v>
      </c>
      <c r="G22" s="114">
        <v>82</v>
      </c>
      <c r="H22" s="114">
        <v>82</v>
      </c>
      <c r="I22" s="140">
        <v>83</v>
      </c>
      <c r="J22" s="115">
        <v>0</v>
      </c>
      <c r="K22" s="116">
        <v>0</v>
      </c>
    </row>
    <row r="23" spans="1:11" ht="14.1" customHeight="1" x14ac:dyDescent="0.2">
      <c r="A23" s="306">
        <v>23</v>
      </c>
      <c r="B23" s="307" t="s">
        <v>240</v>
      </c>
      <c r="C23" s="308"/>
      <c r="D23" s="113">
        <v>0.73434681783045608</v>
      </c>
      <c r="E23" s="115">
        <v>57</v>
      </c>
      <c r="F23" s="114">
        <v>64</v>
      </c>
      <c r="G23" s="114">
        <v>67</v>
      </c>
      <c r="H23" s="114">
        <v>72</v>
      </c>
      <c r="I23" s="140">
        <v>76</v>
      </c>
      <c r="J23" s="115">
        <v>-19</v>
      </c>
      <c r="K23" s="116">
        <v>-25</v>
      </c>
    </row>
    <row r="24" spans="1:11" ht="14.1" customHeight="1" x14ac:dyDescent="0.2">
      <c r="A24" s="306">
        <v>24</v>
      </c>
      <c r="B24" s="307" t="s">
        <v>241</v>
      </c>
      <c r="C24" s="308"/>
      <c r="D24" s="113">
        <v>1.5202267456841021</v>
      </c>
      <c r="E24" s="115">
        <v>118</v>
      </c>
      <c r="F24" s="114">
        <v>118</v>
      </c>
      <c r="G24" s="114">
        <v>126</v>
      </c>
      <c r="H24" s="114">
        <v>124</v>
      </c>
      <c r="I24" s="140">
        <v>125</v>
      </c>
      <c r="J24" s="115">
        <v>-7</v>
      </c>
      <c r="K24" s="116">
        <v>-5.6</v>
      </c>
    </row>
    <row r="25" spans="1:11" ht="14.1" customHeight="1" x14ac:dyDescent="0.2">
      <c r="A25" s="306">
        <v>25</v>
      </c>
      <c r="B25" s="307" t="s">
        <v>242</v>
      </c>
      <c r="C25" s="308"/>
      <c r="D25" s="113">
        <v>1.9840247358928111</v>
      </c>
      <c r="E25" s="115">
        <v>154</v>
      </c>
      <c r="F25" s="114">
        <v>158</v>
      </c>
      <c r="G25" s="114">
        <v>162</v>
      </c>
      <c r="H25" s="114">
        <v>163</v>
      </c>
      <c r="I25" s="140">
        <v>162</v>
      </c>
      <c r="J25" s="115">
        <v>-8</v>
      </c>
      <c r="K25" s="116">
        <v>-4.9382716049382713</v>
      </c>
    </row>
    <row r="26" spans="1:11" ht="14.1" customHeight="1" x14ac:dyDescent="0.2">
      <c r="A26" s="306">
        <v>26</v>
      </c>
      <c r="B26" s="307" t="s">
        <v>243</v>
      </c>
      <c r="C26" s="308"/>
      <c r="D26" s="113">
        <v>1.2367946405565575</v>
      </c>
      <c r="E26" s="115">
        <v>96</v>
      </c>
      <c r="F26" s="114">
        <v>93</v>
      </c>
      <c r="G26" s="114">
        <v>89</v>
      </c>
      <c r="H26" s="114">
        <v>85</v>
      </c>
      <c r="I26" s="140">
        <v>84</v>
      </c>
      <c r="J26" s="115">
        <v>12</v>
      </c>
      <c r="K26" s="116">
        <v>14.285714285714286</v>
      </c>
    </row>
    <row r="27" spans="1:11" ht="14.1" customHeight="1" x14ac:dyDescent="0.2">
      <c r="A27" s="306">
        <v>27</v>
      </c>
      <c r="B27" s="307" t="s">
        <v>244</v>
      </c>
      <c r="C27" s="308"/>
      <c r="D27" s="113">
        <v>0.32208193764493687</v>
      </c>
      <c r="E27" s="115">
        <v>25</v>
      </c>
      <c r="F27" s="114">
        <v>25</v>
      </c>
      <c r="G27" s="114">
        <v>27</v>
      </c>
      <c r="H27" s="114">
        <v>27</v>
      </c>
      <c r="I27" s="140">
        <v>30</v>
      </c>
      <c r="J27" s="115">
        <v>-5</v>
      </c>
      <c r="K27" s="116">
        <v>-16.666666666666668</v>
      </c>
    </row>
    <row r="28" spans="1:11" ht="14.1" customHeight="1" x14ac:dyDescent="0.2">
      <c r="A28" s="306">
        <v>28</v>
      </c>
      <c r="B28" s="307" t="s">
        <v>245</v>
      </c>
      <c r="C28" s="308"/>
      <c r="D28" s="113">
        <v>0.36073177016232932</v>
      </c>
      <c r="E28" s="115">
        <v>28</v>
      </c>
      <c r="F28" s="114">
        <v>33</v>
      </c>
      <c r="G28" s="114">
        <v>50</v>
      </c>
      <c r="H28" s="114">
        <v>56</v>
      </c>
      <c r="I28" s="140">
        <v>59</v>
      </c>
      <c r="J28" s="115">
        <v>-31</v>
      </c>
      <c r="K28" s="116">
        <v>-52.542372881355931</v>
      </c>
    </row>
    <row r="29" spans="1:11" ht="14.1" customHeight="1" x14ac:dyDescent="0.2">
      <c r="A29" s="306">
        <v>29</v>
      </c>
      <c r="B29" s="307" t="s">
        <v>246</v>
      </c>
      <c r="C29" s="308"/>
      <c r="D29" s="113">
        <v>5.2821437773769651</v>
      </c>
      <c r="E29" s="115">
        <v>410</v>
      </c>
      <c r="F29" s="114">
        <v>442</v>
      </c>
      <c r="G29" s="114">
        <v>464</v>
      </c>
      <c r="H29" s="114">
        <v>468</v>
      </c>
      <c r="I29" s="140">
        <v>439</v>
      </c>
      <c r="J29" s="115">
        <v>-29</v>
      </c>
      <c r="K29" s="116">
        <v>-6.6059225512528474</v>
      </c>
    </row>
    <row r="30" spans="1:11" ht="14.1" customHeight="1" x14ac:dyDescent="0.2">
      <c r="A30" s="306" t="s">
        <v>247</v>
      </c>
      <c r="B30" s="307" t="s">
        <v>248</v>
      </c>
      <c r="C30" s="308"/>
      <c r="D30" s="113">
        <v>1.5073434681783047</v>
      </c>
      <c r="E30" s="115">
        <v>117</v>
      </c>
      <c r="F30" s="114">
        <v>124</v>
      </c>
      <c r="G30" s="114">
        <v>125</v>
      </c>
      <c r="H30" s="114">
        <v>120</v>
      </c>
      <c r="I30" s="140">
        <v>120</v>
      </c>
      <c r="J30" s="115">
        <v>-3</v>
      </c>
      <c r="K30" s="116">
        <v>-2.5</v>
      </c>
    </row>
    <row r="31" spans="1:11" ht="14.1" customHeight="1" x14ac:dyDescent="0.2">
      <c r="A31" s="306" t="s">
        <v>249</v>
      </c>
      <c r="B31" s="307" t="s">
        <v>250</v>
      </c>
      <c r="C31" s="308"/>
      <c r="D31" s="113">
        <v>3.7232671991754702</v>
      </c>
      <c r="E31" s="115">
        <v>289</v>
      </c>
      <c r="F31" s="114">
        <v>314</v>
      </c>
      <c r="G31" s="114">
        <v>336</v>
      </c>
      <c r="H31" s="114">
        <v>344</v>
      </c>
      <c r="I31" s="140">
        <v>316</v>
      </c>
      <c r="J31" s="115">
        <v>-27</v>
      </c>
      <c r="K31" s="116">
        <v>-8.5443037974683538</v>
      </c>
    </row>
    <row r="32" spans="1:11" ht="14.1" customHeight="1" x14ac:dyDescent="0.2">
      <c r="A32" s="306">
        <v>31</v>
      </c>
      <c r="B32" s="307" t="s">
        <v>251</v>
      </c>
      <c r="C32" s="308"/>
      <c r="D32" s="113">
        <v>0.12883277505797475</v>
      </c>
      <c r="E32" s="115">
        <v>10</v>
      </c>
      <c r="F32" s="114">
        <v>8</v>
      </c>
      <c r="G32" s="114">
        <v>8</v>
      </c>
      <c r="H32" s="114">
        <v>8</v>
      </c>
      <c r="I32" s="140">
        <v>10</v>
      </c>
      <c r="J32" s="115">
        <v>0</v>
      </c>
      <c r="K32" s="116">
        <v>0</v>
      </c>
    </row>
    <row r="33" spans="1:11" ht="14.1" customHeight="1" x14ac:dyDescent="0.2">
      <c r="A33" s="306">
        <v>32</v>
      </c>
      <c r="B33" s="307" t="s">
        <v>252</v>
      </c>
      <c r="C33" s="308"/>
      <c r="D33" s="113">
        <v>1.6490595207420768</v>
      </c>
      <c r="E33" s="115">
        <v>128</v>
      </c>
      <c r="F33" s="114">
        <v>117</v>
      </c>
      <c r="G33" s="114">
        <v>132</v>
      </c>
      <c r="H33" s="114">
        <v>135</v>
      </c>
      <c r="I33" s="140">
        <v>132</v>
      </c>
      <c r="J33" s="115">
        <v>-4</v>
      </c>
      <c r="K33" s="116">
        <v>-3.0303030303030303</v>
      </c>
    </row>
    <row r="34" spans="1:11" ht="14.1" customHeight="1" x14ac:dyDescent="0.2">
      <c r="A34" s="306">
        <v>33</v>
      </c>
      <c r="B34" s="307" t="s">
        <v>253</v>
      </c>
      <c r="C34" s="308"/>
      <c r="D34" s="113">
        <v>0.99201236794640557</v>
      </c>
      <c r="E34" s="115">
        <v>77</v>
      </c>
      <c r="F34" s="114">
        <v>77</v>
      </c>
      <c r="G34" s="114">
        <v>81</v>
      </c>
      <c r="H34" s="114">
        <v>80</v>
      </c>
      <c r="I34" s="140">
        <v>82</v>
      </c>
      <c r="J34" s="115">
        <v>-5</v>
      </c>
      <c r="K34" s="116">
        <v>-6.0975609756097562</v>
      </c>
    </row>
    <row r="35" spans="1:11" ht="14.1" customHeight="1" x14ac:dyDescent="0.2">
      <c r="A35" s="306">
        <v>34</v>
      </c>
      <c r="B35" s="307" t="s">
        <v>254</v>
      </c>
      <c r="C35" s="308"/>
      <c r="D35" s="113">
        <v>4.7796959546508635</v>
      </c>
      <c r="E35" s="115">
        <v>371</v>
      </c>
      <c r="F35" s="114">
        <v>374</v>
      </c>
      <c r="G35" s="114">
        <v>370</v>
      </c>
      <c r="H35" s="114">
        <v>364</v>
      </c>
      <c r="I35" s="140">
        <v>364</v>
      </c>
      <c r="J35" s="115">
        <v>7</v>
      </c>
      <c r="K35" s="116">
        <v>1.9230769230769231</v>
      </c>
    </row>
    <row r="36" spans="1:11" ht="14.1" customHeight="1" x14ac:dyDescent="0.2">
      <c r="A36" s="306">
        <v>41</v>
      </c>
      <c r="B36" s="307" t="s">
        <v>255</v>
      </c>
      <c r="C36" s="308"/>
      <c r="D36" s="113">
        <v>0.11594949755217727</v>
      </c>
      <c r="E36" s="115">
        <v>9</v>
      </c>
      <c r="F36" s="114">
        <v>8</v>
      </c>
      <c r="G36" s="114">
        <v>8</v>
      </c>
      <c r="H36" s="114">
        <v>10</v>
      </c>
      <c r="I36" s="140">
        <v>11</v>
      </c>
      <c r="J36" s="115">
        <v>-2</v>
      </c>
      <c r="K36" s="116">
        <v>-18.181818181818183</v>
      </c>
    </row>
    <row r="37" spans="1:11" ht="14.1" customHeight="1" x14ac:dyDescent="0.2">
      <c r="A37" s="306">
        <v>42</v>
      </c>
      <c r="B37" s="307" t="s">
        <v>256</v>
      </c>
      <c r="C37" s="308"/>
      <c r="D37" s="113" t="s">
        <v>513</v>
      </c>
      <c r="E37" s="115" t="s">
        <v>513</v>
      </c>
      <c r="F37" s="114">
        <v>3</v>
      </c>
      <c r="G37" s="114">
        <v>3</v>
      </c>
      <c r="H37" s="114">
        <v>3</v>
      </c>
      <c r="I37" s="140">
        <v>3</v>
      </c>
      <c r="J37" s="115" t="s">
        <v>513</v>
      </c>
      <c r="K37" s="116" t="s">
        <v>513</v>
      </c>
    </row>
    <row r="38" spans="1:11" ht="14.1" customHeight="1" x14ac:dyDescent="0.2">
      <c r="A38" s="306">
        <v>43</v>
      </c>
      <c r="B38" s="307" t="s">
        <v>257</v>
      </c>
      <c r="C38" s="308"/>
      <c r="D38" s="113">
        <v>0.20613244009275961</v>
      </c>
      <c r="E38" s="115">
        <v>16</v>
      </c>
      <c r="F38" s="114">
        <v>16</v>
      </c>
      <c r="G38" s="114">
        <v>20</v>
      </c>
      <c r="H38" s="114">
        <v>20</v>
      </c>
      <c r="I38" s="140">
        <v>19</v>
      </c>
      <c r="J38" s="115">
        <v>-3</v>
      </c>
      <c r="K38" s="116">
        <v>-15.789473684210526</v>
      </c>
    </row>
    <row r="39" spans="1:11" ht="14.1" customHeight="1" x14ac:dyDescent="0.2">
      <c r="A39" s="306">
        <v>51</v>
      </c>
      <c r="B39" s="307" t="s">
        <v>258</v>
      </c>
      <c r="C39" s="308"/>
      <c r="D39" s="113">
        <v>4.8956454522030404</v>
      </c>
      <c r="E39" s="115">
        <v>380</v>
      </c>
      <c r="F39" s="114">
        <v>389</v>
      </c>
      <c r="G39" s="114">
        <v>394</v>
      </c>
      <c r="H39" s="114">
        <v>405</v>
      </c>
      <c r="I39" s="140">
        <v>413</v>
      </c>
      <c r="J39" s="115">
        <v>-33</v>
      </c>
      <c r="K39" s="116">
        <v>-7.9903147699757868</v>
      </c>
    </row>
    <row r="40" spans="1:11" ht="14.1" customHeight="1" x14ac:dyDescent="0.2">
      <c r="A40" s="306" t="s">
        <v>259</v>
      </c>
      <c r="B40" s="307" t="s">
        <v>260</v>
      </c>
      <c r="C40" s="308"/>
      <c r="D40" s="113">
        <v>4.7152795671218755</v>
      </c>
      <c r="E40" s="115">
        <v>366</v>
      </c>
      <c r="F40" s="114">
        <v>373</v>
      </c>
      <c r="G40" s="114">
        <v>378</v>
      </c>
      <c r="H40" s="114">
        <v>390</v>
      </c>
      <c r="I40" s="140">
        <v>398</v>
      </c>
      <c r="J40" s="115">
        <v>-32</v>
      </c>
      <c r="K40" s="116">
        <v>-8.0402010050251249</v>
      </c>
    </row>
    <row r="41" spans="1:11" ht="14.1" customHeight="1" x14ac:dyDescent="0.2">
      <c r="A41" s="306"/>
      <c r="B41" s="307" t="s">
        <v>261</v>
      </c>
      <c r="C41" s="308"/>
      <c r="D41" s="113">
        <v>3.9938160267972171</v>
      </c>
      <c r="E41" s="115">
        <v>310</v>
      </c>
      <c r="F41" s="114">
        <v>308</v>
      </c>
      <c r="G41" s="114">
        <v>309</v>
      </c>
      <c r="H41" s="114">
        <v>317</v>
      </c>
      <c r="I41" s="140">
        <v>322</v>
      </c>
      <c r="J41" s="115">
        <v>-12</v>
      </c>
      <c r="K41" s="116">
        <v>-3.7267080745341614</v>
      </c>
    </row>
    <row r="42" spans="1:11" ht="14.1" customHeight="1" x14ac:dyDescent="0.2">
      <c r="A42" s="306">
        <v>52</v>
      </c>
      <c r="B42" s="307" t="s">
        <v>262</v>
      </c>
      <c r="C42" s="308"/>
      <c r="D42" s="113">
        <v>5.7845916001030666</v>
      </c>
      <c r="E42" s="115">
        <v>449</v>
      </c>
      <c r="F42" s="114">
        <v>445</v>
      </c>
      <c r="G42" s="114">
        <v>473</v>
      </c>
      <c r="H42" s="114">
        <v>481</v>
      </c>
      <c r="I42" s="140">
        <v>455</v>
      </c>
      <c r="J42" s="115">
        <v>-6</v>
      </c>
      <c r="K42" s="116">
        <v>-1.3186813186813187</v>
      </c>
    </row>
    <row r="43" spans="1:11" ht="14.1" customHeight="1" x14ac:dyDescent="0.2">
      <c r="A43" s="306" t="s">
        <v>263</v>
      </c>
      <c r="B43" s="307" t="s">
        <v>264</v>
      </c>
      <c r="C43" s="308"/>
      <c r="D43" s="113">
        <v>5.2692604998711676</v>
      </c>
      <c r="E43" s="115">
        <v>409</v>
      </c>
      <c r="F43" s="114">
        <v>417</v>
      </c>
      <c r="G43" s="114">
        <v>435</v>
      </c>
      <c r="H43" s="114">
        <v>441</v>
      </c>
      <c r="I43" s="140">
        <v>431</v>
      </c>
      <c r="J43" s="115">
        <v>-22</v>
      </c>
      <c r="K43" s="116">
        <v>-5.1044083526682131</v>
      </c>
    </row>
    <row r="44" spans="1:11" ht="14.1" customHeight="1" x14ac:dyDescent="0.2">
      <c r="A44" s="306">
        <v>53</v>
      </c>
      <c r="B44" s="307" t="s">
        <v>265</v>
      </c>
      <c r="C44" s="308"/>
      <c r="D44" s="113">
        <v>0.57974748776088636</v>
      </c>
      <c r="E44" s="115">
        <v>45</v>
      </c>
      <c r="F44" s="114">
        <v>46</v>
      </c>
      <c r="G44" s="114">
        <v>46</v>
      </c>
      <c r="H44" s="114">
        <v>45</v>
      </c>
      <c r="I44" s="140">
        <v>45</v>
      </c>
      <c r="J44" s="115">
        <v>0</v>
      </c>
      <c r="K44" s="116">
        <v>0</v>
      </c>
    </row>
    <row r="45" spans="1:11" ht="14.1" customHeight="1" x14ac:dyDescent="0.2">
      <c r="A45" s="306" t="s">
        <v>266</v>
      </c>
      <c r="B45" s="307" t="s">
        <v>267</v>
      </c>
      <c r="C45" s="308"/>
      <c r="D45" s="113">
        <v>0.56686421025508893</v>
      </c>
      <c r="E45" s="115">
        <v>44</v>
      </c>
      <c r="F45" s="114">
        <v>46</v>
      </c>
      <c r="G45" s="114">
        <v>46</v>
      </c>
      <c r="H45" s="114">
        <v>45</v>
      </c>
      <c r="I45" s="140">
        <v>45</v>
      </c>
      <c r="J45" s="115">
        <v>-1</v>
      </c>
      <c r="K45" s="116">
        <v>-2.2222222222222223</v>
      </c>
    </row>
    <row r="46" spans="1:11" ht="14.1" customHeight="1" x14ac:dyDescent="0.2">
      <c r="A46" s="306">
        <v>54</v>
      </c>
      <c r="B46" s="307" t="s">
        <v>268</v>
      </c>
      <c r="C46" s="308"/>
      <c r="D46" s="113">
        <v>13.849523318732286</v>
      </c>
      <c r="E46" s="115">
        <v>1075</v>
      </c>
      <c r="F46" s="114">
        <v>1078</v>
      </c>
      <c r="G46" s="114">
        <v>1073</v>
      </c>
      <c r="H46" s="114">
        <v>1078</v>
      </c>
      <c r="I46" s="140">
        <v>1086</v>
      </c>
      <c r="J46" s="115">
        <v>-11</v>
      </c>
      <c r="K46" s="116">
        <v>-1.0128913443830572</v>
      </c>
    </row>
    <row r="47" spans="1:11" ht="14.1" customHeight="1" x14ac:dyDescent="0.2">
      <c r="A47" s="306">
        <v>61</v>
      </c>
      <c r="B47" s="307" t="s">
        <v>269</v>
      </c>
      <c r="C47" s="308"/>
      <c r="D47" s="113">
        <v>0.52821437773769642</v>
      </c>
      <c r="E47" s="115">
        <v>41</v>
      </c>
      <c r="F47" s="114">
        <v>37</v>
      </c>
      <c r="G47" s="114">
        <v>41</v>
      </c>
      <c r="H47" s="114">
        <v>48</v>
      </c>
      <c r="I47" s="140">
        <v>44</v>
      </c>
      <c r="J47" s="115">
        <v>-3</v>
      </c>
      <c r="K47" s="116">
        <v>-6.8181818181818183</v>
      </c>
    </row>
    <row r="48" spans="1:11" ht="14.1" customHeight="1" x14ac:dyDescent="0.2">
      <c r="A48" s="306">
        <v>62</v>
      </c>
      <c r="B48" s="307" t="s">
        <v>270</v>
      </c>
      <c r="C48" s="308"/>
      <c r="D48" s="113">
        <v>8.6189126513785101</v>
      </c>
      <c r="E48" s="115">
        <v>669</v>
      </c>
      <c r="F48" s="114">
        <v>677</v>
      </c>
      <c r="G48" s="114">
        <v>702</v>
      </c>
      <c r="H48" s="114">
        <v>738</v>
      </c>
      <c r="I48" s="140">
        <v>652</v>
      </c>
      <c r="J48" s="115">
        <v>17</v>
      </c>
      <c r="K48" s="116">
        <v>2.6073619631901841</v>
      </c>
    </row>
    <row r="49" spans="1:11" ht="14.1" customHeight="1" x14ac:dyDescent="0.2">
      <c r="A49" s="306">
        <v>63</v>
      </c>
      <c r="B49" s="307" t="s">
        <v>271</v>
      </c>
      <c r="C49" s="308"/>
      <c r="D49" s="113">
        <v>12.690028343210512</v>
      </c>
      <c r="E49" s="115">
        <v>985</v>
      </c>
      <c r="F49" s="114">
        <v>1045</v>
      </c>
      <c r="G49" s="114">
        <v>1020</v>
      </c>
      <c r="H49" s="114">
        <v>1018</v>
      </c>
      <c r="I49" s="140">
        <v>965</v>
      </c>
      <c r="J49" s="115">
        <v>20</v>
      </c>
      <c r="K49" s="116">
        <v>2.0725388601036268</v>
      </c>
    </row>
    <row r="50" spans="1:11" ht="14.1" customHeight="1" x14ac:dyDescent="0.2">
      <c r="A50" s="306" t="s">
        <v>272</v>
      </c>
      <c r="B50" s="307" t="s">
        <v>273</v>
      </c>
      <c r="C50" s="308"/>
      <c r="D50" s="113">
        <v>0.60551404277248133</v>
      </c>
      <c r="E50" s="115">
        <v>47</v>
      </c>
      <c r="F50" s="114">
        <v>53</v>
      </c>
      <c r="G50" s="114">
        <v>55</v>
      </c>
      <c r="H50" s="114">
        <v>60</v>
      </c>
      <c r="I50" s="140">
        <v>59</v>
      </c>
      <c r="J50" s="115">
        <v>-12</v>
      </c>
      <c r="K50" s="116">
        <v>-20.338983050847457</v>
      </c>
    </row>
    <row r="51" spans="1:11" ht="14.1" customHeight="1" x14ac:dyDescent="0.2">
      <c r="A51" s="306" t="s">
        <v>274</v>
      </c>
      <c r="B51" s="307" t="s">
        <v>275</v>
      </c>
      <c r="C51" s="308"/>
      <c r="D51" s="113">
        <v>11.994331357897449</v>
      </c>
      <c r="E51" s="115">
        <v>931</v>
      </c>
      <c r="F51" s="114">
        <v>982</v>
      </c>
      <c r="G51" s="114">
        <v>938</v>
      </c>
      <c r="H51" s="114">
        <v>932</v>
      </c>
      <c r="I51" s="140">
        <v>897</v>
      </c>
      <c r="J51" s="115">
        <v>34</v>
      </c>
      <c r="K51" s="116">
        <v>3.79041248606466</v>
      </c>
    </row>
    <row r="52" spans="1:11" ht="14.1" customHeight="1" x14ac:dyDescent="0.2">
      <c r="A52" s="306">
        <v>71</v>
      </c>
      <c r="B52" s="307" t="s">
        <v>276</v>
      </c>
      <c r="C52" s="308"/>
      <c r="D52" s="113">
        <v>12.355063128059779</v>
      </c>
      <c r="E52" s="115">
        <v>959</v>
      </c>
      <c r="F52" s="114">
        <v>942</v>
      </c>
      <c r="G52" s="114">
        <v>951</v>
      </c>
      <c r="H52" s="114">
        <v>951</v>
      </c>
      <c r="I52" s="140">
        <v>945</v>
      </c>
      <c r="J52" s="115">
        <v>14</v>
      </c>
      <c r="K52" s="116">
        <v>1.4814814814814814</v>
      </c>
    </row>
    <row r="53" spans="1:11" ht="14.1" customHeight="1" x14ac:dyDescent="0.2">
      <c r="A53" s="306" t="s">
        <v>277</v>
      </c>
      <c r="B53" s="307" t="s">
        <v>278</v>
      </c>
      <c r="C53" s="308"/>
      <c r="D53" s="113">
        <v>0.77299665034784848</v>
      </c>
      <c r="E53" s="115">
        <v>60</v>
      </c>
      <c r="F53" s="114">
        <v>59</v>
      </c>
      <c r="G53" s="114">
        <v>58</v>
      </c>
      <c r="H53" s="114">
        <v>55</v>
      </c>
      <c r="I53" s="140">
        <v>49</v>
      </c>
      <c r="J53" s="115">
        <v>11</v>
      </c>
      <c r="K53" s="116">
        <v>22.448979591836736</v>
      </c>
    </row>
    <row r="54" spans="1:11" ht="14.1" customHeight="1" x14ac:dyDescent="0.2">
      <c r="A54" s="306" t="s">
        <v>279</v>
      </c>
      <c r="B54" s="307" t="s">
        <v>280</v>
      </c>
      <c r="C54" s="308"/>
      <c r="D54" s="113">
        <v>10.886369492398867</v>
      </c>
      <c r="E54" s="115">
        <v>845</v>
      </c>
      <c r="F54" s="114">
        <v>830</v>
      </c>
      <c r="G54" s="114">
        <v>837</v>
      </c>
      <c r="H54" s="114">
        <v>839</v>
      </c>
      <c r="I54" s="140">
        <v>837</v>
      </c>
      <c r="J54" s="115">
        <v>8</v>
      </c>
      <c r="K54" s="116">
        <v>0.95579450418160095</v>
      </c>
    </row>
    <row r="55" spans="1:11" ht="14.1" customHeight="1" x14ac:dyDescent="0.2">
      <c r="A55" s="306">
        <v>72</v>
      </c>
      <c r="B55" s="307" t="s">
        <v>281</v>
      </c>
      <c r="C55" s="308"/>
      <c r="D55" s="113">
        <v>1.1337284205101779</v>
      </c>
      <c r="E55" s="115">
        <v>88</v>
      </c>
      <c r="F55" s="114">
        <v>92</v>
      </c>
      <c r="G55" s="114">
        <v>84</v>
      </c>
      <c r="H55" s="114">
        <v>81</v>
      </c>
      <c r="I55" s="140">
        <v>75</v>
      </c>
      <c r="J55" s="115">
        <v>13</v>
      </c>
      <c r="K55" s="116">
        <v>17.333333333333332</v>
      </c>
    </row>
    <row r="56" spans="1:11" ht="14.1" customHeight="1" x14ac:dyDescent="0.2">
      <c r="A56" s="306" t="s">
        <v>282</v>
      </c>
      <c r="B56" s="307" t="s">
        <v>283</v>
      </c>
      <c r="C56" s="308"/>
      <c r="D56" s="113">
        <v>0.12883277505797475</v>
      </c>
      <c r="E56" s="115">
        <v>10</v>
      </c>
      <c r="F56" s="114">
        <v>11</v>
      </c>
      <c r="G56" s="114">
        <v>9</v>
      </c>
      <c r="H56" s="114">
        <v>9</v>
      </c>
      <c r="I56" s="140">
        <v>7</v>
      </c>
      <c r="J56" s="115">
        <v>3</v>
      </c>
      <c r="K56" s="116">
        <v>42.857142857142854</v>
      </c>
    </row>
    <row r="57" spans="1:11" ht="14.1" customHeight="1" x14ac:dyDescent="0.2">
      <c r="A57" s="306" t="s">
        <v>284</v>
      </c>
      <c r="B57" s="307" t="s">
        <v>285</v>
      </c>
      <c r="C57" s="308"/>
      <c r="D57" s="113">
        <v>0.72146354032465865</v>
      </c>
      <c r="E57" s="115">
        <v>56</v>
      </c>
      <c r="F57" s="114">
        <v>59</v>
      </c>
      <c r="G57" s="114">
        <v>57</v>
      </c>
      <c r="H57" s="114">
        <v>54</v>
      </c>
      <c r="I57" s="140">
        <v>50</v>
      </c>
      <c r="J57" s="115">
        <v>6</v>
      </c>
      <c r="K57" s="116">
        <v>12</v>
      </c>
    </row>
    <row r="58" spans="1:11" ht="14.1" customHeight="1" x14ac:dyDescent="0.2">
      <c r="A58" s="306">
        <v>73</v>
      </c>
      <c r="B58" s="307" t="s">
        <v>286</v>
      </c>
      <c r="C58" s="308"/>
      <c r="D58" s="113">
        <v>0.8889461479000258</v>
      </c>
      <c r="E58" s="115">
        <v>69</v>
      </c>
      <c r="F58" s="114">
        <v>66</v>
      </c>
      <c r="G58" s="114">
        <v>68</v>
      </c>
      <c r="H58" s="114">
        <v>66</v>
      </c>
      <c r="I58" s="140">
        <v>64</v>
      </c>
      <c r="J58" s="115">
        <v>5</v>
      </c>
      <c r="K58" s="116">
        <v>7.8125</v>
      </c>
    </row>
    <row r="59" spans="1:11" ht="14.1" customHeight="1" x14ac:dyDescent="0.2">
      <c r="A59" s="306" t="s">
        <v>287</v>
      </c>
      <c r="B59" s="307" t="s">
        <v>288</v>
      </c>
      <c r="C59" s="308"/>
      <c r="D59" s="113">
        <v>0.76011337284205105</v>
      </c>
      <c r="E59" s="115">
        <v>59</v>
      </c>
      <c r="F59" s="114">
        <v>55</v>
      </c>
      <c r="G59" s="114">
        <v>56</v>
      </c>
      <c r="H59" s="114">
        <v>53</v>
      </c>
      <c r="I59" s="140">
        <v>53</v>
      </c>
      <c r="J59" s="115">
        <v>6</v>
      </c>
      <c r="K59" s="116">
        <v>11.320754716981131</v>
      </c>
    </row>
    <row r="60" spans="1:11" ht="14.1" customHeight="1" x14ac:dyDescent="0.2">
      <c r="A60" s="306">
        <v>81</v>
      </c>
      <c r="B60" s="307" t="s">
        <v>289</v>
      </c>
      <c r="C60" s="308"/>
      <c r="D60" s="113">
        <v>2.7570213862406598</v>
      </c>
      <c r="E60" s="115">
        <v>214</v>
      </c>
      <c r="F60" s="114">
        <v>233</v>
      </c>
      <c r="G60" s="114">
        <v>233</v>
      </c>
      <c r="H60" s="114">
        <v>232</v>
      </c>
      <c r="I60" s="140">
        <v>218</v>
      </c>
      <c r="J60" s="115">
        <v>-4</v>
      </c>
      <c r="K60" s="116">
        <v>-1.834862385321101</v>
      </c>
    </row>
    <row r="61" spans="1:11" ht="14.1" customHeight="1" x14ac:dyDescent="0.2">
      <c r="A61" s="306" t="s">
        <v>290</v>
      </c>
      <c r="B61" s="307" t="s">
        <v>291</v>
      </c>
      <c r="C61" s="308"/>
      <c r="D61" s="113">
        <v>1.4300438031435196</v>
      </c>
      <c r="E61" s="115">
        <v>111</v>
      </c>
      <c r="F61" s="114">
        <v>121</v>
      </c>
      <c r="G61" s="114">
        <v>116</v>
      </c>
      <c r="H61" s="114">
        <v>115</v>
      </c>
      <c r="I61" s="140">
        <v>107</v>
      </c>
      <c r="J61" s="115">
        <v>4</v>
      </c>
      <c r="K61" s="116">
        <v>3.7383177570093458</v>
      </c>
    </row>
    <row r="62" spans="1:11" ht="14.1" customHeight="1" x14ac:dyDescent="0.2">
      <c r="A62" s="306" t="s">
        <v>292</v>
      </c>
      <c r="B62" s="307" t="s">
        <v>293</v>
      </c>
      <c r="C62" s="308"/>
      <c r="D62" s="113">
        <v>0.61839732027827876</v>
      </c>
      <c r="E62" s="115">
        <v>48</v>
      </c>
      <c r="F62" s="114">
        <v>57</v>
      </c>
      <c r="G62" s="114">
        <v>65</v>
      </c>
      <c r="H62" s="114">
        <v>65</v>
      </c>
      <c r="I62" s="140">
        <v>60</v>
      </c>
      <c r="J62" s="115">
        <v>-12</v>
      </c>
      <c r="K62" s="116">
        <v>-20</v>
      </c>
    </row>
    <row r="63" spans="1:11" ht="14.1" customHeight="1" x14ac:dyDescent="0.2">
      <c r="A63" s="306"/>
      <c r="B63" s="307" t="s">
        <v>294</v>
      </c>
      <c r="C63" s="308"/>
      <c r="D63" s="113">
        <v>0.61839732027827876</v>
      </c>
      <c r="E63" s="115">
        <v>48</v>
      </c>
      <c r="F63" s="114">
        <v>57</v>
      </c>
      <c r="G63" s="114">
        <v>65</v>
      </c>
      <c r="H63" s="114">
        <v>65</v>
      </c>
      <c r="I63" s="140">
        <v>60</v>
      </c>
      <c r="J63" s="115">
        <v>-12</v>
      </c>
      <c r="K63" s="116">
        <v>-20</v>
      </c>
    </row>
    <row r="64" spans="1:11" ht="14.1" customHeight="1" x14ac:dyDescent="0.2">
      <c r="A64" s="306" t="s">
        <v>295</v>
      </c>
      <c r="B64" s="307" t="s">
        <v>296</v>
      </c>
      <c r="C64" s="308"/>
      <c r="D64" s="113">
        <v>3.8649832517392423E-2</v>
      </c>
      <c r="E64" s="115">
        <v>3</v>
      </c>
      <c r="F64" s="114">
        <v>3</v>
      </c>
      <c r="G64" s="114">
        <v>3</v>
      </c>
      <c r="H64" s="114" t="s">
        <v>513</v>
      </c>
      <c r="I64" s="140" t="s">
        <v>513</v>
      </c>
      <c r="J64" s="115" t="s">
        <v>513</v>
      </c>
      <c r="K64" s="116" t="s">
        <v>513</v>
      </c>
    </row>
    <row r="65" spans="1:11" ht="14.1" customHeight="1" x14ac:dyDescent="0.2">
      <c r="A65" s="306" t="s">
        <v>297</v>
      </c>
      <c r="B65" s="307" t="s">
        <v>298</v>
      </c>
      <c r="C65" s="308"/>
      <c r="D65" s="113">
        <v>0.4251481576913167</v>
      </c>
      <c r="E65" s="115">
        <v>33</v>
      </c>
      <c r="F65" s="114">
        <v>33</v>
      </c>
      <c r="G65" s="114">
        <v>32</v>
      </c>
      <c r="H65" s="114">
        <v>35</v>
      </c>
      <c r="I65" s="140">
        <v>36</v>
      </c>
      <c r="J65" s="115">
        <v>-3</v>
      </c>
      <c r="K65" s="116">
        <v>-8.3333333333333339</v>
      </c>
    </row>
    <row r="66" spans="1:11" ht="14.1" customHeight="1" x14ac:dyDescent="0.2">
      <c r="A66" s="306">
        <v>82</v>
      </c>
      <c r="B66" s="307" t="s">
        <v>299</v>
      </c>
      <c r="C66" s="308"/>
      <c r="D66" s="113">
        <v>1.7134759082710642</v>
      </c>
      <c r="E66" s="115">
        <v>133</v>
      </c>
      <c r="F66" s="114">
        <v>137</v>
      </c>
      <c r="G66" s="114">
        <v>143</v>
      </c>
      <c r="H66" s="114">
        <v>150</v>
      </c>
      <c r="I66" s="140">
        <v>142</v>
      </c>
      <c r="J66" s="115">
        <v>-9</v>
      </c>
      <c r="K66" s="116">
        <v>-6.3380281690140849</v>
      </c>
    </row>
    <row r="67" spans="1:11" ht="14.1" customHeight="1" x14ac:dyDescent="0.2">
      <c r="A67" s="306" t="s">
        <v>300</v>
      </c>
      <c r="B67" s="307" t="s">
        <v>301</v>
      </c>
      <c r="C67" s="308"/>
      <c r="D67" s="113">
        <v>0.54109765524349396</v>
      </c>
      <c r="E67" s="115">
        <v>42</v>
      </c>
      <c r="F67" s="114">
        <v>40</v>
      </c>
      <c r="G67" s="114">
        <v>40</v>
      </c>
      <c r="H67" s="114">
        <v>40</v>
      </c>
      <c r="I67" s="140">
        <v>39</v>
      </c>
      <c r="J67" s="115">
        <v>3</v>
      </c>
      <c r="K67" s="116">
        <v>7.6923076923076925</v>
      </c>
    </row>
    <row r="68" spans="1:11" ht="14.1" customHeight="1" x14ac:dyDescent="0.2">
      <c r="A68" s="306" t="s">
        <v>302</v>
      </c>
      <c r="B68" s="307" t="s">
        <v>303</v>
      </c>
      <c r="C68" s="308"/>
      <c r="D68" s="113">
        <v>0.9275959804174182</v>
      </c>
      <c r="E68" s="115">
        <v>72</v>
      </c>
      <c r="F68" s="114">
        <v>75</v>
      </c>
      <c r="G68" s="114">
        <v>77</v>
      </c>
      <c r="H68" s="114">
        <v>83</v>
      </c>
      <c r="I68" s="140">
        <v>78</v>
      </c>
      <c r="J68" s="115">
        <v>-6</v>
      </c>
      <c r="K68" s="116">
        <v>-7.6923076923076925</v>
      </c>
    </row>
    <row r="69" spans="1:11" ht="14.1" customHeight="1" x14ac:dyDescent="0.2">
      <c r="A69" s="306">
        <v>83</v>
      </c>
      <c r="B69" s="307" t="s">
        <v>304</v>
      </c>
      <c r="C69" s="308"/>
      <c r="D69" s="113">
        <v>2.2159237309971656</v>
      </c>
      <c r="E69" s="115">
        <v>172</v>
      </c>
      <c r="F69" s="114">
        <v>158</v>
      </c>
      <c r="G69" s="114">
        <v>152</v>
      </c>
      <c r="H69" s="114">
        <v>164</v>
      </c>
      <c r="I69" s="140">
        <v>166</v>
      </c>
      <c r="J69" s="115">
        <v>6</v>
      </c>
      <c r="K69" s="116">
        <v>3.6144578313253013</v>
      </c>
    </row>
    <row r="70" spans="1:11" ht="14.1" customHeight="1" x14ac:dyDescent="0.2">
      <c r="A70" s="306" t="s">
        <v>305</v>
      </c>
      <c r="B70" s="307" t="s">
        <v>306</v>
      </c>
      <c r="C70" s="308"/>
      <c r="D70" s="113">
        <v>0.87606287039422825</v>
      </c>
      <c r="E70" s="115">
        <v>68</v>
      </c>
      <c r="F70" s="114">
        <v>60</v>
      </c>
      <c r="G70" s="114">
        <v>51</v>
      </c>
      <c r="H70" s="114">
        <v>57</v>
      </c>
      <c r="I70" s="140">
        <v>62</v>
      </c>
      <c r="J70" s="115">
        <v>6</v>
      </c>
      <c r="K70" s="116">
        <v>9.67741935483871</v>
      </c>
    </row>
    <row r="71" spans="1:11" ht="14.1" customHeight="1" x14ac:dyDescent="0.2">
      <c r="A71" s="306"/>
      <c r="B71" s="307" t="s">
        <v>307</v>
      </c>
      <c r="C71" s="308"/>
      <c r="D71" s="113">
        <v>0.52821437773769642</v>
      </c>
      <c r="E71" s="115">
        <v>41</v>
      </c>
      <c r="F71" s="114">
        <v>41</v>
      </c>
      <c r="G71" s="114">
        <v>35</v>
      </c>
      <c r="H71" s="114">
        <v>40</v>
      </c>
      <c r="I71" s="140">
        <v>45</v>
      </c>
      <c r="J71" s="115">
        <v>-4</v>
      </c>
      <c r="K71" s="116">
        <v>-8.8888888888888893</v>
      </c>
    </row>
    <row r="72" spans="1:11" ht="14.1" customHeight="1" x14ac:dyDescent="0.2">
      <c r="A72" s="306">
        <v>84</v>
      </c>
      <c r="B72" s="307" t="s">
        <v>308</v>
      </c>
      <c r="C72" s="308"/>
      <c r="D72" s="113">
        <v>1.9067250708580263</v>
      </c>
      <c r="E72" s="115">
        <v>148</v>
      </c>
      <c r="F72" s="114">
        <v>146</v>
      </c>
      <c r="G72" s="114">
        <v>151</v>
      </c>
      <c r="H72" s="114">
        <v>153</v>
      </c>
      <c r="I72" s="140">
        <v>147</v>
      </c>
      <c r="J72" s="115">
        <v>1</v>
      </c>
      <c r="K72" s="116">
        <v>0.68027210884353739</v>
      </c>
    </row>
    <row r="73" spans="1:11" ht="14.1" customHeight="1" x14ac:dyDescent="0.2">
      <c r="A73" s="306" t="s">
        <v>309</v>
      </c>
      <c r="B73" s="307" t="s">
        <v>310</v>
      </c>
      <c r="C73" s="308"/>
      <c r="D73" s="113" t="s">
        <v>513</v>
      </c>
      <c r="E73" s="115" t="s">
        <v>513</v>
      </c>
      <c r="F73" s="114" t="s">
        <v>513</v>
      </c>
      <c r="G73" s="114" t="s">
        <v>513</v>
      </c>
      <c r="H73" s="114">
        <v>6</v>
      </c>
      <c r="I73" s="140">
        <v>6</v>
      </c>
      <c r="J73" s="115" t="s">
        <v>513</v>
      </c>
      <c r="K73" s="116" t="s">
        <v>513</v>
      </c>
    </row>
    <row r="74" spans="1:11" ht="14.1" customHeight="1" x14ac:dyDescent="0.2">
      <c r="A74" s="306" t="s">
        <v>311</v>
      </c>
      <c r="B74" s="307" t="s">
        <v>312</v>
      </c>
      <c r="C74" s="308"/>
      <c r="D74" s="113" t="s">
        <v>513</v>
      </c>
      <c r="E74" s="115" t="s">
        <v>513</v>
      </c>
      <c r="F74" s="114" t="s">
        <v>513</v>
      </c>
      <c r="G74" s="114">
        <v>3</v>
      </c>
      <c r="H74" s="114">
        <v>3</v>
      </c>
      <c r="I74" s="140">
        <v>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0.16748260757536718</v>
      </c>
      <c r="E76" s="115">
        <v>13</v>
      </c>
      <c r="F76" s="114">
        <v>15</v>
      </c>
      <c r="G76" s="114">
        <v>14</v>
      </c>
      <c r="H76" s="114">
        <v>14</v>
      </c>
      <c r="I76" s="140">
        <v>14</v>
      </c>
      <c r="J76" s="115">
        <v>-1</v>
      </c>
      <c r="K76" s="116">
        <v>-7.1428571428571432</v>
      </c>
    </row>
    <row r="77" spans="1:11" ht="14.1" customHeight="1" x14ac:dyDescent="0.2">
      <c r="A77" s="306">
        <v>92</v>
      </c>
      <c r="B77" s="307" t="s">
        <v>316</v>
      </c>
      <c r="C77" s="308"/>
      <c r="D77" s="113">
        <v>0.24478227261015204</v>
      </c>
      <c r="E77" s="115">
        <v>19</v>
      </c>
      <c r="F77" s="114">
        <v>18</v>
      </c>
      <c r="G77" s="114">
        <v>18</v>
      </c>
      <c r="H77" s="114">
        <v>14</v>
      </c>
      <c r="I77" s="140">
        <v>13</v>
      </c>
      <c r="J77" s="115">
        <v>6</v>
      </c>
      <c r="K77" s="116">
        <v>46.153846153846153</v>
      </c>
    </row>
    <row r="78" spans="1:11" ht="14.1" customHeight="1" x14ac:dyDescent="0.2">
      <c r="A78" s="306">
        <v>93</v>
      </c>
      <c r="B78" s="307" t="s">
        <v>317</v>
      </c>
      <c r="C78" s="308"/>
      <c r="D78" s="113" t="s">
        <v>513</v>
      </c>
      <c r="E78" s="115" t="s">
        <v>513</v>
      </c>
      <c r="F78" s="114">
        <v>5</v>
      </c>
      <c r="G78" s="114">
        <v>7</v>
      </c>
      <c r="H78" s="114">
        <v>8</v>
      </c>
      <c r="I78" s="140">
        <v>9</v>
      </c>
      <c r="J78" s="115" t="s">
        <v>513</v>
      </c>
      <c r="K78" s="116" t="s">
        <v>513</v>
      </c>
    </row>
    <row r="79" spans="1:11" ht="14.1" customHeight="1" x14ac:dyDescent="0.2">
      <c r="A79" s="306">
        <v>94</v>
      </c>
      <c r="B79" s="307" t="s">
        <v>318</v>
      </c>
      <c r="C79" s="308"/>
      <c r="D79" s="113">
        <v>0.72146354032465865</v>
      </c>
      <c r="E79" s="115">
        <v>56</v>
      </c>
      <c r="F79" s="114">
        <v>58</v>
      </c>
      <c r="G79" s="114">
        <v>62</v>
      </c>
      <c r="H79" s="114">
        <v>52</v>
      </c>
      <c r="I79" s="140">
        <v>56</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3.1435197114145841</v>
      </c>
      <c r="E81" s="143">
        <v>244</v>
      </c>
      <c r="F81" s="144">
        <v>248</v>
      </c>
      <c r="G81" s="144">
        <v>252</v>
      </c>
      <c r="H81" s="144">
        <v>253</v>
      </c>
      <c r="I81" s="145">
        <v>251</v>
      </c>
      <c r="J81" s="143">
        <v>-7</v>
      </c>
      <c r="K81" s="146">
        <v>-2.7888446215139444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1829</v>
      </c>
      <c r="G12" s="536">
        <v>1296</v>
      </c>
      <c r="H12" s="536">
        <v>2188</v>
      </c>
      <c r="I12" s="536">
        <v>1542</v>
      </c>
      <c r="J12" s="537">
        <v>2091</v>
      </c>
      <c r="K12" s="538">
        <v>-262</v>
      </c>
      <c r="L12" s="349">
        <v>-12.5298900047824</v>
      </c>
    </row>
    <row r="13" spans="1:17" s="110" customFormat="1" ht="15" customHeight="1" x14ac:dyDescent="0.2">
      <c r="A13" s="350" t="s">
        <v>344</v>
      </c>
      <c r="B13" s="351" t="s">
        <v>345</v>
      </c>
      <c r="C13" s="347"/>
      <c r="D13" s="347"/>
      <c r="E13" s="348"/>
      <c r="F13" s="536">
        <v>1154</v>
      </c>
      <c r="G13" s="536">
        <v>599</v>
      </c>
      <c r="H13" s="536">
        <v>1176</v>
      </c>
      <c r="I13" s="536">
        <v>911</v>
      </c>
      <c r="J13" s="537">
        <v>1290</v>
      </c>
      <c r="K13" s="538">
        <v>-136</v>
      </c>
      <c r="L13" s="349">
        <v>-10.542635658914728</v>
      </c>
    </row>
    <row r="14" spans="1:17" s="110" customFormat="1" ht="22.5" customHeight="1" x14ac:dyDescent="0.2">
      <c r="A14" s="350"/>
      <c r="B14" s="351" t="s">
        <v>346</v>
      </c>
      <c r="C14" s="347"/>
      <c r="D14" s="347"/>
      <c r="E14" s="348"/>
      <c r="F14" s="536">
        <v>675</v>
      </c>
      <c r="G14" s="536">
        <v>697</v>
      </c>
      <c r="H14" s="536">
        <v>1012</v>
      </c>
      <c r="I14" s="536">
        <v>631</v>
      </c>
      <c r="J14" s="537">
        <v>801</v>
      </c>
      <c r="K14" s="538">
        <v>-126</v>
      </c>
      <c r="L14" s="349">
        <v>-15.730337078651685</v>
      </c>
    </row>
    <row r="15" spans="1:17" s="110" customFormat="1" ht="15" customHeight="1" x14ac:dyDescent="0.2">
      <c r="A15" s="350" t="s">
        <v>347</v>
      </c>
      <c r="B15" s="351" t="s">
        <v>108</v>
      </c>
      <c r="C15" s="347"/>
      <c r="D15" s="347"/>
      <c r="E15" s="348"/>
      <c r="F15" s="536">
        <v>404</v>
      </c>
      <c r="G15" s="536">
        <v>334</v>
      </c>
      <c r="H15" s="536">
        <v>1041</v>
      </c>
      <c r="I15" s="536">
        <v>315</v>
      </c>
      <c r="J15" s="537">
        <v>465</v>
      </c>
      <c r="K15" s="538">
        <v>-61</v>
      </c>
      <c r="L15" s="349">
        <v>-13.118279569892474</v>
      </c>
    </row>
    <row r="16" spans="1:17" s="110" customFormat="1" ht="15" customHeight="1" x14ac:dyDescent="0.2">
      <c r="A16" s="350"/>
      <c r="B16" s="351" t="s">
        <v>109</v>
      </c>
      <c r="C16" s="347"/>
      <c r="D16" s="347"/>
      <c r="E16" s="348"/>
      <c r="F16" s="536">
        <v>1185</v>
      </c>
      <c r="G16" s="536">
        <v>807</v>
      </c>
      <c r="H16" s="536">
        <v>1004</v>
      </c>
      <c r="I16" s="536">
        <v>1045</v>
      </c>
      <c r="J16" s="537">
        <v>1370</v>
      </c>
      <c r="K16" s="538">
        <v>-185</v>
      </c>
      <c r="L16" s="349">
        <v>-13.503649635036496</v>
      </c>
    </row>
    <row r="17" spans="1:12" s="110" customFormat="1" ht="15" customHeight="1" x14ac:dyDescent="0.2">
      <c r="A17" s="350"/>
      <c r="B17" s="351" t="s">
        <v>110</v>
      </c>
      <c r="C17" s="347"/>
      <c r="D17" s="347"/>
      <c r="E17" s="348"/>
      <c r="F17" s="536">
        <v>219</v>
      </c>
      <c r="G17" s="536">
        <v>139</v>
      </c>
      <c r="H17" s="536">
        <v>126</v>
      </c>
      <c r="I17" s="536">
        <v>165</v>
      </c>
      <c r="J17" s="537">
        <v>238</v>
      </c>
      <c r="K17" s="538">
        <v>-19</v>
      </c>
      <c r="L17" s="349">
        <v>-7.9831932773109244</v>
      </c>
    </row>
    <row r="18" spans="1:12" s="110" customFormat="1" ht="15" customHeight="1" x14ac:dyDescent="0.2">
      <c r="A18" s="350"/>
      <c r="B18" s="351" t="s">
        <v>111</v>
      </c>
      <c r="C18" s="347"/>
      <c r="D18" s="347"/>
      <c r="E18" s="348"/>
      <c r="F18" s="536">
        <v>21</v>
      </c>
      <c r="G18" s="536">
        <v>16</v>
      </c>
      <c r="H18" s="536">
        <v>17</v>
      </c>
      <c r="I18" s="536">
        <v>17</v>
      </c>
      <c r="J18" s="537">
        <v>18</v>
      </c>
      <c r="K18" s="538">
        <v>3</v>
      </c>
      <c r="L18" s="349">
        <v>16.666666666666668</v>
      </c>
    </row>
    <row r="19" spans="1:12" s="110" customFormat="1" ht="15" customHeight="1" x14ac:dyDescent="0.2">
      <c r="A19" s="118" t="s">
        <v>113</v>
      </c>
      <c r="B19" s="119" t="s">
        <v>181</v>
      </c>
      <c r="C19" s="347"/>
      <c r="D19" s="347"/>
      <c r="E19" s="348"/>
      <c r="F19" s="536">
        <v>1280</v>
      </c>
      <c r="G19" s="536">
        <v>768</v>
      </c>
      <c r="H19" s="536">
        <v>1566</v>
      </c>
      <c r="I19" s="536">
        <v>1034</v>
      </c>
      <c r="J19" s="537">
        <v>1502</v>
      </c>
      <c r="K19" s="538">
        <v>-222</v>
      </c>
      <c r="L19" s="349">
        <v>-14.78029294274301</v>
      </c>
    </row>
    <row r="20" spans="1:12" s="110" customFormat="1" ht="15" customHeight="1" x14ac:dyDescent="0.2">
      <c r="A20" s="118"/>
      <c r="B20" s="119" t="s">
        <v>182</v>
      </c>
      <c r="C20" s="347"/>
      <c r="D20" s="347"/>
      <c r="E20" s="348"/>
      <c r="F20" s="536">
        <v>549</v>
      </c>
      <c r="G20" s="536">
        <v>528</v>
      </c>
      <c r="H20" s="536">
        <v>622</v>
      </c>
      <c r="I20" s="536">
        <v>508</v>
      </c>
      <c r="J20" s="537">
        <v>589</v>
      </c>
      <c r="K20" s="538">
        <v>-40</v>
      </c>
      <c r="L20" s="349">
        <v>-6.7911714770797964</v>
      </c>
    </row>
    <row r="21" spans="1:12" s="110" customFormat="1" ht="15" customHeight="1" x14ac:dyDescent="0.2">
      <c r="A21" s="118" t="s">
        <v>113</v>
      </c>
      <c r="B21" s="119" t="s">
        <v>116</v>
      </c>
      <c r="C21" s="347"/>
      <c r="D21" s="347"/>
      <c r="E21" s="348"/>
      <c r="F21" s="536">
        <v>1525</v>
      </c>
      <c r="G21" s="536">
        <v>1044</v>
      </c>
      <c r="H21" s="536">
        <v>1824</v>
      </c>
      <c r="I21" s="536">
        <v>1188</v>
      </c>
      <c r="J21" s="537">
        <v>1699</v>
      </c>
      <c r="K21" s="538">
        <v>-174</v>
      </c>
      <c r="L21" s="349">
        <v>-10.24131842260153</v>
      </c>
    </row>
    <row r="22" spans="1:12" s="110" customFormat="1" ht="15" customHeight="1" x14ac:dyDescent="0.2">
      <c r="A22" s="118"/>
      <c r="B22" s="119" t="s">
        <v>117</v>
      </c>
      <c r="C22" s="347"/>
      <c r="D22" s="347"/>
      <c r="E22" s="348"/>
      <c r="F22" s="536">
        <v>302</v>
      </c>
      <c r="G22" s="536">
        <v>252</v>
      </c>
      <c r="H22" s="536">
        <v>364</v>
      </c>
      <c r="I22" s="536">
        <v>353</v>
      </c>
      <c r="J22" s="537">
        <v>392</v>
      </c>
      <c r="K22" s="538">
        <v>-90</v>
      </c>
      <c r="L22" s="349">
        <v>-22.959183673469386</v>
      </c>
    </row>
    <row r="23" spans="1:12" s="110" customFormat="1" ht="15" customHeight="1" x14ac:dyDescent="0.2">
      <c r="A23" s="352" t="s">
        <v>347</v>
      </c>
      <c r="B23" s="353" t="s">
        <v>193</v>
      </c>
      <c r="C23" s="354"/>
      <c r="D23" s="354"/>
      <c r="E23" s="355"/>
      <c r="F23" s="539">
        <v>31</v>
      </c>
      <c r="G23" s="539">
        <v>80</v>
      </c>
      <c r="H23" s="539">
        <v>503</v>
      </c>
      <c r="I23" s="539">
        <v>16</v>
      </c>
      <c r="J23" s="540">
        <v>28</v>
      </c>
      <c r="K23" s="541">
        <v>3</v>
      </c>
      <c r="L23" s="356">
        <v>10.714285714285714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24.7</v>
      </c>
      <c r="G25" s="542">
        <v>30.4</v>
      </c>
      <c r="H25" s="542">
        <v>32.200000000000003</v>
      </c>
      <c r="I25" s="542">
        <v>29.7</v>
      </c>
      <c r="J25" s="542">
        <v>25.6</v>
      </c>
      <c r="K25" s="543" t="s">
        <v>349</v>
      </c>
      <c r="L25" s="364">
        <v>-0.90000000000000213</v>
      </c>
    </row>
    <row r="26" spans="1:12" s="110" customFormat="1" ht="15" customHeight="1" x14ac:dyDescent="0.2">
      <c r="A26" s="365" t="s">
        <v>105</v>
      </c>
      <c r="B26" s="366" t="s">
        <v>345</v>
      </c>
      <c r="C26" s="362"/>
      <c r="D26" s="362"/>
      <c r="E26" s="363"/>
      <c r="F26" s="542">
        <v>20.2</v>
      </c>
      <c r="G26" s="542">
        <v>27.3</v>
      </c>
      <c r="H26" s="542">
        <v>28.5</v>
      </c>
      <c r="I26" s="542">
        <v>27.8</v>
      </c>
      <c r="J26" s="544">
        <v>22.8</v>
      </c>
      <c r="K26" s="543" t="s">
        <v>349</v>
      </c>
      <c r="L26" s="364">
        <v>-2.6000000000000014</v>
      </c>
    </row>
    <row r="27" spans="1:12" s="110" customFormat="1" ht="15" customHeight="1" x14ac:dyDescent="0.2">
      <c r="A27" s="365"/>
      <c r="B27" s="366" t="s">
        <v>346</v>
      </c>
      <c r="C27" s="362"/>
      <c r="D27" s="362"/>
      <c r="E27" s="363"/>
      <c r="F27" s="542">
        <v>32.299999999999997</v>
      </c>
      <c r="G27" s="542">
        <v>33</v>
      </c>
      <c r="H27" s="542">
        <v>36.1</v>
      </c>
      <c r="I27" s="542">
        <v>32.4</v>
      </c>
      <c r="J27" s="542">
        <v>30.2</v>
      </c>
      <c r="K27" s="543" t="s">
        <v>349</v>
      </c>
      <c r="L27" s="364">
        <v>2.0999999999999979</v>
      </c>
    </row>
    <row r="28" spans="1:12" s="110" customFormat="1" ht="15" customHeight="1" x14ac:dyDescent="0.2">
      <c r="A28" s="365" t="s">
        <v>113</v>
      </c>
      <c r="B28" s="366" t="s">
        <v>108</v>
      </c>
      <c r="C28" s="362"/>
      <c r="D28" s="362"/>
      <c r="E28" s="363"/>
      <c r="F28" s="542">
        <v>37.700000000000003</v>
      </c>
      <c r="G28" s="542">
        <v>43.3</v>
      </c>
      <c r="H28" s="542">
        <v>39.4</v>
      </c>
      <c r="I28" s="542">
        <v>42.1</v>
      </c>
      <c r="J28" s="542">
        <v>38.200000000000003</v>
      </c>
      <c r="K28" s="543" t="s">
        <v>349</v>
      </c>
      <c r="L28" s="364">
        <v>-0.5</v>
      </c>
    </row>
    <row r="29" spans="1:12" s="110" customFormat="1" ht="11.25" x14ac:dyDescent="0.2">
      <c r="A29" s="365"/>
      <c r="B29" s="366" t="s">
        <v>109</v>
      </c>
      <c r="C29" s="362"/>
      <c r="D29" s="362"/>
      <c r="E29" s="363"/>
      <c r="F29" s="542">
        <v>23.3</v>
      </c>
      <c r="G29" s="542">
        <v>27.8</v>
      </c>
      <c r="H29" s="542">
        <v>30</v>
      </c>
      <c r="I29" s="542">
        <v>26.7</v>
      </c>
      <c r="J29" s="544">
        <v>23.3</v>
      </c>
      <c r="K29" s="543" t="s">
        <v>349</v>
      </c>
      <c r="L29" s="364">
        <v>0</v>
      </c>
    </row>
    <row r="30" spans="1:12" s="110" customFormat="1" ht="15" customHeight="1" x14ac:dyDescent="0.2">
      <c r="A30" s="365"/>
      <c r="B30" s="366" t="s">
        <v>110</v>
      </c>
      <c r="C30" s="362"/>
      <c r="D30" s="362"/>
      <c r="E30" s="363"/>
      <c r="F30" s="542">
        <v>10</v>
      </c>
      <c r="G30" s="542">
        <v>22.3</v>
      </c>
      <c r="H30" s="542">
        <v>19.8</v>
      </c>
      <c r="I30" s="542">
        <v>26.7</v>
      </c>
      <c r="J30" s="542">
        <v>16</v>
      </c>
      <c r="K30" s="543" t="s">
        <v>349</v>
      </c>
      <c r="L30" s="364">
        <v>-6</v>
      </c>
    </row>
    <row r="31" spans="1:12" s="110" customFormat="1" ht="15" customHeight="1" x14ac:dyDescent="0.2">
      <c r="A31" s="365"/>
      <c r="B31" s="366" t="s">
        <v>111</v>
      </c>
      <c r="C31" s="362"/>
      <c r="D31" s="362"/>
      <c r="E31" s="363"/>
      <c r="F31" s="542">
        <v>23.8</v>
      </c>
      <c r="G31" s="542">
        <v>25</v>
      </c>
      <c r="H31" s="542">
        <v>17.600000000000001</v>
      </c>
      <c r="I31" s="542">
        <v>23.5</v>
      </c>
      <c r="J31" s="542">
        <v>22.2</v>
      </c>
      <c r="K31" s="543" t="s">
        <v>349</v>
      </c>
      <c r="L31" s="364">
        <v>1.6000000000000014</v>
      </c>
    </row>
    <row r="32" spans="1:12" s="110" customFormat="1" ht="15" customHeight="1" x14ac:dyDescent="0.2">
      <c r="A32" s="367" t="s">
        <v>113</v>
      </c>
      <c r="B32" s="368" t="s">
        <v>181</v>
      </c>
      <c r="C32" s="362"/>
      <c r="D32" s="362"/>
      <c r="E32" s="363"/>
      <c r="F32" s="542">
        <v>20.100000000000001</v>
      </c>
      <c r="G32" s="542">
        <v>24.6</v>
      </c>
      <c r="H32" s="542">
        <v>28.1</v>
      </c>
      <c r="I32" s="542">
        <v>27.2</v>
      </c>
      <c r="J32" s="544">
        <v>22</v>
      </c>
      <c r="K32" s="543" t="s">
        <v>349</v>
      </c>
      <c r="L32" s="364">
        <v>-1.8999999999999986</v>
      </c>
    </row>
    <row r="33" spans="1:12" s="110" customFormat="1" ht="15" customHeight="1" x14ac:dyDescent="0.2">
      <c r="A33" s="367"/>
      <c r="B33" s="368" t="s">
        <v>182</v>
      </c>
      <c r="C33" s="362"/>
      <c r="D33" s="362"/>
      <c r="E33" s="363"/>
      <c r="F33" s="542">
        <v>35.1</v>
      </c>
      <c r="G33" s="542">
        <v>37.799999999999997</v>
      </c>
      <c r="H33" s="542">
        <v>39.1</v>
      </c>
      <c r="I33" s="542">
        <v>34.700000000000003</v>
      </c>
      <c r="J33" s="542">
        <v>34.6</v>
      </c>
      <c r="K33" s="543" t="s">
        <v>349</v>
      </c>
      <c r="L33" s="364">
        <v>0.5</v>
      </c>
    </row>
    <row r="34" spans="1:12" s="369" customFormat="1" ht="15" customHeight="1" x14ac:dyDescent="0.2">
      <c r="A34" s="367" t="s">
        <v>113</v>
      </c>
      <c r="B34" s="368" t="s">
        <v>116</v>
      </c>
      <c r="C34" s="362"/>
      <c r="D34" s="362"/>
      <c r="E34" s="363"/>
      <c r="F34" s="542">
        <v>23.9</v>
      </c>
      <c r="G34" s="542">
        <v>30.9</v>
      </c>
      <c r="H34" s="542">
        <v>32.6</v>
      </c>
      <c r="I34" s="542">
        <v>30.4</v>
      </c>
      <c r="J34" s="542">
        <v>25.9</v>
      </c>
      <c r="K34" s="543" t="s">
        <v>349</v>
      </c>
      <c r="L34" s="364">
        <v>-2</v>
      </c>
    </row>
    <row r="35" spans="1:12" s="369" customFormat="1" ht="11.25" x14ac:dyDescent="0.2">
      <c r="A35" s="370"/>
      <c r="B35" s="371" t="s">
        <v>117</v>
      </c>
      <c r="C35" s="372"/>
      <c r="D35" s="372"/>
      <c r="E35" s="373"/>
      <c r="F35" s="545">
        <v>28.8</v>
      </c>
      <c r="G35" s="545">
        <v>28.4</v>
      </c>
      <c r="H35" s="545">
        <v>30.2</v>
      </c>
      <c r="I35" s="545">
        <v>27.5</v>
      </c>
      <c r="J35" s="546">
        <v>24.6</v>
      </c>
      <c r="K35" s="547" t="s">
        <v>349</v>
      </c>
      <c r="L35" s="374">
        <v>4.1999999999999993</v>
      </c>
    </row>
    <row r="36" spans="1:12" s="369" customFormat="1" ht="15.95" customHeight="1" x14ac:dyDescent="0.2">
      <c r="A36" s="375" t="s">
        <v>350</v>
      </c>
      <c r="B36" s="376"/>
      <c r="C36" s="377"/>
      <c r="D36" s="376"/>
      <c r="E36" s="378"/>
      <c r="F36" s="548">
        <v>1792</v>
      </c>
      <c r="G36" s="548">
        <v>1208</v>
      </c>
      <c r="H36" s="548">
        <v>1645</v>
      </c>
      <c r="I36" s="548">
        <v>1515</v>
      </c>
      <c r="J36" s="548">
        <v>2052</v>
      </c>
      <c r="K36" s="549">
        <v>-260</v>
      </c>
      <c r="L36" s="380">
        <v>-12.670565302144249</v>
      </c>
    </row>
    <row r="37" spans="1:12" s="369" customFormat="1" ht="15.95" customHeight="1" x14ac:dyDescent="0.2">
      <c r="A37" s="381"/>
      <c r="B37" s="382" t="s">
        <v>113</v>
      </c>
      <c r="C37" s="382" t="s">
        <v>351</v>
      </c>
      <c r="D37" s="382"/>
      <c r="E37" s="383"/>
      <c r="F37" s="548">
        <v>442</v>
      </c>
      <c r="G37" s="548">
        <v>367</v>
      </c>
      <c r="H37" s="548">
        <v>529</v>
      </c>
      <c r="I37" s="548">
        <v>450</v>
      </c>
      <c r="J37" s="548">
        <v>526</v>
      </c>
      <c r="K37" s="549">
        <v>-84</v>
      </c>
      <c r="L37" s="380">
        <v>-15.96958174904943</v>
      </c>
    </row>
    <row r="38" spans="1:12" s="369" customFormat="1" ht="15.95" customHeight="1" x14ac:dyDescent="0.2">
      <c r="A38" s="381"/>
      <c r="B38" s="384" t="s">
        <v>105</v>
      </c>
      <c r="C38" s="384" t="s">
        <v>106</v>
      </c>
      <c r="D38" s="385"/>
      <c r="E38" s="383"/>
      <c r="F38" s="548">
        <v>1133</v>
      </c>
      <c r="G38" s="548">
        <v>560</v>
      </c>
      <c r="H38" s="548">
        <v>853</v>
      </c>
      <c r="I38" s="548">
        <v>895</v>
      </c>
      <c r="J38" s="550">
        <v>1271</v>
      </c>
      <c r="K38" s="549">
        <v>-138</v>
      </c>
      <c r="L38" s="380">
        <v>-10.857592446892211</v>
      </c>
    </row>
    <row r="39" spans="1:12" s="369" customFormat="1" ht="15.95" customHeight="1" x14ac:dyDescent="0.2">
      <c r="A39" s="381"/>
      <c r="B39" s="385"/>
      <c r="C39" s="382" t="s">
        <v>352</v>
      </c>
      <c r="D39" s="385"/>
      <c r="E39" s="383"/>
      <c r="F39" s="548">
        <v>229</v>
      </c>
      <c r="G39" s="548">
        <v>153</v>
      </c>
      <c r="H39" s="548">
        <v>243</v>
      </c>
      <c r="I39" s="548">
        <v>249</v>
      </c>
      <c r="J39" s="548">
        <v>290</v>
      </c>
      <c r="K39" s="549">
        <v>-61</v>
      </c>
      <c r="L39" s="380">
        <v>-21.03448275862069</v>
      </c>
    </row>
    <row r="40" spans="1:12" s="369" customFormat="1" ht="15.95" customHeight="1" x14ac:dyDescent="0.2">
      <c r="A40" s="381"/>
      <c r="B40" s="384"/>
      <c r="C40" s="384" t="s">
        <v>107</v>
      </c>
      <c r="D40" s="385"/>
      <c r="E40" s="383"/>
      <c r="F40" s="548">
        <v>659</v>
      </c>
      <c r="G40" s="548">
        <v>648</v>
      </c>
      <c r="H40" s="548">
        <v>792</v>
      </c>
      <c r="I40" s="548">
        <v>620</v>
      </c>
      <c r="J40" s="548">
        <v>781</v>
      </c>
      <c r="K40" s="549">
        <v>-122</v>
      </c>
      <c r="L40" s="380">
        <v>-15.620998719590268</v>
      </c>
    </row>
    <row r="41" spans="1:12" s="369" customFormat="1" ht="24" customHeight="1" x14ac:dyDescent="0.2">
      <c r="A41" s="381"/>
      <c r="B41" s="385"/>
      <c r="C41" s="382" t="s">
        <v>352</v>
      </c>
      <c r="D41" s="385"/>
      <c r="E41" s="383"/>
      <c r="F41" s="548">
        <v>213</v>
      </c>
      <c r="G41" s="548">
        <v>214</v>
      </c>
      <c r="H41" s="548">
        <v>286</v>
      </c>
      <c r="I41" s="548">
        <v>201</v>
      </c>
      <c r="J41" s="550">
        <v>236</v>
      </c>
      <c r="K41" s="549">
        <v>-23</v>
      </c>
      <c r="L41" s="380">
        <v>-9.7457627118644066</v>
      </c>
    </row>
    <row r="42" spans="1:12" s="110" customFormat="1" ht="15" customHeight="1" x14ac:dyDescent="0.2">
      <c r="A42" s="381"/>
      <c r="B42" s="384" t="s">
        <v>113</v>
      </c>
      <c r="C42" s="384" t="s">
        <v>353</v>
      </c>
      <c r="D42" s="385"/>
      <c r="E42" s="383"/>
      <c r="F42" s="548">
        <v>374</v>
      </c>
      <c r="G42" s="548">
        <v>254</v>
      </c>
      <c r="H42" s="548">
        <v>541</v>
      </c>
      <c r="I42" s="548">
        <v>297</v>
      </c>
      <c r="J42" s="548">
        <v>434</v>
      </c>
      <c r="K42" s="549">
        <v>-60</v>
      </c>
      <c r="L42" s="380">
        <v>-13.824884792626728</v>
      </c>
    </row>
    <row r="43" spans="1:12" s="110" customFormat="1" ht="15" customHeight="1" x14ac:dyDescent="0.2">
      <c r="A43" s="381"/>
      <c r="B43" s="385"/>
      <c r="C43" s="382" t="s">
        <v>352</v>
      </c>
      <c r="D43" s="385"/>
      <c r="E43" s="383"/>
      <c r="F43" s="548">
        <v>141</v>
      </c>
      <c r="G43" s="548">
        <v>110</v>
      </c>
      <c r="H43" s="548">
        <v>213</v>
      </c>
      <c r="I43" s="548">
        <v>125</v>
      </c>
      <c r="J43" s="548">
        <v>166</v>
      </c>
      <c r="K43" s="549">
        <v>-25</v>
      </c>
      <c r="L43" s="380">
        <v>-15.060240963855422</v>
      </c>
    </row>
    <row r="44" spans="1:12" s="110" customFormat="1" ht="15" customHeight="1" x14ac:dyDescent="0.2">
      <c r="A44" s="381"/>
      <c r="B44" s="384"/>
      <c r="C44" s="366" t="s">
        <v>109</v>
      </c>
      <c r="D44" s="385"/>
      <c r="E44" s="383"/>
      <c r="F44" s="548">
        <v>1178</v>
      </c>
      <c r="G44" s="548">
        <v>799</v>
      </c>
      <c r="H44" s="548">
        <v>961</v>
      </c>
      <c r="I44" s="548">
        <v>1036</v>
      </c>
      <c r="J44" s="550">
        <v>1362</v>
      </c>
      <c r="K44" s="549">
        <v>-184</v>
      </c>
      <c r="L44" s="380">
        <v>-13.509544787077827</v>
      </c>
    </row>
    <row r="45" spans="1:12" s="110" customFormat="1" ht="15" customHeight="1" x14ac:dyDescent="0.2">
      <c r="A45" s="381"/>
      <c r="B45" s="385"/>
      <c r="C45" s="382" t="s">
        <v>352</v>
      </c>
      <c r="D45" s="385"/>
      <c r="E45" s="383"/>
      <c r="F45" s="548">
        <v>274</v>
      </c>
      <c r="G45" s="548">
        <v>222</v>
      </c>
      <c r="H45" s="548">
        <v>288</v>
      </c>
      <c r="I45" s="548">
        <v>277</v>
      </c>
      <c r="J45" s="548">
        <v>318</v>
      </c>
      <c r="K45" s="549">
        <v>-44</v>
      </c>
      <c r="L45" s="380">
        <v>-13.836477987421384</v>
      </c>
    </row>
    <row r="46" spans="1:12" s="110" customFormat="1" ht="15" customHeight="1" x14ac:dyDescent="0.2">
      <c r="A46" s="381"/>
      <c r="B46" s="384"/>
      <c r="C46" s="366" t="s">
        <v>110</v>
      </c>
      <c r="D46" s="385"/>
      <c r="E46" s="383"/>
      <c r="F46" s="548">
        <v>219</v>
      </c>
      <c r="G46" s="548">
        <v>139</v>
      </c>
      <c r="H46" s="548">
        <v>126</v>
      </c>
      <c r="I46" s="548">
        <v>165</v>
      </c>
      <c r="J46" s="548">
        <v>238</v>
      </c>
      <c r="K46" s="549">
        <v>-19</v>
      </c>
      <c r="L46" s="380">
        <v>-7.9831932773109244</v>
      </c>
    </row>
    <row r="47" spans="1:12" s="110" customFormat="1" ht="15" customHeight="1" x14ac:dyDescent="0.2">
      <c r="A47" s="381"/>
      <c r="B47" s="385"/>
      <c r="C47" s="382" t="s">
        <v>352</v>
      </c>
      <c r="D47" s="385"/>
      <c r="E47" s="383"/>
      <c r="F47" s="548">
        <v>22</v>
      </c>
      <c r="G47" s="548">
        <v>31</v>
      </c>
      <c r="H47" s="548">
        <v>25</v>
      </c>
      <c r="I47" s="548">
        <v>44</v>
      </c>
      <c r="J47" s="550">
        <v>38</v>
      </c>
      <c r="K47" s="549">
        <v>-16</v>
      </c>
      <c r="L47" s="380">
        <v>-42.10526315789474</v>
      </c>
    </row>
    <row r="48" spans="1:12" s="110" customFormat="1" ht="15" customHeight="1" x14ac:dyDescent="0.2">
      <c r="A48" s="381"/>
      <c r="B48" s="385"/>
      <c r="C48" s="366" t="s">
        <v>111</v>
      </c>
      <c r="D48" s="386"/>
      <c r="E48" s="387"/>
      <c r="F48" s="548">
        <v>21</v>
      </c>
      <c r="G48" s="548">
        <v>16</v>
      </c>
      <c r="H48" s="548">
        <v>17</v>
      </c>
      <c r="I48" s="548">
        <v>17</v>
      </c>
      <c r="J48" s="548">
        <v>18</v>
      </c>
      <c r="K48" s="549">
        <v>3</v>
      </c>
      <c r="L48" s="380">
        <v>16.666666666666668</v>
      </c>
    </row>
    <row r="49" spans="1:12" s="110" customFormat="1" ht="15" customHeight="1" x14ac:dyDescent="0.2">
      <c r="A49" s="381"/>
      <c r="B49" s="385"/>
      <c r="C49" s="382" t="s">
        <v>352</v>
      </c>
      <c r="D49" s="385"/>
      <c r="E49" s="383"/>
      <c r="F49" s="548">
        <v>5</v>
      </c>
      <c r="G49" s="548">
        <v>4</v>
      </c>
      <c r="H49" s="548">
        <v>3</v>
      </c>
      <c r="I49" s="548">
        <v>4</v>
      </c>
      <c r="J49" s="548">
        <v>4</v>
      </c>
      <c r="K49" s="549">
        <v>1</v>
      </c>
      <c r="L49" s="380">
        <v>25</v>
      </c>
    </row>
    <row r="50" spans="1:12" s="110" customFormat="1" ht="15" customHeight="1" x14ac:dyDescent="0.2">
      <c r="A50" s="381"/>
      <c r="B50" s="384" t="s">
        <v>113</v>
      </c>
      <c r="C50" s="382" t="s">
        <v>181</v>
      </c>
      <c r="D50" s="385"/>
      <c r="E50" s="383"/>
      <c r="F50" s="548">
        <v>1248</v>
      </c>
      <c r="G50" s="548">
        <v>682</v>
      </c>
      <c r="H50" s="548">
        <v>1037</v>
      </c>
      <c r="I50" s="548">
        <v>1010</v>
      </c>
      <c r="J50" s="550">
        <v>1466</v>
      </c>
      <c r="K50" s="549">
        <v>-218</v>
      </c>
      <c r="L50" s="380">
        <v>-14.870395634379264</v>
      </c>
    </row>
    <row r="51" spans="1:12" s="110" customFormat="1" ht="15" customHeight="1" x14ac:dyDescent="0.2">
      <c r="A51" s="381"/>
      <c r="B51" s="385"/>
      <c r="C51" s="382" t="s">
        <v>352</v>
      </c>
      <c r="D51" s="385"/>
      <c r="E51" s="383"/>
      <c r="F51" s="548">
        <v>251</v>
      </c>
      <c r="G51" s="548">
        <v>168</v>
      </c>
      <c r="H51" s="548">
        <v>291</v>
      </c>
      <c r="I51" s="548">
        <v>275</v>
      </c>
      <c r="J51" s="548">
        <v>323</v>
      </c>
      <c r="K51" s="549">
        <v>-72</v>
      </c>
      <c r="L51" s="380">
        <v>-22.291021671826627</v>
      </c>
    </row>
    <row r="52" spans="1:12" s="110" customFormat="1" ht="15" customHeight="1" x14ac:dyDescent="0.2">
      <c r="A52" s="381"/>
      <c r="B52" s="384"/>
      <c r="C52" s="382" t="s">
        <v>182</v>
      </c>
      <c r="D52" s="385"/>
      <c r="E52" s="383"/>
      <c r="F52" s="548">
        <v>544</v>
      </c>
      <c r="G52" s="548">
        <v>526</v>
      </c>
      <c r="H52" s="548">
        <v>608</v>
      </c>
      <c r="I52" s="548">
        <v>505</v>
      </c>
      <c r="J52" s="548">
        <v>586</v>
      </c>
      <c r="K52" s="549">
        <v>-42</v>
      </c>
      <c r="L52" s="380">
        <v>-7.1672354948805461</v>
      </c>
    </row>
    <row r="53" spans="1:12" s="269" customFormat="1" ht="11.25" customHeight="1" x14ac:dyDescent="0.2">
      <c r="A53" s="381"/>
      <c r="B53" s="385"/>
      <c r="C53" s="382" t="s">
        <v>352</v>
      </c>
      <c r="D53" s="385"/>
      <c r="E53" s="383"/>
      <c r="F53" s="548">
        <v>191</v>
      </c>
      <c r="G53" s="548">
        <v>199</v>
      </c>
      <c r="H53" s="548">
        <v>238</v>
      </c>
      <c r="I53" s="548">
        <v>175</v>
      </c>
      <c r="J53" s="550">
        <v>203</v>
      </c>
      <c r="K53" s="549">
        <v>-12</v>
      </c>
      <c r="L53" s="380">
        <v>-5.9113300492610836</v>
      </c>
    </row>
    <row r="54" spans="1:12" s="151" customFormat="1" ht="12.75" customHeight="1" x14ac:dyDescent="0.2">
      <c r="A54" s="381"/>
      <c r="B54" s="384" t="s">
        <v>113</v>
      </c>
      <c r="C54" s="384" t="s">
        <v>116</v>
      </c>
      <c r="D54" s="385"/>
      <c r="E54" s="383"/>
      <c r="F54" s="548">
        <v>1492</v>
      </c>
      <c r="G54" s="548">
        <v>965</v>
      </c>
      <c r="H54" s="548">
        <v>1314</v>
      </c>
      <c r="I54" s="548">
        <v>1165</v>
      </c>
      <c r="J54" s="548">
        <v>1661</v>
      </c>
      <c r="K54" s="549">
        <v>-169</v>
      </c>
      <c r="L54" s="380">
        <v>-10.174593618302227</v>
      </c>
    </row>
    <row r="55" spans="1:12" ht="11.25" x14ac:dyDescent="0.2">
      <c r="A55" s="381"/>
      <c r="B55" s="385"/>
      <c r="C55" s="382" t="s">
        <v>352</v>
      </c>
      <c r="D55" s="385"/>
      <c r="E55" s="383"/>
      <c r="F55" s="548">
        <v>356</v>
      </c>
      <c r="G55" s="548">
        <v>298</v>
      </c>
      <c r="H55" s="548">
        <v>429</v>
      </c>
      <c r="I55" s="548">
        <v>354</v>
      </c>
      <c r="J55" s="548">
        <v>430</v>
      </c>
      <c r="K55" s="549">
        <v>-74</v>
      </c>
      <c r="L55" s="380">
        <v>-17.209302325581394</v>
      </c>
    </row>
    <row r="56" spans="1:12" ht="14.25" customHeight="1" x14ac:dyDescent="0.2">
      <c r="A56" s="381"/>
      <c r="B56" s="385"/>
      <c r="C56" s="384" t="s">
        <v>117</v>
      </c>
      <c r="D56" s="385"/>
      <c r="E56" s="383"/>
      <c r="F56" s="548">
        <v>299</v>
      </c>
      <c r="G56" s="548">
        <v>243</v>
      </c>
      <c r="H56" s="548">
        <v>331</v>
      </c>
      <c r="I56" s="548">
        <v>349</v>
      </c>
      <c r="J56" s="548">
        <v>391</v>
      </c>
      <c r="K56" s="549">
        <v>-92</v>
      </c>
      <c r="L56" s="380">
        <v>-23.529411764705884</v>
      </c>
    </row>
    <row r="57" spans="1:12" ht="18.75" customHeight="1" x14ac:dyDescent="0.2">
      <c r="A57" s="388"/>
      <c r="B57" s="389"/>
      <c r="C57" s="390" t="s">
        <v>352</v>
      </c>
      <c r="D57" s="389"/>
      <c r="E57" s="391"/>
      <c r="F57" s="551">
        <v>86</v>
      </c>
      <c r="G57" s="552">
        <v>69</v>
      </c>
      <c r="H57" s="552">
        <v>100</v>
      </c>
      <c r="I57" s="552">
        <v>96</v>
      </c>
      <c r="J57" s="552">
        <v>96</v>
      </c>
      <c r="K57" s="553">
        <f t="shared" ref="K57" si="0">IF(OR(F57=".",J57=".")=TRUE,".",IF(OR(F57="*",J57="*")=TRUE,"*",IF(AND(F57="-",J57="-")=TRUE,"-",IF(AND(ISNUMBER(J57),ISNUMBER(F57))=TRUE,IF(F57-J57=0,0,F57-J57),IF(ISNUMBER(F57)=TRUE,F57,-J57)))))</f>
        <v>-10</v>
      </c>
      <c r="L57" s="392">
        <f t="shared" ref="L57" si="1">IF(K57 =".",".",IF(K57 ="*","*",IF(K57="-","-",IF(K57=0,0,IF(OR(J57="-",J57=".",F57="-",F57=".")=TRUE,"X",IF(J57=0,"0,0",IF(ABS(K57*100/J57)&gt;250,".X",(K57*100/J57))))))))</f>
        <v>-10.416666666666666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1829</v>
      </c>
      <c r="E11" s="114">
        <v>1296</v>
      </c>
      <c r="F11" s="114">
        <v>2188</v>
      </c>
      <c r="G11" s="114">
        <v>1542</v>
      </c>
      <c r="H11" s="140">
        <v>2091</v>
      </c>
      <c r="I11" s="115">
        <v>-262</v>
      </c>
      <c r="J11" s="116">
        <v>-12.5298900047824</v>
      </c>
    </row>
    <row r="12" spans="1:15" s="110" customFormat="1" ht="24.95" customHeight="1" x14ac:dyDescent="0.2">
      <c r="A12" s="193" t="s">
        <v>132</v>
      </c>
      <c r="B12" s="194" t="s">
        <v>133</v>
      </c>
      <c r="C12" s="113">
        <v>1.9136139967195189</v>
      </c>
      <c r="D12" s="115">
        <v>35</v>
      </c>
      <c r="E12" s="114">
        <v>8</v>
      </c>
      <c r="F12" s="114">
        <v>24</v>
      </c>
      <c r="G12" s="114">
        <v>12</v>
      </c>
      <c r="H12" s="140">
        <v>38</v>
      </c>
      <c r="I12" s="115">
        <v>-3</v>
      </c>
      <c r="J12" s="116">
        <v>-7.8947368421052628</v>
      </c>
    </row>
    <row r="13" spans="1:15" s="110" customFormat="1" ht="24.95" customHeight="1" x14ac:dyDescent="0.2">
      <c r="A13" s="193" t="s">
        <v>134</v>
      </c>
      <c r="B13" s="199" t="s">
        <v>214</v>
      </c>
      <c r="C13" s="113">
        <v>1.3668671405139421</v>
      </c>
      <c r="D13" s="115">
        <v>25</v>
      </c>
      <c r="E13" s="114">
        <v>9</v>
      </c>
      <c r="F13" s="114">
        <v>35</v>
      </c>
      <c r="G13" s="114">
        <v>22</v>
      </c>
      <c r="H13" s="140">
        <v>29</v>
      </c>
      <c r="I13" s="115">
        <v>-4</v>
      </c>
      <c r="J13" s="116">
        <v>-13.793103448275861</v>
      </c>
    </row>
    <row r="14" spans="1:15" s="287" customFormat="1" ht="24.95" customHeight="1" x14ac:dyDescent="0.2">
      <c r="A14" s="193" t="s">
        <v>215</v>
      </c>
      <c r="B14" s="199" t="s">
        <v>137</v>
      </c>
      <c r="C14" s="113">
        <v>20.174958993985786</v>
      </c>
      <c r="D14" s="115">
        <v>369</v>
      </c>
      <c r="E14" s="114">
        <v>241</v>
      </c>
      <c r="F14" s="114">
        <v>498</v>
      </c>
      <c r="G14" s="114">
        <v>342</v>
      </c>
      <c r="H14" s="140">
        <v>449</v>
      </c>
      <c r="I14" s="115">
        <v>-80</v>
      </c>
      <c r="J14" s="116">
        <v>-17.817371937639198</v>
      </c>
      <c r="K14" s="110"/>
      <c r="L14" s="110"/>
      <c r="M14" s="110"/>
      <c r="N14" s="110"/>
      <c r="O14" s="110"/>
    </row>
    <row r="15" spans="1:15" s="110" customFormat="1" ht="24.95" customHeight="1" x14ac:dyDescent="0.2">
      <c r="A15" s="193" t="s">
        <v>216</v>
      </c>
      <c r="B15" s="199" t="s">
        <v>217</v>
      </c>
      <c r="C15" s="113">
        <v>4.9207217058501911</v>
      </c>
      <c r="D15" s="115">
        <v>90</v>
      </c>
      <c r="E15" s="114">
        <v>68</v>
      </c>
      <c r="F15" s="114">
        <v>141</v>
      </c>
      <c r="G15" s="114">
        <v>75</v>
      </c>
      <c r="H15" s="140">
        <v>106</v>
      </c>
      <c r="I15" s="115">
        <v>-16</v>
      </c>
      <c r="J15" s="116">
        <v>-15.09433962264151</v>
      </c>
    </row>
    <row r="16" spans="1:15" s="287" customFormat="1" ht="24.95" customHeight="1" x14ac:dyDescent="0.2">
      <c r="A16" s="193" t="s">
        <v>218</v>
      </c>
      <c r="B16" s="199" t="s">
        <v>141</v>
      </c>
      <c r="C16" s="113">
        <v>9.2400218698742478</v>
      </c>
      <c r="D16" s="115">
        <v>169</v>
      </c>
      <c r="E16" s="114">
        <v>115</v>
      </c>
      <c r="F16" s="114">
        <v>245</v>
      </c>
      <c r="G16" s="114">
        <v>175</v>
      </c>
      <c r="H16" s="140">
        <v>217</v>
      </c>
      <c r="I16" s="115">
        <v>-48</v>
      </c>
      <c r="J16" s="116">
        <v>-22.119815668202765</v>
      </c>
      <c r="K16" s="110"/>
      <c r="L16" s="110"/>
      <c r="M16" s="110"/>
      <c r="N16" s="110"/>
      <c r="O16" s="110"/>
    </row>
    <row r="17" spans="1:15" s="110" customFormat="1" ht="24.95" customHeight="1" x14ac:dyDescent="0.2">
      <c r="A17" s="193" t="s">
        <v>142</v>
      </c>
      <c r="B17" s="199" t="s">
        <v>220</v>
      </c>
      <c r="C17" s="113">
        <v>6.0142154182613448</v>
      </c>
      <c r="D17" s="115">
        <v>110</v>
      </c>
      <c r="E17" s="114">
        <v>58</v>
      </c>
      <c r="F17" s="114">
        <v>112</v>
      </c>
      <c r="G17" s="114">
        <v>92</v>
      </c>
      <c r="H17" s="140">
        <v>126</v>
      </c>
      <c r="I17" s="115">
        <v>-16</v>
      </c>
      <c r="J17" s="116">
        <v>-12.698412698412698</v>
      </c>
    </row>
    <row r="18" spans="1:15" s="287" customFormat="1" ht="24.95" customHeight="1" x14ac:dyDescent="0.2">
      <c r="A18" s="201" t="s">
        <v>144</v>
      </c>
      <c r="B18" s="202" t="s">
        <v>145</v>
      </c>
      <c r="C18" s="113">
        <v>20.010934937124112</v>
      </c>
      <c r="D18" s="115">
        <v>366</v>
      </c>
      <c r="E18" s="114">
        <v>128</v>
      </c>
      <c r="F18" s="114">
        <v>275</v>
      </c>
      <c r="G18" s="114">
        <v>250</v>
      </c>
      <c r="H18" s="140">
        <v>369</v>
      </c>
      <c r="I18" s="115">
        <v>-3</v>
      </c>
      <c r="J18" s="116">
        <v>-0.81300813008130079</v>
      </c>
      <c r="K18" s="110"/>
      <c r="L18" s="110"/>
      <c r="M18" s="110"/>
      <c r="N18" s="110"/>
      <c r="O18" s="110"/>
    </row>
    <row r="19" spans="1:15" s="110" customFormat="1" ht="24.95" customHeight="1" x14ac:dyDescent="0.2">
      <c r="A19" s="193" t="s">
        <v>146</v>
      </c>
      <c r="B19" s="199" t="s">
        <v>147</v>
      </c>
      <c r="C19" s="113">
        <v>12.301804264625478</v>
      </c>
      <c r="D19" s="115">
        <v>225</v>
      </c>
      <c r="E19" s="114">
        <v>181</v>
      </c>
      <c r="F19" s="114">
        <v>337</v>
      </c>
      <c r="G19" s="114">
        <v>196</v>
      </c>
      <c r="H19" s="140">
        <v>315</v>
      </c>
      <c r="I19" s="115">
        <v>-90</v>
      </c>
      <c r="J19" s="116">
        <v>-28.571428571428573</v>
      </c>
    </row>
    <row r="20" spans="1:15" s="287" customFormat="1" ht="24.95" customHeight="1" x14ac:dyDescent="0.2">
      <c r="A20" s="193" t="s">
        <v>148</v>
      </c>
      <c r="B20" s="199" t="s">
        <v>149</v>
      </c>
      <c r="C20" s="113">
        <v>11.208310552214325</v>
      </c>
      <c r="D20" s="115">
        <v>205</v>
      </c>
      <c r="E20" s="114">
        <v>90</v>
      </c>
      <c r="F20" s="114">
        <v>127</v>
      </c>
      <c r="G20" s="114">
        <v>107</v>
      </c>
      <c r="H20" s="140">
        <v>170</v>
      </c>
      <c r="I20" s="115">
        <v>35</v>
      </c>
      <c r="J20" s="116">
        <v>20.588235294117649</v>
      </c>
      <c r="K20" s="110"/>
      <c r="L20" s="110"/>
      <c r="M20" s="110"/>
      <c r="N20" s="110"/>
      <c r="O20" s="110"/>
    </row>
    <row r="21" spans="1:15" s="110" customFormat="1" ht="24.95" customHeight="1" x14ac:dyDescent="0.2">
      <c r="A21" s="201" t="s">
        <v>150</v>
      </c>
      <c r="B21" s="202" t="s">
        <v>151</v>
      </c>
      <c r="C21" s="113">
        <v>4.1006014215418265</v>
      </c>
      <c r="D21" s="115">
        <v>75</v>
      </c>
      <c r="E21" s="114">
        <v>76</v>
      </c>
      <c r="F21" s="114">
        <v>97</v>
      </c>
      <c r="G21" s="114">
        <v>116</v>
      </c>
      <c r="H21" s="140">
        <v>96</v>
      </c>
      <c r="I21" s="115">
        <v>-21</v>
      </c>
      <c r="J21" s="116">
        <v>-21.875</v>
      </c>
    </row>
    <row r="22" spans="1:15" s="110" customFormat="1" ht="24.95" customHeight="1" x14ac:dyDescent="0.2">
      <c r="A22" s="201" t="s">
        <v>152</v>
      </c>
      <c r="B22" s="199" t="s">
        <v>153</v>
      </c>
      <c r="C22" s="113">
        <v>0.71077091306724982</v>
      </c>
      <c r="D22" s="115">
        <v>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0.71077091306724982</v>
      </c>
      <c r="D23" s="115">
        <v>13</v>
      </c>
      <c r="E23" s="114">
        <v>19</v>
      </c>
      <c r="F23" s="114">
        <v>17</v>
      </c>
      <c r="G23" s="114">
        <v>19</v>
      </c>
      <c r="H23" s="140">
        <v>16</v>
      </c>
      <c r="I23" s="115">
        <v>-3</v>
      </c>
      <c r="J23" s="116">
        <v>-18.75</v>
      </c>
    </row>
    <row r="24" spans="1:15" s="110" customFormat="1" ht="24.95" customHeight="1" x14ac:dyDescent="0.2">
      <c r="A24" s="193" t="s">
        <v>156</v>
      </c>
      <c r="B24" s="199" t="s">
        <v>221</v>
      </c>
      <c r="C24" s="113">
        <v>4.811372334609076</v>
      </c>
      <c r="D24" s="115">
        <v>88</v>
      </c>
      <c r="E24" s="114">
        <v>73</v>
      </c>
      <c r="F24" s="114">
        <v>108</v>
      </c>
      <c r="G24" s="114">
        <v>62</v>
      </c>
      <c r="H24" s="140">
        <v>81</v>
      </c>
      <c r="I24" s="115">
        <v>7</v>
      </c>
      <c r="J24" s="116">
        <v>8.6419753086419746</v>
      </c>
    </row>
    <row r="25" spans="1:15" s="110" customFormat="1" ht="24.95" customHeight="1" x14ac:dyDescent="0.2">
      <c r="A25" s="193" t="s">
        <v>222</v>
      </c>
      <c r="B25" s="204" t="s">
        <v>159</v>
      </c>
      <c r="C25" s="113">
        <v>4.4833242208857298</v>
      </c>
      <c r="D25" s="115">
        <v>82</v>
      </c>
      <c r="E25" s="114">
        <v>59</v>
      </c>
      <c r="F25" s="114">
        <v>77</v>
      </c>
      <c r="G25" s="114">
        <v>75</v>
      </c>
      <c r="H25" s="140">
        <v>79</v>
      </c>
      <c r="I25" s="115">
        <v>3</v>
      </c>
      <c r="J25" s="116">
        <v>3.7974683544303796</v>
      </c>
    </row>
    <row r="26" spans="1:15" s="110" customFormat="1" ht="24.95" customHeight="1" x14ac:dyDescent="0.2">
      <c r="A26" s="201">
        <v>782.78300000000002</v>
      </c>
      <c r="B26" s="203" t="s">
        <v>160</v>
      </c>
      <c r="C26" s="113">
        <v>0.6014215418261345</v>
      </c>
      <c r="D26" s="115">
        <v>11</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1.8042646254784036</v>
      </c>
      <c r="D27" s="115">
        <v>33</v>
      </c>
      <c r="E27" s="114">
        <v>41</v>
      </c>
      <c r="F27" s="114">
        <v>74</v>
      </c>
      <c r="G27" s="114">
        <v>56</v>
      </c>
      <c r="H27" s="140">
        <v>47</v>
      </c>
      <c r="I27" s="115">
        <v>-14</v>
      </c>
      <c r="J27" s="116">
        <v>-29.787234042553191</v>
      </c>
    </row>
    <row r="28" spans="1:15" s="110" customFormat="1" ht="24.95" customHeight="1" x14ac:dyDescent="0.2">
      <c r="A28" s="193" t="s">
        <v>163</v>
      </c>
      <c r="B28" s="199" t="s">
        <v>164</v>
      </c>
      <c r="C28" s="113">
        <v>2.2963367960634224</v>
      </c>
      <c r="D28" s="115">
        <v>42</v>
      </c>
      <c r="E28" s="114">
        <v>43</v>
      </c>
      <c r="F28" s="114">
        <v>114</v>
      </c>
      <c r="G28" s="114">
        <v>19</v>
      </c>
      <c r="H28" s="140">
        <v>49</v>
      </c>
      <c r="I28" s="115">
        <v>-7</v>
      </c>
      <c r="J28" s="116">
        <v>-14.285714285714286</v>
      </c>
    </row>
    <row r="29" spans="1:15" s="110" customFormat="1" ht="24.95" customHeight="1" x14ac:dyDescent="0.2">
      <c r="A29" s="193">
        <v>86</v>
      </c>
      <c r="B29" s="199" t="s">
        <v>165</v>
      </c>
      <c r="C29" s="113">
        <v>4.6473482777474029</v>
      </c>
      <c r="D29" s="115">
        <v>85</v>
      </c>
      <c r="E29" s="114">
        <v>89</v>
      </c>
      <c r="F29" s="114">
        <v>109</v>
      </c>
      <c r="G29" s="114">
        <v>76</v>
      </c>
      <c r="H29" s="140">
        <v>111</v>
      </c>
      <c r="I29" s="115">
        <v>-26</v>
      </c>
      <c r="J29" s="116">
        <v>-23.423423423423422</v>
      </c>
    </row>
    <row r="30" spans="1:15" s="110" customFormat="1" ht="24.95" customHeight="1" x14ac:dyDescent="0.2">
      <c r="A30" s="193">
        <v>87.88</v>
      </c>
      <c r="B30" s="204" t="s">
        <v>166</v>
      </c>
      <c r="C30" s="113">
        <v>6.7796610169491522</v>
      </c>
      <c r="D30" s="115">
        <v>124</v>
      </c>
      <c r="E30" s="114">
        <v>196</v>
      </c>
      <c r="F30" s="114">
        <v>202</v>
      </c>
      <c r="G30" s="114">
        <v>112</v>
      </c>
      <c r="H30" s="140">
        <v>130</v>
      </c>
      <c r="I30" s="115">
        <v>-6</v>
      </c>
      <c r="J30" s="116">
        <v>-4.615384615384615</v>
      </c>
    </row>
    <row r="31" spans="1:15" s="110" customFormat="1" ht="24.95" customHeight="1" x14ac:dyDescent="0.2">
      <c r="A31" s="193" t="s">
        <v>167</v>
      </c>
      <c r="B31" s="199" t="s">
        <v>168</v>
      </c>
      <c r="C31" s="113">
        <v>2.0776380535811918</v>
      </c>
      <c r="D31" s="115">
        <v>38</v>
      </c>
      <c r="E31" s="114">
        <v>26</v>
      </c>
      <c r="F31" s="114">
        <v>54</v>
      </c>
      <c r="G31" s="114">
        <v>31</v>
      </c>
      <c r="H31" s="140">
        <v>41</v>
      </c>
      <c r="I31" s="115">
        <v>-3</v>
      </c>
      <c r="J31" s="116">
        <v>-7.3170731707317076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1.9136139967195189</v>
      </c>
      <c r="D34" s="115">
        <v>35</v>
      </c>
      <c r="E34" s="114">
        <v>8</v>
      </c>
      <c r="F34" s="114">
        <v>24</v>
      </c>
      <c r="G34" s="114">
        <v>12</v>
      </c>
      <c r="H34" s="140">
        <v>38</v>
      </c>
      <c r="I34" s="115">
        <v>-3</v>
      </c>
      <c r="J34" s="116">
        <v>-7.8947368421052628</v>
      </c>
    </row>
    <row r="35" spans="1:10" s="110" customFormat="1" ht="24.95" customHeight="1" x14ac:dyDescent="0.2">
      <c r="A35" s="292" t="s">
        <v>171</v>
      </c>
      <c r="B35" s="293" t="s">
        <v>172</v>
      </c>
      <c r="C35" s="113">
        <v>41.552761071623841</v>
      </c>
      <c r="D35" s="115">
        <v>760</v>
      </c>
      <c r="E35" s="114">
        <v>378</v>
      </c>
      <c r="F35" s="114">
        <v>808</v>
      </c>
      <c r="G35" s="114">
        <v>614</v>
      </c>
      <c r="H35" s="140">
        <v>847</v>
      </c>
      <c r="I35" s="115">
        <v>-87</v>
      </c>
      <c r="J35" s="116">
        <v>-10.271546635182998</v>
      </c>
    </row>
    <row r="36" spans="1:10" s="110" customFormat="1" ht="24.95" customHeight="1" x14ac:dyDescent="0.2">
      <c r="A36" s="294" t="s">
        <v>173</v>
      </c>
      <c r="B36" s="295" t="s">
        <v>174</v>
      </c>
      <c r="C36" s="125">
        <v>56.533624931656639</v>
      </c>
      <c r="D36" s="143">
        <v>1034</v>
      </c>
      <c r="E36" s="144">
        <v>910</v>
      </c>
      <c r="F36" s="144">
        <v>1356</v>
      </c>
      <c r="G36" s="144">
        <v>916</v>
      </c>
      <c r="H36" s="145">
        <v>1206</v>
      </c>
      <c r="I36" s="143">
        <v>-172</v>
      </c>
      <c r="J36" s="146">
        <v>-14.262023217247098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1829</v>
      </c>
      <c r="F11" s="264">
        <v>1296</v>
      </c>
      <c r="G11" s="264">
        <v>2188</v>
      </c>
      <c r="H11" s="264">
        <v>1542</v>
      </c>
      <c r="I11" s="265">
        <v>2091</v>
      </c>
      <c r="J11" s="263">
        <v>-262</v>
      </c>
      <c r="K11" s="266">
        <v>-12.5298900047824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23.1273920174959</v>
      </c>
      <c r="E13" s="115">
        <v>423</v>
      </c>
      <c r="F13" s="114">
        <v>389</v>
      </c>
      <c r="G13" s="114">
        <v>515</v>
      </c>
      <c r="H13" s="114">
        <v>514</v>
      </c>
      <c r="I13" s="140">
        <v>572</v>
      </c>
      <c r="J13" s="115">
        <v>-149</v>
      </c>
      <c r="K13" s="116">
        <v>-26.04895104895105</v>
      </c>
    </row>
    <row r="14" spans="1:15" ht="15.95" customHeight="1" x14ac:dyDescent="0.2">
      <c r="A14" s="306" t="s">
        <v>230</v>
      </c>
      <c r="B14" s="307"/>
      <c r="C14" s="308"/>
      <c r="D14" s="113">
        <v>62.602515035538545</v>
      </c>
      <c r="E14" s="115">
        <v>1145</v>
      </c>
      <c r="F14" s="114">
        <v>726</v>
      </c>
      <c r="G14" s="114">
        <v>1406</v>
      </c>
      <c r="H14" s="114">
        <v>828</v>
      </c>
      <c r="I14" s="140">
        <v>1225</v>
      </c>
      <c r="J14" s="115">
        <v>-80</v>
      </c>
      <c r="K14" s="116">
        <v>-6.5306122448979593</v>
      </c>
    </row>
    <row r="15" spans="1:15" ht="15.95" customHeight="1" x14ac:dyDescent="0.2">
      <c r="A15" s="306" t="s">
        <v>231</v>
      </c>
      <c r="B15" s="307"/>
      <c r="C15" s="308"/>
      <c r="D15" s="113">
        <v>7.8184800437397488</v>
      </c>
      <c r="E15" s="115">
        <v>143</v>
      </c>
      <c r="F15" s="114">
        <v>85</v>
      </c>
      <c r="G15" s="114">
        <v>142</v>
      </c>
      <c r="H15" s="114">
        <v>114</v>
      </c>
      <c r="I15" s="140">
        <v>172</v>
      </c>
      <c r="J15" s="115">
        <v>-29</v>
      </c>
      <c r="K15" s="116">
        <v>-16.86046511627907</v>
      </c>
    </row>
    <row r="16" spans="1:15" ht="15.95" customHeight="1" x14ac:dyDescent="0.2">
      <c r="A16" s="306" t="s">
        <v>232</v>
      </c>
      <c r="B16" s="307"/>
      <c r="C16" s="308"/>
      <c r="D16" s="113">
        <v>6.1782394751230179</v>
      </c>
      <c r="E16" s="115">
        <v>113</v>
      </c>
      <c r="F16" s="114">
        <v>91</v>
      </c>
      <c r="G16" s="114">
        <v>115</v>
      </c>
      <c r="H16" s="114">
        <v>81</v>
      </c>
      <c r="I16" s="140">
        <v>115</v>
      </c>
      <c r="J16" s="115">
        <v>-2</v>
      </c>
      <c r="K16" s="116">
        <v>-1.7391304347826086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1.8042646254784036</v>
      </c>
      <c r="E18" s="115">
        <v>33</v>
      </c>
      <c r="F18" s="114">
        <v>13</v>
      </c>
      <c r="G18" s="114">
        <v>42</v>
      </c>
      <c r="H18" s="114">
        <v>18</v>
      </c>
      <c r="I18" s="140">
        <v>38</v>
      </c>
      <c r="J18" s="115">
        <v>-5</v>
      </c>
      <c r="K18" s="116">
        <v>-13.157894736842104</v>
      </c>
    </row>
    <row r="19" spans="1:11" ht="14.1" customHeight="1" x14ac:dyDescent="0.2">
      <c r="A19" s="306" t="s">
        <v>235</v>
      </c>
      <c r="B19" s="307" t="s">
        <v>236</v>
      </c>
      <c r="C19" s="308"/>
      <c r="D19" s="113">
        <v>0.3827227993439038</v>
      </c>
      <c r="E19" s="115">
        <v>7</v>
      </c>
      <c r="F19" s="114">
        <v>4</v>
      </c>
      <c r="G19" s="114">
        <v>20</v>
      </c>
      <c r="H19" s="114">
        <v>10</v>
      </c>
      <c r="I19" s="140">
        <v>8</v>
      </c>
      <c r="J19" s="115">
        <v>-1</v>
      </c>
      <c r="K19" s="116">
        <v>-12.5</v>
      </c>
    </row>
    <row r="20" spans="1:11" ht="14.1" customHeight="1" x14ac:dyDescent="0.2">
      <c r="A20" s="306">
        <v>12</v>
      </c>
      <c r="B20" s="307" t="s">
        <v>237</v>
      </c>
      <c r="C20" s="308"/>
      <c r="D20" s="113">
        <v>1.0934937124111537</v>
      </c>
      <c r="E20" s="115">
        <v>20</v>
      </c>
      <c r="F20" s="114">
        <v>7</v>
      </c>
      <c r="G20" s="114">
        <v>29</v>
      </c>
      <c r="H20" s="114">
        <v>24</v>
      </c>
      <c r="I20" s="140">
        <v>25</v>
      </c>
      <c r="J20" s="115">
        <v>-5</v>
      </c>
      <c r="K20" s="116">
        <v>-20</v>
      </c>
    </row>
    <row r="21" spans="1:11" ht="14.1" customHeight="1" x14ac:dyDescent="0.2">
      <c r="A21" s="306">
        <v>21</v>
      </c>
      <c r="B21" s="307" t="s">
        <v>238</v>
      </c>
      <c r="C21" s="308"/>
      <c r="D21" s="113">
        <v>0.98414434117003824</v>
      </c>
      <c r="E21" s="115">
        <v>18</v>
      </c>
      <c r="F21" s="114" t="s">
        <v>513</v>
      </c>
      <c r="G21" s="114">
        <v>5</v>
      </c>
      <c r="H21" s="114">
        <v>11</v>
      </c>
      <c r="I21" s="140">
        <v>19</v>
      </c>
      <c r="J21" s="115">
        <v>-1</v>
      </c>
      <c r="K21" s="116">
        <v>-5.2631578947368425</v>
      </c>
    </row>
    <row r="22" spans="1:11" ht="14.1" customHeight="1" x14ac:dyDescent="0.2">
      <c r="A22" s="306">
        <v>22</v>
      </c>
      <c r="B22" s="307" t="s">
        <v>239</v>
      </c>
      <c r="C22" s="308"/>
      <c r="D22" s="113">
        <v>2.2963367960634224</v>
      </c>
      <c r="E22" s="115">
        <v>42</v>
      </c>
      <c r="F22" s="114">
        <v>25</v>
      </c>
      <c r="G22" s="114">
        <v>61</v>
      </c>
      <c r="H22" s="114">
        <v>32</v>
      </c>
      <c r="I22" s="140">
        <v>42</v>
      </c>
      <c r="J22" s="115">
        <v>0</v>
      </c>
      <c r="K22" s="116">
        <v>0</v>
      </c>
    </row>
    <row r="23" spans="1:11" ht="14.1" customHeight="1" x14ac:dyDescent="0.2">
      <c r="A23" s="306">
        <v>23</v>
      </c>
      <c r="B23" s="307" t="s">
        <v>240</v>
      </c>
      <c r="C23" s="308"/>
      <c r="D23" s="113">
        <v>0.49207217058501912</v>
      </c>
      <c r="E23" s="115">
        <v>9</v>
      </c>
      <c r="F23" s="114">
        <v>9</v>
      </c>
      <c r="G23" s="114">
        <v>33</v>
      </c>
      <c r="H23" s="114">
        <v>10</v>
      </c>
      <c r="I23" s="140">
        <v>21</v>
      </c>
      <c r="J23" s="115">
        <v>-12</v>
      </c>
      <c r="K23" s="116">
        <v>-57.142857142857146</v>
      </c>
    </row>
    <row r="24" spans="1:11" ht="14.1" customHeight="1" x14ac:dyDescent="0.2">
      <c r="A24" s="306">
        <v>24</v>
      </c>
      <c r="B24" s="307" t="s">
        <v>241</v>
      </c>
      <c r="C24" s="308"/>
      <c r="D24" s="113">
        <v>3.7178786221979223</v>
      </c>
      <c r="E24" s="115">
        <v>68</v>
      </c>
      <c r="F24" s="114">
        <v>21</v>
      </c>
      <c r="G24" s="114">
        <v>64</v>
      </c>
      <c r="H24" s="114">
        <v>91</v>
      </c>
      <c r="I24" s="140">
        <v>122</v>
      </c>
      <c r="J24" s="115">
        <v>-54</v>
      </c>
      <c r="K24" s="116">
        <v>-44.26229508196721</v>
      </c>
    </row>
    <row r="25" spans="1:11" ht="14.1" customHeight="1" x14ac:dyDescent="0.2">
      <c r="A25" s="306">
        <v>25</v>
      </c>
      <c r="B25" s="307" t="s">
        <v>242</v>
      </c>
      <c r="C25" s="308"/>
      <c r="D25" s="113">
        <v>5.0847457627118642</v>
      </c>
      <c r="E25" s="115">
        <v>93</v>
      </c>
      <c r="F25" s="114">
        <v>51</v>
      </c>
      <c r="G25" s="114">
        <v>126</v>
      </c>
      <c r="H25" s="114">
        <v>57</v>
      </c>
      <c r="I25" s="140">
        <v>80</v>
      </c>
      <c r="J25" s="115">
        <v>13</v>
      </c>
      <c r="K25" s="116">
        <v>16.25</v>
      </c>
    </row>
    <row r="26" spans="1:11" ht="14.1" customHeight="1" x14ac:dyDescent="0.2">
      <c r="A26" s="306">
        <v>26</v>
      </c>
      <c r="B26" s="307" t="s">
        <v>243</v>
      </c>
      <c r="C26" s="308"/>
      <c r="D26" s="113">
        <v>2.9524330235101148</v>
      </c>
      <c r="E26" s="115">
        <v>54</v>
      </c>
      <c r="F26" s="114">
        <v>36</v>
      </c>
      <c r="G26" s="114">
        <v>105</v>
      </c>
      <c r="H26" s="114">
        <v>30</v>
      </c>
      <c r="I26" s="140">
        <v>68</v>
      </c>
      <c r="J26" s="115">
        <v>-14</v>
      </c>
      <c r="K26" s="116">
        <v>-20.588235294117649</v>
      </c>
    </row>
    <row r="27" spans="1:11" ht="14.1" customHeight="1" x14ac:dyDescent="0.2">
      <c r="A27" s="306">
        <v>27</v>
      </c>
      <c r="B27" s="307" t="s">
        <v>244</v>
      </c>
      <c r="C27" s="308"/>
      <c r="D27" s="113">
        <v>1.8589393110989612</v>
      </c>
      <c r="E27" s="115">
        <v>34</v>
      </c>
      <c r="F27" s="114">
        <v>37</v>
      </c>
      <c r="G27" s="114">
        <v>40</v>
      </c>
      <c r="H27" s="114">
        <v>42</v>
      </c>
      <c r="I27" s="140">
        <v>38</v>
      </c>
      <c r="J27" s="115">
        <v>-4</v>
      </c>
      <c r="K27" s="116">
        <v>-10.526315789473685</v>
      </c>
    </row>
    <row r="28" spans="1:11" ht="14.1" customHeight="1" x14ac:dyDescent="0.2">
      <c r="A28" s="306">
        <v>28</v>
      </c>
      <c r="B28" s="307" t="s">
        <v>245</v>
      </c>
      <c r="C28" s="308"/>
      <c r="D28" s="113">
        <v>0.87479496992892292</v>
      </c>
      <c r="E28" s="115">
        <v>16</v>
      </c>
      <c r="F28" s="114">
        <v>15</v>
      </c>
      <c r="G28" s="114">
        <v>16</v>
      </c>
      <c r="H28" s="114">
        <v>12</v>
      </c>
      <c r="I28" s="140">
        <v>51</v>
      </c>
      <c r="J28" s="115">
        <v>-35</v>
      </c>
      <c r="K28" s="116">
        <v>-68.627450980392155</v>
      </c>
    </row>
    <row r="29" spans="1:11" ht="14.1" customHeight="1" x14ac:dyDescent="0.2">
      <c r="A29" s="306">
        <v>29</v>
      </c>
      <c r="B29" s="307" t="s">
        <v>246</v>
      </c>
      <c r="C29" s="308"/>
      <c r="D29" s="113">
        <v>3.1711317659923455</v>
      </c>
      <c r="E29" s="115">
        <v>58</v>
      </c>
      <c r="F29" s="114">
        <v>76</v>
      </c>
      <c r="G29" s="114">
        <v>105</v>
      </c>
      <c r="H29" s="114">
        <v>82</v>
      </c>
      <c r="I29" s="140">
        <v>71</v>
      </c>
      <c r="J29" s="115">
        <v>-13</v>
      </c>
      <c r="K29" s="116">
        <v>-18.309859154929576</v>
      </c>
    </row>
    <row r="30" spans="1:11" ht="14.1" customHeight="1" x14ac:dyDescent="0.2">
      <c r="A30" s="306" t="s">
        <v>247</v>
      </c>
      <c r="B30" s="307" t="s">
        <v>248</v>
      </c>
      <c r="C30" s="308"/>
      <c r="D30" s="113" t="s">
        <v>513</v>
      </c>
      <c r="E30" s="115" t="s">
        <v>513</v>
      </c>
      <c r="F30" s="114" t="s">
        <v>513</v>
      </c>
      <c r="G30" s="114">
        <v>33</v>
      </c>
      <c r="H30" s="114" t="s">
        <v>513</v>
      </c>
      <c r="I30" s="140">
        <v>20</v>
      </c>
      <c r="J30" s="115" t="s">
        <v>513</v>
      </c>
      <c r="K30" s="116" t="s">
        <v>513</v>
      </c>
    </row>
    <row r="31" spans="1:11" ht="14.1" customHeight="1" x14ac:dyDescent="0.2">
      <c r="A31" s="306" t="s">
        <v>249</v>
      </c>
      <c r="B31" s="307" t="s">
        <v>250</v>
      </c>
      <c r="C31" s="308"/>
      <c r="D31" s="113">
        <v>1.9682886823400765</v>
      </c>
      <c r="E31" s="115">
        <v>36</v>
      </c>
      <c r="F31" s="114">
        <v>56</v>
      </c>
      <c r="G31" s="114">
        <v>68</v>
      </c>
      <c r="H31" s="114">
        <v>60</v>
      </c>
      <c r="I31" s="140">
        <v>51</v>
      </c>
      <c r="J31" s="115">
        <v>-15</v>
      </c>
      <c r="K31" s="116">
        <v>-29.411764705882351</v>
      </c>
    </row>
    <row r="32" spans="1:11" ht="14.1" customHeight="1" x14ac:dyDescent="0.2">
      <c r="A32" s="306">
        <v>31</v>
      </c>
      <c r="B32" s="307" t="s">
        <v>251</v>
      </c>
      <c r="C32" s="308"/>
      <c r="D32" s="113">
        <v>0.49207217058501912</v>
      </c>
      <c r="E32" s="115">
        <v>9</v>
      </c>
      <c r="F32" s="114">
        <v>4</v>
      </c>
      <c r="G32" s="114" t="s">
        <v>513</v>
      </c>
      <c r="H32" s="114">
        <v>7</v>
      </c>
      <c r="I32" s="140">
        <v>5</v>
      </c>
      <c r="J32" s="115">
        <v>4</v>
      </c>
      <c r="K32" s="116">
        <v>80</v>
      </c>
    </row>
    <row r="33" spans="1:11" ht="14.1" customHeight="1" x14ac:dyDescent="0.2">
      <c r="A33" s="306">
        <v>32</v>
      </c>
      <c r="B33" s="307" t="s">
        <v>252</v>
      </c>
      <c r="C33" s="308"/>
      <c r="D33" s="113">
        <v>8.146528157463095</v>
      </c>
      <c r="E33" s="115">
        <v>149</v>
      </c>
      <c r="F33" s="114">
        <v>49</v>
      </c>
      <c r="G33" s="114">
        <v>107</v>
      </c>
      <c r="H33" s="114">
        <v>114</v>
      </c>
      <c r="I33" s="140">
        <v>146</v>
      </c>
      <c r="J33" s="115">
        <v>3</v>
      </c>
      <c r="K33" s="116">
        <v>2.0547945205479454</v>
      </c>
    </row>
    <row r="34" spans="1:11" ht="14.1" customHeight="1" x14ac:dyDescent="0.2">
      <c r="A34" s="306">
        <v>33</v>
      </c>
      <c r="B34" s="307" t="s">
        <v>253</v>
      </c>
      <c r="C34" s="308"/>
      <c r="D34" s="113">
        <v>4.5926735921268449</v>
      </c>
      <c r="E34" s="115">
        <v>84</v>
      </c>
      <c r="F34" s="114">
        <v>19</v>
      </c>
      <c r="G34" s="114">
        <v>70</v>
      </c>
      <c r="H34" s="114">
        <v>70</v>
      </c>
      <c r="I34" s="140">
        <v>103</v>
      </c>
      <c r="J34" s="115">
        <v>-19</v>
      </c>
      <c r="K34" s="116">
        <v>-18.446601941747574</v>
      </c>
    </row>
    <row r="35" spans="1:11" ht="14.1" customHeight="1" x14ac:dyDescent="0.2">
      <c r="A35" s="306">
        <v>34</v>
      </c>
      <c r="B35" s="307" t="s">
        <v>254</v>
      </c>
      <c r="C35" s="308"/>
      <c r="D35" s="113">
        <v>2.2416621104428649</v>
      </c>
      <c r="E35" s="115">
        <v>41</v>
      </c>
      <c r="F35" s="114">
        <v>34</v>
      </c>
      <c r="G35" s="114">
        <v>51</v>
      </c>
      <c r="H35" s="114">
        <v>34</v>
      </c>
      <c r="I35" s="140">
        <v>54</v>
      </c>
      <c r="J35" s="115">
        <v>-13</v>
      </c>
      <c r="K35" s="116">
        <v>-24.074074074074073</v>
      </c>
    </row>
    <row r="36" spans="1:11" ht="14.1" customHeight="1" x14ac:dyDescent="0.2">
      <c r="A36" s="306">
        <v>41</v>
      </c>
      <c r="B36" s="307" t="s">
        <v>255</v>
      </c>
      <c r="C36" s="308"/>
      <c r="D36" s="113" t="s">
        <v>513</v>
      </c>
      <c r="E36" s="115" t="s">
        <v>513</v>
      </c>
      <c r="F36" s="114">
        <v>3</v>
      </c>
      <c r="G36" s="114">
        <v>12</v>
      </c>
      <c r="H36" s="114">
        <v>4</v>
      </c>
      <c r="I36" s="140">
        <v>8</v>
      </c>
      <c r="J36" s="115" t="s">
        <v>513</v>
      </c>
      <c r="K36" s="116" t="s">
        <v>513</v>
      </c>
    </row>
    <row r="37" spans="1:11" ht="14.1" customHeight="1" x14ac:dyDescent="0.2">
      <c r="A37" s="306">
        <v>42</v>
      </c>
      <c r="B37" s="307" t="s">
        <v>256</v>
      </c>
      <c r="C37" s="308"/>
      <c r="D37" s="113" t="s">
        <v>513</v>
      </c>
      <c r="E37" s="115" t="s">
        <v>513</v>
      </c>
      <c r="F37" s="114">
        <v>0</v>
      </c>
      <c r="G37" s="114">
        <v>5</v>
      </c>
      <c r="H37" s="114" t="s">
        <v>513</v>
      </c>
      <c r="I37" s="140" t="s">
        <v>513</v>
      </c>
      <c r="J37" s="115" t="s">
        <v>513</v>
      </c>
      <c r="K37" s="116" t="s">
        <v>513</v>
      </c>
    </row>
    <row r="38" spans="1:11" ht="14.1" customHeight="1" x14ac:dyDescent="0.2">
      <c r="A38" s="306">
        <v>43</v>
      </c>
      <c r="B38" s="307" t="s">
        <v>257</v>
      </c>
      <c r="C38" s="308"/>
      <c r="D38" s="113">
        <v>0.65609622744669216</v>
      </c>
      <c r="E38" s="115">
        <v>12</v>
      </c>
      <c r="F38" s="114">
        <v>14</v>
      </c>
      <c r="G38" s="114">
        <v>35</v>
      </c>
      <c r="H38" s="114">
        <v>15</v>
      </c>
      <c r="I38" s="140">
        <v>21</v>
      </c>
      <c r="J38" s="115">
        <v>-9</v>
      </c>
      <c r="K38" s="116">
        <v>-42.857142857142854</v>
      </c>
    </row>
    <row r="39" spans="1:11" ht="14.1" customHeight="1" x14ac:dyDescent="0.2">
      <c r="A39" s="306">
        <v>51</v>
      </c>
      <c r="B39" s="307" t="s">
        <v>258</v>
      </c>
      <c r="C39" s="308"/>
      <c r="D39" s="113">
        <v>5.3581191908146524</v>
      </c>
      <c r="E39" s="115">
        <v>98</v>
      </c>
      <c r="F39" s="114">
        <v>78</v>
      </c>
      <c r="G39" s="114">
        <v>112</v>
      </c>
      <c r="H39" s="114">
        <v>121</v>
      </c>
      <c r="I39" s="140">
        <v>121</v>
      </c>
      <c r="J39" s="115">
        <v>-23</v>
      </c>
      <c r="K39" s="116">
        <v>-19.008264462809919</v>
      </c>
    </row>
    <row r="40" spans="1:11" ht="14.1" customHeight="1" x14ac:dyDescent="0.2">
      <c r="A40" s="306" t="s">
        <v>259</v>
      </c>
      <c r="B40" s="307" t="s">
        <v>260</v>
      </c>
      <c r="C40" s="308"/>
      <c r="D40" s="113">
        <v>4.811372334609076</v>
      </c>
      <c r="E40" s="115">
        <v>88</v>
      </c>
      <c r="F40" s="114">
        <v>72</v>
      </c>
      <c r="G40" s="114">
        <v>111</v>
      </c>
      <c r="H40" s="114">
        <v>116</v>
      </c>
      <c r="I40" s="140">
        <v>115</v>
      </c>
      <c r="J40" s="115">
        <v>-27</v>
      </c>
      <c r="K40" s="116">
        <v>-23.478260869565219</v>
      </c>
    </row>
    <row r="41" spans="1:11" ht="14.1" customHeight="1" x14ac:dyDescent="0.2">
      <c r="A41" s="306"/>
      <c r="B41" s="307" t="s">
        <v>261</v>
      </c>
      <c r="C41" s="308"/>
      <c r="D41" s="113">
        <v>3.936577364680153</v>
      </c>
      <c r="E41" s="115">
        <v>72</v>
      </c>
      <c r="F41" s="114">
        <v>44</v>
      </c>
      <c r="G41" s="114">
        <v>77</v>
      </c>
      <c r="H41" s="114">
        <v>87</v>
      </c>
      <c r="I41" s="140">
        <v>98</v>
      </c>
      <c r="J41" s="115">
        <v>-26</v>
      </c>
      <c r="K41" s="116">
        <v>-26.530612244897959</v>
      </c>
    </row>
    <row r="42" spans="1:11" ht="14.1" customHeight="1" x14ac:dyDescent="0.2">
      <c r="A42" s="306">
        <v>52</v>
      </c>
      <c r="B42" s="307" t="s">
        <v>262</v>
      </c>
      <c r="C42" s="308"/>
      <c r="D42" s="113">
        <v>12.52050300710771</v>
      </c>
      <c r="E42" s="115">
        <v>229</v>
      </c>
      <c r="F42" s="114">
        <v>70</v>
      </c>
      <c r="G42" s="114">
        <v>89</v>
      </c>
      <c r="H42" s="114">
        <v>106</v>
      </c>
      <c r="I42" s="140">
        <v>212</v>
      </c>
      <c r="J42" s="115">
        <v>17</v>
      </c>
      <c r="K42" s="116">
        <v>8.0188679245283012</v>
      </c>
    </row>
    <row r="43" spans="1:11" ht="14.1" customHeight="1" x14ac:dyDescent="0.2">
      <c r="A43" s="306" t="s">
        <v>263</v>
      </c>
      <c r="B43" s="307" t="s">
        <v>264</v>
      </c>
      <c r="C43" s="308"/>
      <c r="D43" s="113">
        <v>10.825587752870421</v>
      </c>
      <c r="E43" s="115">
        <v>198</v>
      </c>
      <c r="F43" s="114">
        <v>65</v>
      </c>
      <c r="G43" s="114">
        <v>84</v>
      </c>
      <c r="H43" s="114">
        <v>85</v>
      </c>
      <c r="I43" s="140">
        <v>183</v>
      </c>
      <c r="J43" s="115">
        <v>15</v>
      </c>
      <c r="K43" s="116">
        <v>8.1967213114754092</v>
      </c>
    </row>
    <row r="44" spans="1:11" ht="14.1" customHeight="1" x14ac:dyDescent="0.2">
      <c r="A44" s="306">
        <v>53</v>
      </c>
      <c r="B44" s="307" t="s">
        <v>265</v>
      </c>
      <c r="C44" s="308"/>
      <c r="D44" s="113">
        <v>0.49207217058501912</v>
      </c>
      <c r="E44" s="115">
        <v>9</v>
      </c>
      <c r="F44" s="114">
        <v>9</v>
      </c>
      <c r="G44" s="114">
        <v>13</v>
      </c>
      <c r="H44" s="114">
        <v>11</v>
      </c>
      <c r="I44" s="140">
        <v>18</v>
      </c>
      <c r="J44" s="115">
        <v>-9</v>
      </c>
      <c r="K44" s="116">
        <v>-50</v>
      </c>
    </row>
    <row r="45" spans="1:11" ht="14.1" customHeight="1" x14ac:dyDescent="0.2">
      <c r="A45" s="306" t="s">
        <v>266</v>
      </c>
      <c r="B45" s="307" t="s">
        <v>267</v>
      </c>
      <c r="C45" s="308"/>
      <c r="D45" s="113">
        <v>0.49207217058501912</v>
      </c>
      <c r="E45" s="115">
        <v>9</v>
      </c>
      <c r="F45" s="114">
        <v>9</v>
      </c>
      <c r="G45" s="114">
        <v>13</v>
      </c>
      <c r="H45" s="114">
        <v>11</v>
      </c>
      <c r="I45" s="140">
        <v>18</v>
      </c>
      <c r="J45" s="115">
        <v>-9</v>
      </c>
      <c r="K45" s="116">
        <v>-50</v>
      </c>
    </row>
    <row r="46" spans="1:11" ht="14.1" customHeight="1" x14ac:dyDescent="0.2">
      <c r="A46" s="306">
        <v>54</v>
      </c>
      <c r="B46" s="307" t="s">
        <v>268</v>
      </c>
      <c r="C46" s="308"/>
      <c r="D46" s="113">
        <v>3.0071077091306724</v>
      </c>
      <c r="E46" s="115">
        <v>55</v>
      </c>
      <c r="F46" s="114">
        <v>67</v>
      </c>
      <c r="G46" s="114">
        <v>66</v>
      </c>
      <c r="H46" s="114">
        <v>67</v>
      </c>
      <c r="I46" s="140">
        <v>50</v>
      </c>
      <c r="J46" s="115">
        <v>5</v>
      </c>
      <c r="K46" s="116">
        <v>10</v>
      </c>
    </row>
    <row r="47" spans="1:11" ht="14.1" customHeight="1" x14ac:dyDescent="0.2">
      <c r="A47" s="306">
        <v>61</v>
      </c>
      <c r="B47" s="307" t="s">
        <v>269</v>
      </c>
      <c r="C47" s="308"/>
      <c r="D47" s="113">
        <v>2.7884089666484417</v>
      </c>
      <c r="E47" s="115">
        <v>51</v>
      </c>
      <c r="F47" s="114">
        <v>17</v>
      </c>
      <c r="G47" s="114">
        <v>51</v>
      </c>
      <c r="H47" s="114">
        <v>35</v>
      </c>
      <c r="I47" s="140">
        <v>69</v>
      </c>
      <c r="J47" s="115">
        <v>-18</v>
      </c>
      <c r="K47" s="116">
        <v>-26.086956521739129</v>
      </c>
    </row>
    <row r="48" spans="1:11" ht="14.1" customHeight="1" x14ac:dyDescent="0.2">
      <c r="A48" s="306">
        <v>62</v>
      </c>
      <c r="B48" s="307" t="s">
        <v>270</v>
      </c>
      <c r="C48" s="308"/>
      <c r="D48" s="113">
        <v>6.2329141607435758</v>
      </c>
      <c r="E48" s="115">
        <v>114</v>
      </c>
      <c r="F48" s="114">
        <v>117</v>
      </c>
      <c r="G48" s="114">
        <v>160</v>
      </c>
      <c r="H48" s="114">
        <v>105</v>
      </c>
      <c r="I48" s="140">
        <v>126</v>
      </c>
      <c r="J48" s="115">
        <v>-12</v>
      </c>
      <c r="K48" s="116">
        <v>-9.5238095238095237</v>
      </c>
    </row>
    <row r="49" spans="1:11" ht="14.1" customHeight="1" x14ac:dyDescent="0.2">
      <c r="A49" s="306">
        <v>63</v>
      </c>
      <c r="B49" s="307" t="s">
        <v>271</v>
      </c>
      <c r="C49" s="308"/>
      <c r="D49" s="113">
        <v>2.2416621104428649</v>
      </c>
      <c r="E49" s="115">
        <v>41</v>
      </c>
      <c r="F49" s="114">
        <v>36</v>
      </c>
      <c r="G49" s="114">
        <v>46</v>
      </c>
      <c r="H49" s="114">
        <v>49</v>
      </c>
      <c r="I49" s="140">
        <v>54</v>
      </c>
      <c r="J49" s="115">
        <v>-13</v>
      </c>
      <c r="K49" s="116">
        <v>-24.074074074074073</v>
      </c>
    </row>
    <row r="50" spans="1:11" ht="14.1" customHeight="1" x14ac:dyDescent="0.2">
      <c r="A50" s="306" t="s">
        <v>272</v>
      </c>
      <c r="B50" s="307" t="s">
        <v>273</v>
      </c>
      <c r="C50" s="308"/>
      <c r="D50" s="113">
        <v>0.43739748496446146</v>
      </c>
      <c r="E50" s="115">
        <v>8</v>
      </c>
      <c r="F50" s="114">
        <v>10</v>
      </c>
      <c r="G50" s="114">
        <v>16</v>
      </c>
      <c r="H50" s="114">
        <v>11</v>
      </c>
      <c r="I50" s="140">
        <v>6</v>
      </c>
      <c r="J50" s="115">
        <v>2</v>
      </c>
      <c r="K50" s="116">
        <v>33.333333333333336</v>
      </c>
    </row>
    <row r="51" spans="1:11" ht="14.1" customHeight="1" x14ac:dyDescent="0.2">
      <c r="A51" s="306" t="s">
        <v>274</v>
      </c>
      <c r="B51" s="307" t="s">
        <v>275</v>
      </c>
      <c r="C51" s="308"/>
      <c r="D51" s="113">
        <v>1.6402405686167305</v>
      </c>
      <c r="E51" s="115">
        <v>30</v>
      </c>
      <c r="F51" s="114">
        <v>23</v>
      </c>
      <c r="G51" s="114">
        <v>27</v>
      </c>
      <c r="H51" s="114">
        <v>36</v>
      </c>
      <c r="I51" s="140">
        <v>45</v>
      </c>
      <c r="J51" s="115">
        <v>-15</v>
      </c>
      <c r="K51" s="116">
        <v>-33.333333333333336</v>
      </c>
    </row>
    <row r="52" spans="1:11" ht="14.1" customHeight="1" x14ac:dyDescent="0.2">
      <c r="A52" s="306">
        <v>71</v>
      </c>
      <c r="B52" s="307" t="s">
        <v>276</v>
      </c>
      <c r="C52" s="308"/>
      <c r="D52" s="113">
        <v>10.060142154182614</v>
      </c>
      <c r="E52" s="115">
        <v>184</v>
      </c>
      <c r="F52" s="114">
        <v>138</v>
      </c>
      <c r="G52" s="114">
        <v>183</v>
      </c>
      <c r="H52" s="114">
        <v>140</v>
      </c>
      <c r="I52" s="140">
        <v>158</v>
      </c>
      <c r="J52" s="115">
        <v>26</v>
      </c>
      <c r="K52" s="116">
        <v>16.455696202531644</v>
      </c>
    </row>
    <row r="53" spans="1:11" ht="14.1" customHeight="1" x14ac:dyDescent="0.2">
      <c r="A53" s="306" t="s">
        <v>277</v>
      </c>
      <c r="B53" s="307" t="s">
        <v>278</v>
      </c>
      <c r="C53" s="308"/>
      <c r="D53" s="113">
        <v>3.4991798797156917</v>
      </c>
      <c r="E53" s="115">
        <v>64</v>
      </c>
      <c r="F53" s="114">
        <v>40</v>
      </c>
      <c r="G53" s="114">
        <v>59</v>
      </c>
      <c r="H53" s="114">
        <v>36</v>
      </c>
      <c r="I53" s="140">
        <v>36</v>
      </c>
      <c r="J53" s="115">
        <v>28</v>
      </c>
      <c r="K53" s="116">
        <v>77.777777777777771</v>
      </c>
    </row>
    <row r="54" spans="1:11" ht="14.1" customHeight="1" x14ac:dyDescent="0.2">
      <c r="A54" s="306" t="s">
        <v>279</v>
      </c>
      <c r="B54" s="307" t="s">
        <v>280</v>
      </c>
      <c r="C54" s="308"/>
      <c r="D54" s="113">
        <v>5.4127938764352104</v>
      </c>
      <c r="E54" s="115">
        <v>99</v>
      </c>
      <c r="F54" s="114">
        <v>84</v>
      </c>
      <c r="G54" s="114">
        <v>111</v>
      </c>
      <c r="H54" s="114">
        <v>95</v>
      </c>
      <c r="I54" s="140">
        <v>110</v>
      </c>
      <c r="J54" s="115">
        <v>-11</v>
      </c>
      <c r="K54" s="116">
        <v>-10</v>
      </c>
    </row>
    <row r="55" spans="1:11" ht="14.1" customHeight="1" x14ac:dyDescent="0.2">
      <c r="A55" s="306">
        <v>72</v>
      </c>
      <c r="B55" s="307" t="s">
        <v>281</v>
      </c>
      <c r="C55" s="308"/>
      <c r="D55" s="113">
        <v>1.4762165117550574</v>
      </c>
      <c r="E55" s="115">
        <v>27</v>
      </c>
      <c r="F55" s="114">
        <v>25</v>
      </c>
      <c r="G55" s="114">
        <v>40</v>
      </c>
      <c r="H55" s="114">
        <v>20</v>
      </c>
      <c r="I55" s="140">
        <v>32</v>
      </c>
      <c r="J55" s="115">
        <v>-5</v>
      </c>
      <c r="K55" s="116">
        <v>-15.625</v>
      </c>
    </row>
    <row r="56" spans="1:11" ht="14.1" customHeight="1" x14ac:dyDescent="0.2">
      <c r="A56" s="306" t="s">
        <v>282</v>
      </c>
      <c r="B56" s="307" t="s">
        <v>283</v>
      </c>
      <c r="C56" s="308"/>
      <c r="D56" s="113" t="s">
        <v>513</v>
      </c>
      <c r="E56" s="115" t="s">
        <v>513</v>
      </c>
      <c r="F56" s="114">
        <v>13</v>
      </c>
      <c r="G56" s="114">
        <v>14</v>
      </c>
      <c r="H56" s="114">
        <v>14</v>
      </c>
      <c r="I56" s="140" t="s">
        <v>513</v>
      </c>
      <c r="J56" s="115" t="s">
        <v>513</v>
      </c>
      <c r="K56" s="116" t="s">
        <v>513</v>
      </c>
    </row>
    <row r="57" spans="1:11" ht="14.1" customHeight="1" x14ac:dyDescent="0.2">
      <c r="A57" s="306" t="s">
        <v>284</v>
      </c>
      <c r="B57" s="307" t="s">
        <v>285</v>
      </c>
      <c r="C57" s="308"/>
      <c r="D57" s="113">
        <v>0.87479496992892292</v>
      </c>
      <c r="E57" s="115">
        <v>16</v>
      </c>
      <c r="F57" s="114" t="s">
        <v>513</v>
      </c>
      <c r="G57" s="114">
        <v>15</v>
      </c>
      <c r="H57" s="114">
        <v>6</v>
      </c>
      <c r="I57" s="140">
        <v>20</v>
      </c>
      <c r="J57" s="115">
        <v>-4</v>
      </c>
      <c r="K57" s="116">
        <v>-20</v>
      </c>
    </row>
    <row r="58" spans="1:11" ht="14.1" customHeight="1" x14ac:dyDescent="0.2">
      <c r="A58" s="306">
        <v>73</v>
      </c>
      <c r="B58" s="307" t="s">
        <v>286</v>
      </c>
      <c r="C58" s="308"/>
      <c r="D58" s="113">
        <v>1.1481683980317112</v>
      </c>
      <c r="E58" s="115">
        <v>21</v>
      </c>
      <c r="F58" s="114">
        <v>15</v>
      </c>
      <c r="G58" s="114">
        <v>33</v>
      </c>
      <c r="H58" s="114">
        <v>14</v>
      </c>
      <c r="I58" s="140">
        <v>10</v>
      </c>
      <c r="J58" s="115">
        <v>11</v>
      </c>
      <c r="K58" s="116">
        <v>110</v>
      </c>
    </row>
    <row r="59" spans="1:11" ht="14.1" customHeight="1" x14ac:dyDescent="0.2">
      <c r="A59" s="306" t="s">
        <v>287</v>
      </c>
      <c r="B59" s="307" t="s">
        <v>288</v>
      </c>
      <c r="C59" s="308"/>
      <c r="D59" s="113">
        <v>0.98414434117003824</v>
      </c>
      <c r="E59" s="115">
        <v>18</v>
      </c>
      <c r="F59" s="114">
        <v>13</v>
      </c>
      <c r="G59" s="114">
        <v>30</v>
      </c>
      <c r="H59" s="114">
        <v>12</v>
      </c>
      <c r="I59" s="140">
        <v>8</v>
      </c>
      <c r="J59" s="115">
        <v>10</v>
      </c>
      <c r="K59" s="116">
        <v>125</v>
      </c>
    </row>
    <row r="60" spans="1:11" ht="14.1" customHeight="1" x14ac:dyDescent="0.2">
      <c r="A60" s="306">
        <v>81</v>
      </c>
      <c r="B60" s="307" t="s">
        <v>289</v>
      </c>
      <c r="C60" s="308"/>
      <c r="D60" s="113">
        <v>5.6314926189174415</v>
      </c>
      <c r="E60" s="115">
        <v>103</v>
      </c>
      <c r="F60" s="114">
        <v>120</v>
      </c>
      <c r="G60" s="114">
        <v>147</v>
      </c>
      <c r="H60" s="114">
        <v>98</v>
      </c>
      <c r="I60" s="140">
        <v>134</v>
      </c>
      <c r="J60" s="115">
        <v>-31</v>
      </c>
      <c r="K60" s="116">
        <v>-23.134328358208954</v>
      </c>
    </row>
    <row r="61" spans="1:11" ht="14.1" customHeight="1" x14ac:dyDescent="0.2">
      <c r="A61" s="306" t="s">
        <v>290</v>
      </c>
      <c r="B61" s="307" t="s">
        <v>291</v>
      </c>
      <c r="C61" s="308"/>
      <c r="D61" s="113">
        <v>1.8589393110989612</v>
      </c>
      <c r="E61" s="115">
        <v>34</v>
      </c>
      <c r="F61" s="114">
        <v>19</v>
      </c>
      <c r="G61" s="114">
        <v>77</v>
      </c>
      <c r="H61" s="114">
        <v>35</v>
      </c>
      <c r="I61" s="140">
        <v>61</v>
      </c>
      <c r="J61" s="115">
        <v>-27</v>
      </c>
      <c r="K61" s="116">
        <v>-44.26229508196721</v>
      </c>
    </row>
    <row r="62" spans="1:11" ht="14.1" customHeight="1" x14ac:dyDescent="0.2">
      <c r="A62" s="306" t="s">
        <v>292</v>
      </c>
      <c r="B62" s="307" t="s">
        <v>293</v>
      </c>
      <c r="C62" s="308"/>
      <c r="D62" s="113">
        <v>2.0229633679606343</v>
      </c>
      <c r="E62" s="115">
        <v>37</v>
      </c>
      <c r="F62" s="114">
        <v>83</v>
      </c>
      <c r="G62" s="114">
        <v>36</v>
      </c>
      <c r="H62" s="114">
        <v>36</v>
      </c>
      <c r="I62" s="140">
        <v>24</v>
      </c>
      <c r="J62" s="115">
        <v>13</v>
      </c>
      <c r="K62" s="116">
        <v>54.166666666666664</v>
      </c>
    </row>
    <row r="63" spans="1:11" ht="14.1" customHeight="1" x14ac:dyDescent="0.2">
      <c r="A63" s="306"/>
      <c r="B63" s="307" t="s">
        <v>294</v>
      </c>
      <c r="C63" s="308"/>
      <c r="D63" s="113">
        <v>1.9682886823400765</v>
      </c>
      <c r="E63" s="115">
        <v>36</v>
      </c>
      <c r="F63" s="114">
        <v>82</v>
      </c>
      <c r="G63" s="114">
        <v>35</v>
      </c>
      <c r="H63" s="114">
        <v>35</v>
      </c>
      <c r="I63" s="140">
        <v>24</v>
      </c>
      <c r="J63" s="115">
        <v>12</v>
      </c>
      <c r="K63" s="116">
        <v>50</v>
      </c>
    </row>
    <row r="64" spans="1:11" ht="14.1" customHeight="1" x14ac:dyDescent="0.2">
      <c r="A64" s="306" t="s">
        <v>295</v>
      </c>
      <c r="B64" s="307" t="s">
        <v>296</v>
      </c>
      <c r="C64" s="308"/>
      <c r="D64" s="113">
        <v>0.6014215418261345</v>
      </c>
      <c r="E64" s="115">
        <v>11</v>
      </c>
      <c r="F64" s="114">
        <v>9</v>
      </c>
      <c r="G64" s="114">
        <v>8</v>
      </c>
      <c r="H64" s="114">
        <v>9</v>
      </c>
      <c r="I64" s="140">
        <v>19</v>
      </c>
      <c r="J64" s="115">
        <v>-8</v>
      </c>
      <c r="K64" s="116">
        <v>-42.10526315789474</v>
      </c>
    </row>
    <row r="65" spans="1:11" ht="14.1" customHeight="1" x14ac:dyDescent="0.2">
      <c r="A65" s="306" t="s">
        <v>297</v>
      </c>
      <c r="B65" s="307" t="s">
        <v>298</v>
      </c>
      <c r="C65" s="308"/>
      <c r="D65" s="113">
        <v>0.43739748496446146</v>
      </c>
      <c r="E65" s="115">
        <v>8</v>
      </c>
      <c r="F65" s="114">
        <v>6</v>
      </c>
      <c r="G65" s="114">
        <v>18</v>
      </c>
      <c r="H65" s="114">
        <v>9</v>
      </c>
      <c r="I65" s="140">
        <v>16</v>
      </c>
      <c r="J65" s="115">
        <v>-8</v>
      </c>
      <c r="K65" s="116">
        <v>-50</v>
      </c>
    </row>
    <row r="66" spans="1:11" ht="14.1" customHeight="1" x14ac:dyDescent="0.2">
      <c r="A66" s="306">
        <v>82</v>
      </c>
      <c r="B66" s="307" t="s">
        <v>299</v>
      </c>
      <c r="C66" s="308"/>
      <c r="D66" s="113">
        <v>3.0071077091306724</v>
      </c>
      <c r="E66" s="115">
        <v>55</v>
      </c>
      <c r="F66" s="114">
        <v>80</v>
      </c>
      <c r="G66" s="114">
        <v>105</v>
      </c>
      <c r="H66" s="114">
        <v>53</v>
      </c>
      <c r="I66" s="140">
        <v>68</v>
      </c>
      <c r="J66" s="115">
        <v>-13</v>
      </c>
      <c r="K66" s="116">
        <v>-19.117647058823529</v>
      </c>
    </row>
    <row r="67" spans="1:11" ht="14.1" customHeight="1" x14ac:dyDescent="0.2">
      <c r="A67" s="306" t="s">
        <v>300</v>
      </c>
      <c r="B67" s="307" t="s">
        <v>301</v>
      </c>
      <c r="C67" s="308"/>
      <c r="D67" s="113">
        <v>2.1869874248223073</v>
      </c>
      <c r="E67" s="115">
        <v>40</v>
      </c>
      <c r="F67" s="114">
        <v>73</v>
      </c>
      <c r="G67" s="114">
        <v>78</v>
      </c>
      <c r="H67" s="114">
        <v>41</v>
      </c>
      <c r="I67" s="140">
        <v>51</v>
      </c>
      <c r="J67" s="115">
        <v>-11</v>
      </c>
      <c r="K67" s="116">
        <v>-21.568627450980394</v>
      </c>
    </row>
    <row r="68" spans="1:11" ht="14.1" customHeight="1" x14ac:dyDescent="0.2">
      <c r="A68" s="306" t="s">
        <v>302</v>
      </c>
      <c r="B68" s="307" t="s">
        <v>303</v>
      </c>
      <c r="C68" s="308"/>
      <c r="D68" s="113">
        <v>0.43739748496446146</v>
      </c>
      <c r="E68" s="115">
        <v>8</v>
      </c>
      <c r="F68" s="114">
        <v>6</v>
      </c>
      <c r="G68" s="114">
        <v>17</v>
      </c>
      <c r="H68" s="114">
        <v>9</v>
      </c>
      <c r="I68" s="140">
        <v>10</v>
      </c>
      <c r="J68" s="115">
        <v>-2</v>
      </c>
      <c r="K68" s="116">
        <v>-20</v>
      </c>
    </row>
    <row r="69" spans="1:11" ht="14.1" customHeight="1" x14ac:dyDescent="0.2">
      <c r="A69" s="306">
        <v>83</v>
      </c>
      <c r="B69" s="307" t="s">
        <v>304</v>
      </c>
      <c r="C69" s="308"/>
      <c r="D69" s="113">
        <v>3.280481137233461</v>
      </c>
      <c r="E69" s="115">
        <v>60</v>
      </c>
      <c r="F69" s="114">
        <v>76</v>
      </c>
      <c r="G69" s="114">
        <v>158</v>
      </c>
      <c r="H69" s="114">
        <v>38</v>
      </c>
      <c r="I69" s="140">
        <v>65</v>
      </c>
      <c r="J69" s="115">
        <v>-5</v>
      </c>
      <c r="K69" s="116">
        <v>-7.6923076923076925</v>
      </c>
    </row>
    <row r="70" spans="1:11" ht="14.1" customHeight="1" x14ac:dyDescent="0.2">
      <c r="A70" s="306" t="s">
        <v>305</v>
      </c>
      <c r="B70" s="307" t="s">
        <v>306</v>
      </c>
      <c r="C70" s="308"/>
      <c r="D70" s="113">
        <v>2.6790595954073262</v>
      </c>
      <c r="E70" s="115">
        <v>49</v>
      </c>
      <c r="F70" s="114">
        <v>60</v>
      </c>
      <c r="G70" s="114">
        <v>136</v>
      </c>
      <c r="H70" s="114">
        <v>25</v>
      </c>
      <c r="I70" s="140">
        <v>46</v>
      </c>
      <c r="J70" s="115">
        <v>3</v>
      </c>
      <c r="K70" s="116">
        <v>6.5217391304347823</v>
      </c>
    </row>
    <row r="71" spans="1:11" ht="14.1" customHeight="1" x14ac:dyDescent="0.2">
      <c r="A71" s="306"/>
      <c r="B71" s="307" t="s">
        <v>307</v>
      </c>
      <c r="C71" s="308"/>
      <c r="D71" s="113">
        <v>1.6949152542372881</v>
      </c>
      <c r="E71" s="115">
        <v>31</v>
      </c>
      <c r="F71" s="114">
        <v>42</v>
      </c>
      <c r="G71" s="114">
        <v>107</v>
      </c>
      <c r="H71" s="114">
        <v>13</v>
      </c>
      <c r="I71" s="140">
        <v>24</v>
      </c>
      <c r="J71" s="115">
        <v>7</v>
      </c>
      <c r="K71" s="116">
        <v>29.166666666666668</v>
      </c>
    </row>
    <row r="72" spans="1:11" ht="14.1" customHeight="1" x14ac:dyDescent="0.2">
      <c r="A72" s="306">
        <v>84</v>
      </c>
      <c r="B72" s="307" t="s">
        <v>308</v>
      </c>
      <c r="C72" s="308"/>
      <c r="D72" s="113">
        <v>0.6014215418261345</v>
      </c>
      <c r="E72" s="115">
        <v>11</v>
      </c>
      <c r="F72" s="114">
        <v>11</v>
      </c>
      <c r="G72" s="114">
        <v>42</v>
      </c>
      <c r="H72" s="114">
        <v>8</v>
      </c>
      <c r="I72" s="140">
        <v>27</v>
      </c>
      <c r="J72" s="115">
        <v>-16</v>
      </c>
      <c r="K72" s="116">
        <v>-59.25925925925926</v>
      </c>
    </row>
    <row r="73" spans="1:11" ht="14.1" customHeight="1" x14ac:dyDescent="0.2">
      <c r="A73" s="306" t="s">
        <v>309</v>
      </c>
      <c r="B73" s="307" t="s">
        <v>310</v>
      </c>
      <c r="C73" s="308"/>
      <c r="D73" s="113">
        <v>0</v>
      </c>
      <c r="E73" s="115">
        <v>0</v>
      </c>
      <c r="F73" s="114">
        <v>4</v>
      </c>
      <c r="G73" s="114">
        <v>13</v>
      </c>
      <c r="H73" s="114">
        <v>0</v>
      </c>
      <c r="I73" s="140">
        <v>6</v>
      </c>
      <c r="J73" s="115">
        <v>-6</v>
      </c>
      <c r="K73" s="116">
        <v>-100</v>
      </c>
    </row>
    <row r="74" spans="1:11" ht="14.1" customHeight="1" x14ac:dyDescent="0.2">
      <c r="A74" s="306" t="s">
        <v>311</v>
      </c>
      <c r="B74" s="307" t="s">
        <v>312</v>
      </c>
      <c r="C74" s="308"/>
      <c r="D74" s="113" t="s">
        <v>513</v>
      </c>
      <c r="E74" s="115" t="s">
        <v>513</v>
      </c>
      <c r="F74" s="114" t="s">
        <v>513</v>
      </c>
      <c r="G74" s="114">
        <v>7</v>
      </c>
      <c r="H74" s="114">
        <v>0</v>
      </c>
      <c r="I74" s="140">
        <v>5</v>
      </c>
      <c r="J74" s="115" t="s">
        <v>513</v>
      </c>
      <c r="K74" s="116" t="s">
        <v>513</v>
      </c>
    </row>
    <row r="75" spans="1:11" ht="14.1" customHeight="1" x14ac:dyDescent="0.2">
      <c r="A75" s="306" t="s">
        <v>313</v>
      </c>
      <c r="B75" s="307" t="s">
        <v>314</v>
      </c>
      <c r="C75" s="308"/>
      <c r="D75" s="113">
        <v>0</v>
      </c>
      <c r="E75" s="115">
        <v>0</v>
      </c>
      <c r="F75" s="114" t="s">
        <v>513</v>
      </c>
      <c r="G75" s="114">
        <v>5</v>
      </c>
      <c r="H75" s="114" t="s">
        <v>513</v>
      </c>
      <c r="I75" s="140" t="s">
        <v>513</v>
      </c>
      <c r="J75" s="115" t="s">
        <v>513</v>
      </c>
      <c r="K75" s="116" t="s">
        <v>513</v>
      </c>
    </row>
    <row r="76" spans="1:11" ht="14.1" customHeight="1" x14ac:dyDescent="0.2">
      <c r="A76" s="306">
        <v>91</v>
      </c>
      <c r="B76" s="307" t="s">
        <v>315</v>
      </c>
      <c r="C76" s="308"/>
      <c r="D76" s="113">
        <v>0.16402405686167304</v>
      </c>
      <c r="E76" s="115">
        <v>3</v>
      </c>
      <c r="F76" s="114" t="s">
        <v>513</v>
      </c>
      <c r="G76" s="114" t="s">
        <v>513</v>
      </c>
      <c r="H76" s="114">
        <v>0</v>
      </c>
      <c r="I76" s="140" t="s">
        <v>513</v>
      </c>
      <c r="J76" s="115" t="s">
        <v>513</v>
      </c>
      <c r="K76" s="116" t="s">
        <v>513</v>
      </c>
    </row>
    <row r="77" spans="1:11" ht="14.1" customHeight="1" x14ac:dyDescent="0.2">
      <c r="A77" s="306">
        <v>92</v>
      </c>
      <c r="B77" s="307" t="s">
        <v>316</v>
      </c>
      <c r="C77" s="308"/>
      <c r="D77" s="113">
        <v>0.76544559868780759</v>
      </c>
      <c r="E77" s="115">
        <v>14</v>
      </c>
      <c r="F77" s="114">
        <v>16</v>
      </c>
      <c r="G77" s="114">
        <v>18</v>
      </c>
      <c r="H77" s="114">
        <v>11</v>
      </c>
      <c r="I77" s="140">
        <v>24</v>
      </c>
      <c r="J77" s="115">
        <v>-10</v>
      </c>
      <c r="K77" s="116">
        <v>-41.666666666666664</v>
      </c>
    </row>
    <row r="78" spans="1:11" ht="14.1" customHeight="1" x14ac:dyDescent="0.2">
      <c r="A78" s="306">
        <v>93</v>
      </c>
      <c r="B78" s="307" t="s">
        <v>317</v>
      </c>
      <c r="C78" s="308"/>
      <c r="D78" s="113">
        <v>0.16402405686167304</v>
      </c>
      <c r="E78" s="115">
        <v>3</v>
      </c>
      <c r="F78" s="114">
        <v>0</v>
      </c>
      <c r="G78" s="114" t="s">
        <v>513</v>
      </c>
      <c r="H78" s="114">
        <v>0</v>
      </c>
      <c r="I78" s="140" t="s">
        <v>513</v>
      </c>
      <c r="J78" s="115" t="s">
        <v>513</v>
      </c>
      <c r="K78" s="116" t="s">
        <v>513</v>
      </c>
    </row>
    <row r="79" spans="1:11" ht="14.1" customHeight="1" x14ac:dyDescent="0.2">
      <c r="A79" s="306">
        <v>94</v>
      </c>
      <c r="B79" s="307" t="s">
        <v>318</v>
      </c>
      <c r="C79" s="308"/>
      <c r="D79" s="113" t="s">
        <v>513</v>
      </c>
      <c r="E79" s="115" t="s">
        <v>513</v>
      </c>
      <c r="F79" s="114">
        <v>0</v>
      </c>
      <c r="G79" s="114">
        <v>4</v>
      </c>
      <c r="H79" s="114">
        <v>4</v>
      </c>
      <c r="I79" s="140">
        <v>0</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0.27337342810278842</v>
      </c>
      <c r="E81" s="143">
        <v>5</v>
      </c>
      <c r="F81" s="144">
        <v>5</v>
      </c>
      <c r="G81" s="144">
        <v>10</v>
      </c>
      <c r="H81" s="144">
        <v>5</v>
      </c>
      <c r="I81" s="145">
        <v>7</v>
      </c>
      <c r="J81" s="143">
        <v>-2</v>
      </c>
      <c r="K81" s="146">
        <v>-28.571428571428573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1801</v>
      </c>
      <c r="E11" s="114">
        <v>1761</v>
      </c>
      <c r="F11" s="114">
        <v>1950</v>
      </c>
      <c r="G11" s="114">
        <v>1333</v>
      </c>
      <c r="H11" s="140">
        <v>2095</v>
      </c>
      <c r="I11" s="115">
        <v>-294</v>
      </c>
      <c r="J11" s="116">
        <v>-14.033412887828161</v>
      </c>
    </row>
    <row r="12" spans="1:15" s="110" customFormat="1" ht="24.95" customHeight="1" x14ac:dyDescent="0.2">
      <c r="A12" s="193" t="s">
        <v>132</v>
      </c>
      <c r="B12" s="194" t="s">
        <v>133</v>
      </c>
      <c r="C12" s="113">
        <v>1.7767906718489728</v>
      </c>
      <c r="D12" s="115">
        <v>32</v>
      </c>
      <c r="E12" s="114">
        <v>13</v>
      </c>
      <c r="F12" s="114">
        <v>26</v>
      </c>
      <c r="G12" s="114">
        <v>14</v>
      </c>
      <c r="H12" s="140">
        <v>34</v>
      </c>
      <c r="I12" s="115">
        <v>-2</v>
      </c>
      <c r="J12" s="116">
        <v>-5.882352941176471</v>
      </c>
    </row>
    <row r="13" spans="1:15" s="110" customFormat="1" ht="24.95" customHeight="1" x14ac:dyDescent="0.2">
      <c r="A13" s="193" t="s">
        <v>134</v>
      </c>
      <c r="B13" s="199" t="s">
        <v>214</v>
      </c>
      <c r="C13" s="113">
        <v>1.5546918378678511</v>
      </c>
      <c r="D13" s="115">
        <v>28</v>
      </c>
      <c r="E13" s="114">
        <v>26</v>
      </c>
      <c r="F13" s="114">
        <v>22</v>
      </c>
      <c r="G13" s="114">
        <v>17</v>
      </c>
      <c r="H13" s="140">
        <v>33</v>
      </c>
      <c r="I13" s="115">
        <v>-5</v>
      </c>
      <c r="J13" s="116">
        <v>-15.151515151515152</v>
      </c>
    </row>
    <row r="14" spans="1:15" s="287" customFormat="1" ht="24.95" customHeight="1" x14ac:dyDescent="0.2">
      <c r="A14" s="193" t="s">
        <v>215</v>
      </c>
      <c r="B14" s="199" t="s">
        <v>137</v>
      </c>
      <c r="C14" s="113">
        <v>21.488062187673513</v>
      </c>
      <c r="D14" s="115">
        <v>387</v>
      </c>
      <c r="E14" s="114">
        <v>294</v>
      </c>
      <c r="F14" s="114">
        <v>420</v>
      </c>
      <c r="G14" s="114">
        <v>279</v>
      </c>
      <c r="H14" s="140">
        <v>403</v>
      </c>
      <c r="I14" s="115">
        <v>-16</v>
      </c>
      <c r="J14" s="116">
        <v>-3.9702233250620349</v>
      </c>
      <c r="K14" s="110"/>
      <c r="L14" s="110"/>
      <c r="M14" s="110"/>
      <c r="N14" s="110"/>
      <c r="O14" s="110"/>
    </row>
    <row r="15" spans="1:15" s="110" customFormat="1" ht="24.95" customHeight="1" x14ac:dyDescent="0.2">
      <c r="A15" s="193" t="s">
        <v>216</v>
      </c>
      <c r="B15" s="199" t="s">
        <v>217</v>
      </c>
      <c r="C15" s="113">
        <v>5.0527484730705163</v>
      </c>
      <c r="D15" s="115">
        <v>91</v>
      </c>
      <c r="E15" s="114">
        <v>69</v>
      </c>
      <c r="F15" s="114">
        <v>131</v>
      </c>
      <c r="G15" s="114">
        <v>68</v>
      </c>
      <c r="H15" s="140">
        <v>103</v>
      </c>
      <c r="I15" s="115">
        <v>-12</v>
      </c>
      <c r="J15" s="116">
        <v>-11.650485436893204</v>
      </c>
    </row>
    <row r="16" spans="1:15" s="287" customFormat="1" ht="24.95" customHeight="1" x14ac:dyDescent="0.2">
      <c r="A16" s="193" t="s">
        <v>218</v>
      </c>
      <c r="B16" s="199" t="s">
        <v>141</v>
      </c>
      <c r="C16" s="113">
        <v>10.605219322598556</v>
      </c>
      <c r="D16" s="115">
        <v>191</v>
      </c>
      <c r="E16" s="114">
        <v>143</v>
      </c>
      <c r="F16" s="114">
        <v>204</v>
      </c>
      <c r="G16" s="114">
        <v>137</v>
      </c>
      <c r="H16" s="140">
        <v>221</v>
      </c>
      <c r="I16" s="115">
        <v>-30</v>
      </c>
      <c r="J16" s="116">
        <v>-13.574660633484163</v>
      </c>
      <c r="K16" s="110"/>
      <c r="L16" s="110"/>
      <c r="M16" s="110"/>
      <c r="N16" s="110"/>
      <c r="O16" s="110"/>
    </row>
    <row r="17" spans="1:15" s="110" customFormat="1" ht="24.95" customHeight="1" x14ac:dyDescent="0.2">
      <c r="A17" s="193" t="s">
        <v>142</v>
      </c>
      <c r="B17" s="199" t="s">
        <v>220</v>
      </c>
      <c r="C17" s="113">
        <v>5.8300943920044421</v>
      </c>
      <c r="D17" s="115">
        <v>105</v>
      </c>
      <c r="E17" s="114">
        <v>82</v>
      </c>
      <c r="F17" s="114">
        <v>85</v>
      </c>
      <c r="G17" s="114">
        <v>74</v>
      </c>
      <c r="H17" s="140">
        <v>79</v>
      </c>
      <c r="I17" s="115">
        <v>26</v>
      </c>
      <c r="J17" s="116">
        <v>32.911392405063289</v>
      </c>
    </row>
    <row r="18" spans="1:15" s="287" customFormat="1" ht="24.95" customHeight="1" x14ac:dyDescent="0.2">
      <c r="A18" s="201" t="s">
        <v>144</v>
      </c>
      <c r="B18" s="202" t="s">
        <v>145</v>
      </c>
      <c r="C18" s="113">
        <v>14.491948917268184</v>
      </c>
      <c r="D18" s="115">
        <v>261</v>
      </c>
      <c r="E18" s="114">
        <v>337</v>
      </c>
      <c r="F18" s="114">
        <v>226</v>
      </c>
      <c r="G18" s="114">
        <v>150</v>
      </c>
      <c r="H18" s="140">
        <v>299</v>
      </c>
      <c r="I18" s="115">
        <v>-38</v>
      </c>
      <c r="J18" s="116">
        <v>-12.709030100334449</v>
      </c>
      <c r="K18" s="110"/>
      <c r="L18" s="110"/>
      <c r="M18" s="110"/>
      <c r="N18" s="110"/>
      <c r="O18" s="110"/>
    </row>
    <row r="19" spans="1:15" s="110" customFormat="1" ht="24.95" customHeight="1" x14ac:dyDescent="0.2">
      <c r="A19" s="193" t="s">
        <v>146</v>
      </c>
      <c r="B19" s="199" t="s">
        <v>147</v>
      </c>
      <c r="C19" s="113">
        <v>14.436424208772904</v>
      </c>
      <c r="D19" s="115">
        <v>260</v>
      </c>
      <c r="E19" s="114">
        <v>238</v>
      </c>
      <c r="F19" s="114">
        <v>305</v>
      </c>
      <c r="G19" s="114">
        <v>233</v>
      </c>
      <c r="H19" s="140">
        <v>388</v>
      </c>
      <c r="I19" s="115">
        <v>-128</v>
      </c>
      <c r="J19" s="116">
        <v>-32.989690721649481</v>
      </c>
    </row>
    <row r="20" spans="1:15" s="287" customFormat="1" ht="24.95" customHeight="1" x14ac:dyDescent="0.2">
      <c r="A20" s="193" t="s">
        <v>148</v>
      </c>
      <c r="B20" s="199" t="s">
        <v>149</v>
      </c>
      <c r="C20" s="113">
        <v>11.937812326485286</v>
      </c>
      <c r="D20" s="115">
        <v>215</v>
      </c>
      <c r="E20" s="114">
        <v>141</v>
      </c>
      <c r="F20" s="114">
        <v>93</v>
      </c>
      <c r="G20" s="114">
        <v>92</v>
      </c>
      <c r="H20" s="140">
        <v>183</v>
      </c>
      <c r="I20" s="115">
        <v>32</v>
      </c>
      <c r="J20" s="116">
        <v>17.486338797814209</v>
      </c>
      <c r="K20" s="110"/>
      <c r="L20" s="110"/>
      <c r="M20" s="110"/>
      <c r="N20" s="110"/>
      <c r="O20" s="110"/>
    </row>
    <row r="21" spans="1:15" s="110" customFormat="1" ht="24.95" customHeight="1" x14ac:dyDescent="0.2">
      <c r="A21" s="201" t="s">
        <v>150</v>
      </c>
      <c r="B21" s="202" t="s">
        <v>151</v>
      </c>
      <c r="C21" s="113">
        <v>3.8312048861743477</v>
      </c>
      <c r="D21" s="115">
        <v>69</v>
      </c>
      <c r="E21" s="114">
        <v>112</v>
      </c>
      <c r="F21" s="114">
        <v>102</v>
      </c>
      <c r="G21" s="114">
        <v>87</v>
      </c>
      <c r="H21" s="140">
        <v>89</v>
      </c>
      <c r="I21" s="115">
        <v>-20</v>
      </c>
      <c r="J21" s="116">
        <v>-22.471910112359552</v>
      </c>
    </row>
    <row r="22" spans="1:15" s="110" customFormat="1" ht="24.95" customHeight="1" x14ac:dyDescent="0.2">
      <c r="A22" s="201" t="s">
        <v>152</v>
      </c>
      <c r="B22" s="199" t="s">
        <v>153</v>
      </c>
      <c r="C22" s="113">
        <v>0.66629650194336476</v>
      </c>
      <c r="D22" s="115">
        <v>12</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1.1104941699056079</v>
      </c>
      <c r="D23" s="115">
        <v>20</v>
      </c>
      <c r="E23" s="114">
        <v>15</v>
      </c>
      <c r="F23" s="114">
        <v>17</v>
      </c>
      <c r="G23" s="114">
        <v>12</v>
      </c>
      <c r="H23" s="140">
        <v>21</v>
      </c>
      <c r="I23" s="115">
        <v>-1</v>
      </c>
      <c r="J23" s="116">
        <v>-4.7619047619047619</v>
      </c>
    </row>
    <row r="24" spans="1:15" s="110" customFormat="1" ht="24.95" customHeight="1" x14ac:dyDescent="0.2">
      <c r="A24" s="193" t="s">
        <v>156</v>
      </c>
      <c r="B24" s="199" t="s">
        <v>221</v>
      </c>
      <c r="C24" s="113">
        <v>4.4975013881177119</v>
      </c>
      <c r="D24" s="115">
        <v>81</v>
      </c>
      <c r="E24" s="114">
        <v>53</v>
      </c>
      <c r="F24" s="114">
        <v>84</v>
      </c>
      <c r="G24" s="114">
        <v>54</v>
      </c>
      <c r="H24" s="140">
        <v>80</v>
      </c>
      <c r="I24" s="115">
        <v>1</v>
      </c>
      <c r="J24" s="116">
        <v>1.25</v>
      </c>
    </row>
    <row r="25" spans="1:15" s="110" customFormat="1" ht="24.95" customHeight="1" x14ac:dyDescent="0.2">
      <c r="A25" s="193" t="s">
        <v>222</v>
      </c>
      <c r="B25" s="204" t="s">
        <v>159</v>
      </c>
      <c r="C25" s="113">
        <v>3.9977790116601888</v>
      </c>
      <c r="D25" s="115">
        <v>72</v>
      </c>
      <c r="E25" s="114">
        <v>81</v>
      </c>
      <c r="F25" s="114">
        <v>75</v>
      </c>
      <c r="G25" s="114">
        <v>52</v>
      </c>
      <c r="H25" s="140">
        <v>76</v>
      </c>
      <c r="I25" s="115">
        <v>-4</v>
      </c>
      <c r="J25" s="116">
        <v>-5.2631578947368425</v>
      </c>
    </row>
    <row r="26" spans="1:15" s="110" customFormat="1" ht="24.95" customHeight="1" x14ac:dyDescent="0.2">
      <c r="A26" s="201">
        <v>782.78300000000002</v>
      </c>
      <c r="B26" s="203" t="s">
        <v>160</v>
      </c>
      <c r="C26" s="113">
        <v>1.943364797334814</v>
      </c>
      <c r="D26" s="115">
        <v>35</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2.3320377568017769</v>
      </c>
      <c r="D27" s="115">
        <v>42</v>
      </c>
      <c r="E27" s="114">
        <v>46</v>
      </c>
      <c r="F27" s="114">
        <v>56</v>
      </c>
      <c r="G27" s="114">
        <v>31</v>
      </c>
      <c r="H27" s="140">
        <v>65</v>
      </c>
      <c r="I27" s="115">
        <v>-23</v>
      </c>
      <c r="J27" s="116">
        <v>-35.384615384615387</v>
      </c>
    </row>
    <row r="28" spans="1:15" s="110" customFormat="1" ht="24.95" customHeight="1" x14ac:dyDescent="0.2">
      <c r="A28" s="193" t="s">
        <v>163</v>
      </c>
      <c r="B28" s="199" t="s">
        <v>164</v>
      </c>
      <c r="C28" s="113">
        <v>2.3320377568017769</v>
      </c>
      <c r="D28" s="115">
        <v>42</v>
      </c>
      <c r="E28" s="114">
        <v>23</v>
      </c>
      <c r="F28" s="114">
        <v>109</v>
      </c>
      <c r="G28" s="114">
        <v>20</v>
      </c>
      <c r="H28" s="140">
        <v>50</v>
      </c>
      <c r="I28" s="115">
        <v>-8</v>
      </c>
      <c r="J28" s="116">
        <v>-16</v>
      </c>
    </row>
    <row r="29" spans="1:15" s="110" customFormat="1" ht="24.95" customHeight="1" x14ac:dyDescent="0.2">
      <c r="A29" s="193">
        <v>86</v>
      </c>
      <c r="B29" s="199" t="s">
        <v>165</v>
      </c>
      <c r="C29" s="113">
        <v>3.7201554691837866</v>
      </c>
      <c r="D29" s="115">
        <v>67</v>
      </c>
      <c r="E29" s="114">
        <v>79</v>
      </c>
      <c r="F29" s="114">
        <v>104</v>
      </c>
      <c r="G29" s="114">
        <v>73</v>
      </c>
      <c r="H29" s="140">
        <v>118</v>
      </c>
      <c r="I29" s="115">
        <v>-51</v>
      </c>
      <c r="J29" s="116">
        <v>-43.220338983050844</v>
      </c>
    </row>
    <row r="30" spans="1:15" s="110" customFormat="1" ht="24.95" customHeight="1" x14ac:dyDescent="0.2">
      <c r="A30" s="193">
        <v>87.88</v>
      </c>
      <c r="B30" s="204" t="s">
        <v>166</v>
      </c>
      <c r="C30" s="113">
        <v>7.5513603553581348</v>
      </c>
      <c r="D30" s="115">
        <v>136</v>
      </c>
      <c r="E30" s="114">
        <v>200</v>
      </c>
      <c r="F30" s="114">
        <v>182</v>
      </c>
      <c r="G30" s="114">
        <v>110</v>
      </c>
      <c r="H30" s="140">
        <v>125</v>
      </c>
      <c r="I30" s="115">
        <v>11</v>
      </c>
      <c r="J30" s="116">
        <v>8.8000000000000007</v>
      </c>
    </row>
    <row r="31" spans="1:15" s="110" customFormat="1" ht="24.95" customHeight="1" x14ac:dyDescent="0.2">
      <c r="A31" s="193" t="s">
        <v>167</v>
      </c>
      <c r="B31" s="199" t="s">
        <v>168</v>
      </c>
      <c r="C31" s="113">
        <v>2.3320377568017769</v>
      </c>
      <c r="D31" s="115">
        <v>42</v>
      </c>
      <c r="E31" s="114">
        <v>35</v>
      </c>
      <c r="F31" s="114">
        <v>38</v>
      </c>
      <c r="G31" s="114">
        <v>25</v>
      </c>
      <c r="H31" s="140">
        <v>43</v>
      </c>
      <c r="I31" s="115">
        <v>-1</v>
      </c>
      <c r="J31" s="116">
        <v>-2.3255813953488373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1.7767906718489728</v>
      </c>
      <c r="D34" s="115">
        <v>32</v>
      </c>
      <c r="E34" s="114">
        <v>13</v>
      </c>
      <c r="F34" s="114">
        <v>26</v>
      </c>
      <c r="G34" s="114">
        <v>14</v>
      </c>
      <c r="H34" s="140">
        <v>34</v>
      </c>
      <c r="I34" s="115">
        <v>-2</v>
      </c>
      <c r="J34" s="116">
        <v>-5.882352941176471</v>
      </c>
    </row>
    <row r="35" spans="1:10" s="110" customFormat="1" ht="24.95" customHeight="1" x14ac:dyDescent="0.2">
      <c r="A35" s="292" t="s">
        <v>171</v>
      </c>
      <c r="B35" s="293" t="s">
        <v>172</v>
      </c>
      <c r="C35" s="113">
        <v>37.534702942809552</v>
      </c>
      <c r="D35" s="115">
        <v>676</v>
      </c>
      <c r="E35" s="114">
        <v>657</v>
      </c>
      <c r="F35" s="114">
        <v>668</v>
      </c>
      <c r="G35" s="114">
        <v>446</v>
      </c>
      <c r="H35" s="140">
        <v>735</v>
      </c>
      <c r="I35" s="115">
        <v>-59</v>
      </c>
      <c r="J35" s="116">
        <v>-8.0272108843537406</v>
      </c>
    </row>
    <row r="36" spans="1:10" s="110" customFormat="1" ht="24.95" customHeight="1" x14ac:dyDescent="0.2">
      <c r="A36" s="294" t="s">
        <v>173</v>
      </c>
      <c r="B36" s="295" t="s">
        <v>174</v>
      </c>
      <c r="C36" s="125">
        <v>60.688506385341476</v>
      </c>
      <c r="D36" s="143">
        <v>1093</v>
      </c>
      <c r="E36" s="144">
        <v>1091</v>
      </c>
      <c r="F36" s="144">
        <v>1256</v>
      </c>
      <c r="G36" s="144">
        <v>873</v>
      </c>
      <c r="H36" s="145">
        <v>1326</v>
      </c>
      <c r="I36" s="143">
        <v>-233</v>
      </c>
      <c r="J36" s="146">
        <v>-17.571644042232279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1801</v>
      </c>
      <c r="F11" s="264">
        <v>1761</v>
      </c>
      <c r="G11" s="264">
        <v>1950</v>
      </c>
      <c r="H11" s="264">
        <v>1333</v>
      </c>
      <c r="I11" s="265">
        <v>2095</v>
      </c>
      <c r="J11" s="263">
        <v>-294</v>
      </c>
      <c r="K11" s="266">
        <v>-14.033412887828161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23.209328151027208</v>
      </c>
      <c r="E13" s="115">
        <v>418</v>
      </c>
      <c r="F13" s="114">
        <v>537</v>
      </c>
      <c r="G13" s="114">
        <v>585</v>
      </c>
      <c r="H13" s="114">
        <v>386</v>
      </c>
      <c r="I13" s="140">
        <v>514</v>
      </c>
      <c r="J13" s="115">
        <v>-96</v>
      </c>
      <c r="K13" s="116">
        <v>-18.677042801556421</v>
      </c>
    </row>
    <row r="14" spans="1:17" ht="15.95" customHeight="1" x14ac:dyDescent="0.2">
      <c r="A14" s="306" t="s">
        <v>230</v>
      </c>
      <c r="B14" s="307"/>
      <c r="C14" s="308"/>
      <c r="D14" s="113">
        <v>62.409772348695171</v>
      </c>
      <c r="E14" s="115">
        <v>1124</v>
      </c>
      <c r="F14" s="114">
        <v>1041</v>
      </c>
      <c r="G14" s="114">
        <v>1127</v>
      </c>
      <c r="H14" s="114">
        <v>767</v>
      </c>
      <c r="I14" s="140">
        <v>1277</v>
      </c>
      <c r="J14" s="115">
        <v>-153</v>
      </c>
      <c r="K14" s="116">
        <v>-11.981205951448707</v>
      </c>
    </row>
    <row r="15" spans="1:17" ht="15.95" customHeight="1" x14ac:dyDescent="0.2">
      <c r="A15" s="306" t="s">
        <v>231</v>
      </c>
      <c r="B15" s="307"/>
      <c r="C15" s="308"/>
      <c r="D15" s="113">
        <v>8.0510827318156579</v>
      </c>
      <c r="E15" s="115">
        <v>145</v>
      </c>
      <c r="F15" s="114">
        <v>112</v>
      </c>
      <c r="G15" s="114">
        <v>119</v>
      </c>
      <c r="H15" s="114">
        <v>98</v>
      </c>
      <c r="I15" s="140">
        <v>168</v>
      </c>
      <c r="J15" s="115">
        <v>-23</v>
      </c>
      <c r="K15" s="116">
        <v>-13.69047619047619</v>
      </c>
    </row>
    <row r="16" spans="1:17" ht="15.95" customHeight="1" x14ac:dyDescent="0.2">
      <c r="A16" s="306" t="s">
        <v>232</v>
      </c>
      <c r="B16" s="307"/>
      <c r="C16" s="308"/>
      <c r="D16" s="113">
        <v>5.8300943920044421</v>
      </c>
      <c r="E16" s="115">
        <v>105</v>
      </c>
      <c r="F16" s="114">
        <v>62</v>
      </c>
      <c r="G16" s="114">
        <v>110</v>
      </c>
      <c r="H16" s="114">
        <v>76</v>
      </c>
      <c r="I16" s="140">
        <v>128</v>
      </c>
      <c r="J16" s="115">
        <v>-23</v>
      </c>
      <c r="K16" s="116">
        <v>-17.96875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1.9988895058300944</v>
      </c>
      <c r="E18" s="115">
        <v>36</v>
      </c>
      <c r="F18" s="114">
        <v>15</v>
      </c>
      <c r="G18" s="114">
        <v>33</v>
      </c>
      <c r="H18" s="114">
        <v>20</v>
      </c>
      <c r="I18" s="140">
        <v>37</v>
      </c>
      <c r="J18" s="115">
        <v>-1</v>
      </c>
      <c r="K18" s="116">
        <v>-2.7027027027027026</v>
      </c>
    </row>
    <row r="19" spans="1:11" ht="14.1" customHeight="1" x14ac:dyDescent="0.2">
      <c r="A19" s="306" t="s">
        <v>235</v>
      </c>
      <c r="B19" s="307" t="s">
        <v>236</v>
      </c>
      <c r="C19" s="308"/>
      <c r="D19" s="113">
        <v>0.44419766796224319</v>
      </c>
      <c r="E19" s="115">
        <v>8</v>
      </c>
      <c r="F19" s="114">
        <v>10</v>
      </c>
      <c r="G19" s="114">
        <v>22</v>
      </c>
      <c r="H19" s="114">
        <v>7</v>
      </c>
      <c r="I19" s="140">
        <v>7</v>
      </c>
      <c r="J19" s="115">
        <v>1</v>
      </c>
      <c r="K19" s="116">
        <v>14.285714285714286</v>
      </c>
    </row>
    <row r="20" spans="1:11" ht="14.1" customHeight="1" x14ac:dyDescent="0.2">
      <c r="A20" s="306">
        <v>12</v>
      </c>
      <c r="B20" s="307" t="s">
        <v>237</v>
      </c>
      <c r="C20" s="308"/>
      <c r="D20" s="113">
        <v>0.88839533592448638</v>
      </c>
      <c r="E20" s="115">
        <v>16</v>
      </c>
      <c r="F20" s="114">
        <v>25</v>
      </c>
      <c r="G20" s="114">
        <v>17</v>
      </c>
      <c r="H20" s="114">
        <v>9</v>
      </c>
      <c r="I20" s="140">
        <v>27</v>
      </c>
      <c r="J20" s="115">
        <v>-11</v>
      </c>
      <c r="K20" s="116">
        <v>-40.74074074074074</v>
      </c>
    </row>
    <row r="21" spans="1:11" ht="14.1" customHeight="1" x14ac:dyDescent="0.2">
      <c r="A21" s="306">
        <v>21</v>
      </c>
      <c r="B21" s="307" t="s">
        <v>238</v>
      </c>
      <c r="C21" s="308"/>
      <c r="D21" s="113">
        <v>0.44419766796224319</v>
      </c>
      <c r="E21" s="115">
        <v>8</v>
      </c>
      <c r="F21" s="114">
        <v>20</v>
      </c>
      <c r="G21" s="114">
        <v>5</v>
      </c>
      <c r="H21" s="114">
        <v>11</v>
      </c>
      <c r="I21" s="140">
        <v>9</v>
      </c>
      <c r="J21" s="115">
        <v>-1</v>
      </c>
      <c r="K21" s="116">
        <v>-11.111111111111111</v>
      </c>
    </row>
    <row r="22" spans="1:11" ht="14.1" customHeight="1" x14ac:dyDescent="0.2">
      <c r="A22" s="306">
        <v>22</v>
      </c>
      <c r="B22" s="307" t="s">
        <v>239</v>
      </c>
      <c r="C22" s="308"/>
      <c r="D22" s="113">
        <v>1.7767906718489728</v>
      </c>
      <c r="E22" s="115">
        <v>32</v>
      </c>
      <c r="F22" s="114">
        <v>36</v>
      </c>
      <c r="G22" s="114">
        <v>34</v>
      </c>
      <c r="H22" s="114">
        <v>28</v>
      </c>
      <c r="I22" s="140">
        <v>31</v>
      </c>
      <c r="J22" s="115">
        <v>1</v>
      </c>
      <c r="K22" s="116">
        <v>3.225806451612903</v>
      </c>
    </row>
    <row r="23" spans="1:11" ht="14.1" customHeight="1" x14ac:dyDescent="0.2">
      <c r="A23" s="306">
        <v>23</v>
      </c>
      <c r="B23" s="307" t="s">
        <v>240</v>
      </c>
      <c r="C23" s="308"/>
      <c r="D23" s="113">
        <v>0.77734591893392557</v>
      </c>
      <c r="E23" s="115">
        <v>14</v>
      </c>
      <c r="F23" s="114">
        <v>9</v>
      </c>
      <c r="G23" s="114">
        <v>20</v>
      </c>
      <c r="H23" s="114">
        <v>13</v>
      </c>
      <c r="I23" s="140">
        <v>12</v>
      </c>
      <c r="J23" s="115">
        <v>2</v>
      </c>
      <c r="K23" s="116">
        <v>16.666666666666668</v>
      </c>
    </row>
    <row r="24" spans="1:11" ht="14.1" customHeight="1" x14ac:dyDescent="0.2">
      <c r="A24" s="306">
        <v>24</v>
      </c>
      <c r="B24" s="307" t="s">
        <v>241</v>
      </c>
      <c r="C24" s="308"/>
      <c r="D24" s="113">
        <v>3.8867295946696281</v>
      </c>
      <c r="E24" s="115">
        <v>70</v>
      </c>
      <c r="F24" s="114">
        <v>64</v>
      </c>
      <c r="G24" s="114">
        <v>89</v>
      </c>
      <c r="H24" s="114">
        <v>67</v>
      </c>
      <c r="I24" s="140">
        <v>109</v>
      </c>
      <c r="J24" s="115">
        <v>-39</v>
      </c>
      <c r="K24" s="116">
        <v>-35.779816513761467</v>
      </c>
    </row>
    <row r="25" spans="1:11" ht="14.1" customHeight="1" x14ac:dyDescent="0.2">
      <c r="A25" s="306">
        <v>25</v>
      </c>
      <c r="B25" s="307" t="s">
        <v>242</v>
      </c>
      <c r="C25" s="308"/>
      <c r="D25" s="113">
        <v>6.6074403109383679</v>
      </c>
      <c r="E25" s="115">
        <v>119</v>
      </c>
      <c r="F25" s="114">
        <v>67</v>
      </c>
      <c r="G25" s="114">
        <v>71</v>
      </c>
      <c r="H25" s="114">
        <v>52</v>
      </c>
      <c r="I25" s="140">
        <v>114</v>
      </c>
      <c r="J25" s="115">
        <v>5</v>
      </c>
      <c r="K25" s="116">
        <v>4.3859649122807021</v>
      </c>
    </row>
    <row r="26" spans="1:11" ht="14.1" customHeight="1" x14ac:dyDescent="0.2">
      <c r="A26" s="306">
        <v>26</v>
      </c>
      <c r="B26" s="307" t="s">
        <v>243</v>
      </c>
      <c r="C26" s="308"/>
      <c r="D26" s="113">
        <v>3.4980566352026652</v>
      </c>
      <c r="E26" s="115">
        <v>63</v>
      </c>
      <c r="F26" s="114">
        <v>47</v>
      </c>
      <c r="G26" s="114">
        <v>67</v>
      </c>
      <c r="H26" s="114">
        <v>38</v>
      </c>
      <c r="I26" s="140">
        <v>88</v>
      </c>
      <c r="J26" s="115">
        <v>-25</v>
      </c>
      <c r="K26" s="116">
        <v>-28.40909090909091</v>
      </c>
    </row>
    <row r="27" spans="1:11" ht="14.1" customHeight="1" x14ac:dyDescent="0.2">
      <c r="A27" s="306">
        <v>27</v>
      </c>
      <c r="B27" s="307" t="s">
        <v>244</v>
      </c>
      <c r="C27" s="308"/>
      <c r="D27" s="113">
        <v>1.1660188784008885</v>
      </c>
      <c r="E27" s="115">
        <v>21</v>
      </c>
      <c r="F27" s="114">
        <v>33</v>
      </c>
      <c r="G27" s="114">
        <v>43</v>
      </c>
      <c r="H27" s="114">
        <v>33</v>
      </c>
      <c r="I27" s="140">
        <v>46</v>
      </c>
      <c r="J27" s="115">
        <v>-25</v>
      </c>
      <c r="K27" s="116">
        <v>-54.347826086956523</v>
      </c>
    </row>
    <row r="28" spans="1:11" ht="14.1" customHeight="1" x14ac:dyDescent="0.2">
      <c r="A28" s="306">
        <v>28</v>
      </c>
      <c r="B28" s="307" t="s">
        <v>245</v>
      </c>
      <c r="C28" s="308"/>
      <c r="D28" s="113">
        <v>0.88839533592448638</v>
      </c>
      <c r="E28" s="115">
        <v>16</v>
      </c>
      <c r="F28" s="114">
        <v>16</v>
      </c>
      <c r="G28" s="114">
        <v>23</v>
      </c>
      <c r="H28" s="114">
        <v>15</v>
      </c>
      <c r="I28" s="140">
        <v>46</v>
      </c>
      <c r="J28" s="115">
        <v>-30</v>
      </c>
      <c r="K28" s="116">
        <v>-65.217391304347828</v>
      </c>
    </row>
    <row r="29" spans="1:11" ht="14.1" customHeight="1" x14ac:dyDescent="0.2">
      <c r="A29" s="306">
        <v>29</v>
      </c>
      <c r="B29" s="307" t="s">
        <v>246</v>
      </c>
      <c r="C29" s="308"/>
      <c r="D29" s="113">
        <v>4.2754025541365905</v>
      </c>
      <c r="E29" s="115">
        <v>77</v>
      </c>
      <c r="F29" s="114">
        <v>92</v>
      </c>
      <c r="G29" s="114">
        <v>101</v>
      </c>
      <c r="H29" s="114">
        <v>69</v>
      </c>
      <c r="I29" s="140">
        <v>78</v>
      </c>
      <c r="J29" s="115">
        <v>-1</v>
      </c>
      <c r="K29" s="116">
        <v>-1.2820512820512822</v>
      </c>
    </row>
    <row r="30" spans="1:11" ht="14.1" customHeight="1" x14ac:dyDescent="0.2">
      <c r="A30" s="306" t="s">
        <v>247</v>
      </c>
      <c r="B30" s="307" t="s">
        <v>248</v>
      </c>
      <c r="C30" s="308"/>
      <c r="D30" s="113" t="s">
        <v>513</v>
      </c>
      <c r="E30" s="115" t="s">
        <v>513</v>
      </c>
      <c r="F30" s="114">
        <v>25</v>
      </c>
      <c r="G30" s="114" t="s">
        <v>513</v>
      </c>
      <c r="H30" s="114" t="s">
        <v>513</v>
      </c>
      <c r="I30" s="140" t="s">
        <v>513</v>
      </c>
      <c r="J30" s="115" t="s">
        <v>513</v>
      </c>
      <c r="K30" s="116" t="s">
        <v>513</v>
      </c>
    </row>
    <row r="31" spans="1:11" ht="14.1" customHeight="1" x14ac:dyDescent="0.2">
      <c r="A31" s="306" t="s">
        <v>249</v>
      </c>
      <c r="B31" s="307" t="s">
        <v>250</v>
      </c>
      <c r="C31" s="308"/>
      <c r="D31" s="113">
        <v>2.665186007773459</v>
      </c>
      <c r="E31" s="115">
        <v>48</v>
      </c>
      <c r="F31" s="114">
        <v>64</v>
      </c>
      <c r="G31" s="114">
        <v>74</v>
      </c>
      <c r="H31" s="114">
        <v>50</v>
      </c>
      <c r="I31" s="140">
        <v>53</v>
      </c>
      <c r="J31" s="115">
        <v>-5</v>
      </c>
      <c r="K31" s="116">
        <v>-9.433962264150944</v>
      </c>
    </row>
    <row r="32" spans="1:11" ht="14.1" customHeight="1" x14ac:dyDescent="0.2">
      <c r="A32" s="306">
        <v>31</v>
      </c>
      <c r="B32" s="307" t="s">
        <v>251</v>
      </c>
      <c r="C32" s="308"/>
      <c r="D32" s="113">
        <v>0.27762354247640197</v>
      </c>
      <c r="E32" s="115">
        <v>5</v>
      </c>
      <c r="F32" s="114">
        <v>6</v>
      </c>
      <c r="G32" s="114">
        <v>3</v>
      </c>
      <c r="H32" s="114" t="s">
        <v>513</v>
      </c>
      <c r="I32" s="140">
        <v>4</v>
      </c>
      <c r="J32" s="115">
        <v>1</v>
      </c>
      <c r="K32" s="116">
        <v>25</v>
      </c>
    </row>
    <row r="33" spans="1:11" ht="14.1" customHeight="1" x14ac:dyDescent="0.2">
      <c r="A33" s="306">
        <v>32</v>
      </c>
      <c r="B33" s="307" t="s">
        <v>252</v>
      </c>
      <c r="C33" s="308"/>
      <c r="D33" s="113">
        <v>5.9411438089950028</v>
      </c>
      <c r="E33" s="115">
        <v>107</v>
      </c>
      <c r="F33" s="114">
        <v>143</v>
      </c>
      <c r="G33" s="114">
        <v>82</v>
      </c>
      <c r="H33" s="114">
        <v>52</v>
      </c>
      <c r="I33" s="140">
        <v>108</v>
      </c>
      <c r="J33" s="115">
        <v>-1</v>
      </c>
      <c r="K33" s="116">
        <v>-0.92592592592592593</v>
      </c>
    </row>
    <row r="34" spans="1:11" ht="14.1" customHeight="1" x14ac:dyDescent="0.2">
      <c r="A34" s="306">
        <v>33</v>
      </c>
      <c r="B34" s="307" t="s">
        <v>253</v>
      </c>
      <c r="C34" s="308"/>
      <c r="D34" s="113">
        <v>2.3320377568017769</v>
      </c>
      <c r="E34" s="115">
        <v>42</v>
      </c>
      <c r="F34" s="114">
        <v>91</v>
      </c>
      <c r="G34" s="114">
        <v>49</v>
      </c>
      <c r="H34" s="114">
        <v>34</v>
      </c>
      <c r="I34" s="140">
        <v>71</v>
      </c>
      <c r="J34" s="115">
        <v>-29</v>
      </c>
      <c r="K34" s="116">
        <v>-40.845070422535208</v>
      </c>
    </row>
    <row r="35" spans="1:11" ht="14.1" customHeight="1" x14ac:dyDescent="0.2">
      <c r="A35" s="306">
        <v>34</v>
      </c>
      <c r="B35" s="307" t="s">
        <v>254</v>
      </c>
      <c r="C35" s="308"/>
      <c r="D35" s="113">
        <v>2.4430871737923376</v>
      </c>
      <c r="E35" s="115">
        <v>44</v>
      </c>
      <c r="F35" s="114">
        <v>51</v>
      </c>
      <c r="G35" s="114">
        <v>42</v>
      </c>
      <c r="H35" s="114">
        <v>29</v>
      </c>
      <c r="I35" s="140">
        <v>72</v>
      </c>
      <c r="J35" s="115">
        <v>-28</v>
      </c>
      <c r="K35" s="116">
        <v>-38.888888888888886</v>
      </c>
    </row>
    <row r="36" spans="1:11" ht="14.1" customHeight="1" x14ac:dyDescent="0.2">
      <c r="A36" s="306">
        <v>41</v>
      </c>
      <c r="B36" s="307" t="s">
        <v>255</v>
      </c>
      <c r="C36" s="308"/>
      <c r="D36" s="113">
        <v>0.44419766796224319</v>
      </c>
      <c r="E36" s="115">
        <v>8</v>
      </c>
      <c r="F36" s="114" t="s">
        <v>513</v>
      </c>
      <c r="G36" s="114">
        <v>16</v>
      </c>
      <c r="H36" s="114">
        <v>7</v>
      </c>
      <c r="I36" s="140">
        <v>11</v>
      </c>
      <c r="J36" s="115">
        <v>-3</v>
      </c>
      <c r="K36" s="116">
        <v>-27.272727272727273</v>
      </c>
    </row>
    <row r="37" spans="1:11" ht="14.1" customHeight="1" x14ac:dyDescent="0.2">
      <c r="A37" s="306">
        <v>42</v>
      </c>
      <c r="B37" s="307" t="s">
        <v>256</v>
      </c>
      <c r="C37" s="308"/>
      <c r="D37" s="113" t="s">
        <v>513</v>
      </c>
      <c r="E37" s="115" t="s">
        <v>513</v>
      </c>
      <c r="F37" s="114" t="s">
        <v>513</v>
      </c>
      <c r="G37" s="114">
        <v>6</v>
      </c>
      <c r="H37" s="114" t="s">
        <v>513</v>
      </c>
      <c r="I37" s="140" t="s">
        <v>513</v>
      </c>
      <c r="J37" s="115" t="s">
        <v>513</v>
      </c>
      <c r="K37" s="116" t="s">
        <v>513</v>
      </c>
    </row>
    <row r="38" spans="1:11" ht="14.1" customHeight="1" x14ac:dyDescent="0.2">
      <c r="A38" s="306">
        <v>43</v>
      </c>
      <c r="B38" s="307" t="s">
        <v>257</v>
      </c>
      <c r="C38" s="308"/>
      <c r="D38" s="113">
        <v>0.66629650194336476</v>
      </c>
      <c r="E38" s="115">
        <v>12</v>
      </c>
      <c r="F38" s="114">
        <v>7</v>
      </c>
      <c r="G38" s="114">
        <v>17</v>
      </c>
      <c r="H38" s="114">
        <v>11</v>
      </c>
      <c r="I38" s="140">
        <v>30</v>
      </c>
      <c r="J38" s="115">
        <v>-18</v>
      </c>
      <c r="K38" s="116">
        <v>-60</v>
      </c>
    </row>
    <row r="39" spans="1:11" ht="14.1" customHeight="1" x14ac:dyDescent="0.2">
      <c r="A39" s="306">
        <v>51</v>
      </c>
      <c r="B39" s="307" t="s">
        <v>258</v>
      </c>
      <c r="C39" s="308"/>
      <c r="D39" s="113">
        <v>7.6624097723486955</v>
      </c>
      <c r="E39" s="115">
        <v>138</v>
      </c>
      <c r="F39" s="114">
        <v>128</v>
      </c>
      <c r="G39" s="114">
        <v>180</v>
      </c>
      <c r="H39" s="114">
        <v>125</v>
      </c>
      <c r="I39" s="140">
        <v>148</v>
      </c>
      <c r="J39" s="115">
        <v>-10</v>
      </c>
      <c r="K39" s="116">
        <v>-6.756756756756757</v>
      </c>
    </row>
    <row r="40" spans="1:11" ht="14.1" customHeight="1" x14ac:dyDescent="0.2">
      <c r="A40" s="306" t="s">
        <v>259</v>
      </c>
      <c r="B40" s="307" t="s">
        <v>260</v>
      </c>
      <c r="C40" s="308"/>
      <c r="D40" s="113">
        <v>7.1626873958911714</v>
      </c>
      <c r="E40" s="115">
        <v>129</v>
      </c>
      <c r="F40" s="114">
        <v>121</v>
      </c>
      <c r="G40" s="114">
        <v>179</v>
      </c>
      <c r="H40" s="114">
        <v>119</v>
      </c>
      <c r="I40" s="140">
        <v>143</v>
      </c>
      <c r="J40" s="115">
        <v>-14</v>
      </c>
      <c r="K40" s="116">
        <v>-9.79020979020979</v>
      </c>
    </row>
    <row r="41" spans="1:11" ht="14.1" customHeight="1" x14ac:dyDescent="0.2">
      <c r="A41" s="306"/>
      <c r="B41" s="307" t="s">
        <v>261</v>
      </c>
      <c r="C41" s="308"/>
      <c r="D41" s="113">
        <v>5.8856191004997225</v>
      </c>
      <c r="E41" s="115">
        <v>106</v>
      </c>
      <c r="F41" s="114">
        <v>92</v>
      </c>
      <c r="G41" s="114">
        <v>154</v>
      </c>
      <c r="H41" s="114">
        <v>96</v>
      </c>
      <c r="I41" s="140">
        <v>112</v>
      </c>
      <c r="J41" s="115">
        <v>-6</v>
      </c>
      <c r="K41" s="116">
        <v>-5.3571428571428568</v>
      </c>
    </row>
    <row r="42" spans="1:11" ht="14.1" customHeight="1" x14ac:dyDescent="0.2">
      <c r="A42" s="306">
        <v>52</v>
      </c>
      <c r="B42" s="307" t="s">
        <v>262</v>
      </c>
      <c r="C42" s="308"/>
      <c r="D42" s="113">
        <v>11.993337034980566</v>
      </c>
      <c r="E42" s="115">
        <v>216</v>
      </c>
      <c r="F42" s="114">
        <v>142</v>
      </c>
      <c r="G42" s="114">
        <v>69</v>
      </c>
      <c r="H42" s="114">
        <v>86</v>
      </c>
      <c r="I42" s="140">
        <v>190</v>
      </c>
      <c r="J42" s="115">
        <v>26</v>
      </c>
      <c r="K42" s="116">
        <v>13.684210526315789</v>
      </c>
    </row>
    <row r="43" spans="1:11" ht="14.1" customHeight="1" x14ac:dyDescent="0.2">
      <c r="A43" s="306" t="s">
        <v>263</v>
      </c>
      <c r="B43" s="307" t="s">
        <v>264</v>
      </c>
      <c r="C43" s="308"/>
      <c r="D43" s="113">
        <v>10.272071071626874</v>
      </c>
      <c r="E43" s="115">
        <v>185</v>
      </c>
      <c r="F43" s="114">
        <v>133</v>
      </c>
      <c r="G43" s="114">
        <v>60</v>
      </c>
      <c r="H43" s="114">
        <v>74</v>
      </c>
      <c r="I43" s="140">
        <v>172</v>
      </c>
      <c r="J43" s="115">
        <v>13</v>
      </c>
      <c r="K43" s="116">
        <v>7.558139534883721</v>
      </c>
    </row>
    <row r="44" spans="1:11" ht="14.1" customHeight="1" x14ac:dyDescent="0.2">
      <c r="A44" s="306">
        <v>53</v>
      </c>
      <c r="B44" s="307" t="s">
        <v>265</v>
      </c>
      <c r="C44" s="308"/>
      <c r="D44" s="113">
        <v>0.2220988339811216</v>
      </c>
      <c r="E44" s="115">
        <v>4</v>
      </c>
      <c r="F44" s="114">
        <v>11</v>
      </c>
      <c r="G44" s="114">
        <v>13</v>
      </c>
      <c r="H44" s="114">
        <v>11</v>
      </c>
      <c r="I44" s="140">
        <v>7</v>
      </c>
      <c r="J44" s="115">
        <v>-3</v>
      </c>
      <c r="K44" s="116">
        <v>-42.857142857142854</v>
      </c>
    </row>
    <row r="45" spans="1:11" ht="14.1" customHeight="1" x14ac:dyDescent="0.2">
      <c r="A45" s="306" t="s">
        <v>266</v>
      </c>
      <c r="B45" s="307" t="s">
        <v>267</v>
      </c>
      <c r="C45" s="308"/>
      <c r="D45" s="113">
        <v>0.2220988339811216</v>
      </c>
      <c r="E45" s="115">
        <v>4</v>
      </c>
      <c r="F45" s="114">
        <v>11</v>
      </c>
      <c r="G45" s="114">
        <v>13</v>
      </c>
      <c r="H45" s="114">
        <v>11</v>
      </c>
      <c r="I45" s="140">
        <v>7</v>
      </c>
      <c r="J45" s="115">
        <v>-3</v>
      </c>
      <c r="K45" s="116">
        <v>-42.857142857142854</v>
      </c>
    </row>
    <row r="46" spans="1:11" ht="14.1" customHeight="1" x14ac:dyDescent="0.2">
      <c r="A46" s="306">
        <v>54</v>
      </c>
      <c r="B46" s="307" t="s">
        <v>268</v>
      </c>
      <c r="C46" s="308"/>
      <c r="D46" s="113">
        <v>2.5541365907828983</v>
      </c>
      <c r="E46" s="115">
        <v>46</v>
      </c>
      <c r="F46" s="114">
        <v>66</v>
      </c>
      <c r="G46" s="114">
        <v>58</v>
      </c>
      <c r="H46" s="114">
        <v>50</v>
      </c>
      <c r="I46" s="140">
        <v>52</v>
      </c>
      <c r="J46" s="115">
        <v>-6</v>
      </c>
      <c r="K46" s="116">
        <v>-11.538461538461538</v>
      </c>
    </row>
    <row r="47" spans="1:11" ht="14.1" customHeight="1" x14ac:dyDescent="0.2">
      <c r="A47" s="306">
        <v>61</v>
      </c>
      <c r="B47" s="307" t="s">
        <v>269</v>
      </c>
      <c r="C47" s="308"/>
      <c r="D47" s="113">
        <v>3.4980566352026652</v>
      </c>
      <c r="E47" s="115">
        <v>63</v>
      </c>
      <c r="F47" s="114">
        <v>45</v>
      </c>
      <c r="G47" s="114">
        <v>54</v>
      </c>
      <c r="H47" s="114">
        <v>46</v>
      </c>
      <c r="I47" s="140">
        <v>85</v>
      </c>
      <c r="J47" s="115">
        <v>-22</v>
      </c>
      <c r="K47" s="116">
        <v>-25.882352941176471</v>
      </c>
    </row>
    <row r="48" spans="1:11" ht="14.1" customHeight="1" x14ac:dyDescent="0.2">
      <c r="A48" s="306">
        <v>62</v>
      </c>
      <c r="B48" s="307" t="s">
        <v>270</v>
      </c>
      <c r="C48" s="308"/>
      <c r="D48" s="113">
        <v>6.9961132704053304</v>
      </c>
      <c r="E48" s="115">
        <v>126</v>
      </c>
      <c r="F48" s="114">
        <v>138</v>
      </c>
      <c r="G48" s="114">
        <v>144</v>
      </c>
      <c r="H48" s="114">
        <v>113</v>
      </c>
      <c r="I48" s="140">
        <v>124</v>
      </c>
      <c r="J48" s="115">
        <v>2</v>
      </c>
      <c r="K48" s="116">
        <v>1.6129032258064515</v>
      </c>
    </row>
    <row r="49" spans="1:11" ht="14.1" customHeight="1" x14ac:dyDescent="0.2">
      <c r="A49" s="306">
        <v>63</v>
      </c>
      <c r="B49" s="307" t="s">
        <v>271</v>
      </c>
      <c r="C49" s="308"/>
      <c r="D49" s="113">
        <v>1.6102165463631315</v>
      </c>
      <c r="E49" s="115">
        <v>29</v>
      </c>
      <c r="F49" s="114">
        <v>47</v>
      </c>
      <c r="G49" s="114">
        <v>41</v>
      </c>
      <c r="H49" s="114">
        <v>40</v>
      </c>
      <c r="I49" s="140">
        <v>48</v>
      </c>
      <c r="J49" s="115">
        <v>-19</v>
      </c>
      <c r="K49" s="116">
        <v>-39.583333333333336</v>
      </c>
    </row>
    <row r="50" spans="1:11" ht="14.1" customHeight="1" x14ac:dyDescent="0.2">
      <c r="A50" s="306" t="s">
        <v>272</v>
      </c>
      <c r="B50" s="307" t="s">
        <v>273</v>
      </c>
      <c r="C50" s="308"/>
      <c r="D50" s="113">
        <v>0.27762354247640197</v>
      </c>
      <c r="E50" s="115">
        <v>5</v>
      </c>
      <c r="F50" s="114">
        <v>14</v>
      </c>
      <c r="G50" s="114">
        <v>7</v>
      </c>
      <c r="H50" s="114">
        <v>7</v>
      </c>
      <c r="I50" s="140">
        <v>6</v>
      </c>
      <c r="J50" s="115">
        <v>-1</v>
      </c>
      <c r="K50" s="116">
        <v>-16.666666666666668</v>
      </c>
    </row>
    <row r="51" spans="1:11" ht="14.1" customHeight="1" x14ac:dyDescent="0.2">
      <c r="A51" s="306" t="s">
        <v>274</v>
      </c>
      <c r="B51" s="307" t="s">
        <v>275</v>
      </c>
      <c r="C51" s="308"/>
      <c r="D51" s="113">
        <v>1.0549694614103275</v>
      </c>
      <c r="E51" s="115">
        <v>19</v>
      </c>
      <c r="F51" s="114">
        <v>29</v>
      </c>
      <c r="G51" s="114">
        <v>34</v>
      </c>
      <c r="H51" s="114">
        <v>31</v>
      </c>
      <c r="I51" s="140">
        <v>38</v>
      </c>
      <c r="J51" s="115">
        <v>-19</v>
      </c>
      <c r="K51" s="116">
        <v>-50</v>
      </c>
    </row>
    <row r="52" spans="1:11" ht="14.1" customHeight="1" x14ac:dyDescent="0.2">
      <c r="A52" s="306">
        <v>71</v>
      </c>
      <c r="B52" s="307" t="s">
        <v>276</v>
      </c>
      <c r="C52" s="308"/>
      <c r="D52" s="113">
        <v>10.105496946141033</v>
      </c>
      <c r="E52" s="115">
        <v>182</v>
      </c>
      <c r="F52" s="114">
        <v>125</v>
      </c>
      <c r="G52" s="114">
        <v>182</v>
      </c>
      <c r="H52" s="114">
        <v>114</v>
      </c>
      <c r="I52" s="140">
        <v>176</v>
      </c>
      <c r="J52" s="115">
        <v>6</v>
      </c>
      <c r="K52" s="116">
        <v>3.4090909090909092</v>
      </c>
    </row>
    <row r="53" spans="1:11" ht="14.1" customHeight="1" x14ac:dyDescent="0.2">
      <c r="A53" s="306" t="s">
        <v>277</v>
      </c>
      <c r="B53" s="307" t="s">
        <v>278</v>
      </c>
      <c r="C53" s="308"/>
      <c r="D53" s="113">
        <v>3.220433092726263</v>
      </c>
      <c r="E53" s="115">
        <v>58</v>
      </c>
      <c r="F53" s="114">
        <v>44</v>
      </c>
      <c r="G53" s="114">
        <v>44</v>
      </c>
      <c r="H53" s="114">
        <v>26</v>
      </c>
      <c r="I53" s="140">
        <v>43</v>
      </c>
      <c r="J53" s="115">
        <v>15</v>
      </c>
      <c r="K53" s="116">
        <v>34.883720930232556</v>
      </c>
    </row>
    <row r="54" spans="1:11" ht="14.1" customHeight="1" x14ac:dyDescent="0.2">
      <c r="A54" s="306" t="s">
        <v>279</v>
      </c>
      <c r="B54" s="307" t="s">
        <v>280</v>
      </c>
      <c r="C54" s="308"/>
      <c r="D54" s="113">
        <v>5.9411438089950028</v>
      </c>
      <c r="E54" s="115">
        <v>107</v>
      </c>
      <c r="F54" s="114">
        <v>74</v>
      </c>
      <c r="G54" s="114">
        <v>125</v>
      </c>
      <c r="H54" s="114">
        <v>78</v>
      </c>
      <c r="I54" s="140">
        <v>119</v>
      </c>
      <c r="J54" s="115">
        <v>-12</v>
      </c>
      <c r="K54" s="116">
        <v>-10.084033613445378</v>
      </c>
    </row>
    <row r="55" spans="1:11" ht="14.1" customHeight="1" x14ac:dyDescent="0.2">
      <c r="A55" s="306">
        <v>72</v>
      </c>
      <c r="B55" s="307" t="s">
        <v>281</v>
      </c>
      <c r="C55" s="308"/>
      <c r="D55" s="113">
        <v>1.6657412548584121</v>
      </c>
      <c r="E55" s="115">
        <v>30</v>
      </c>
      <c r="F55" s="114">
        <v>25</v>
      </c>
      <c r="G55" s="114">
        <v>39</v>
      </c>
      <c r="H55" s="114">
        <v>28</v>
      </c>
      <c r="I55" s="140">
        <v>28</v>
      </c>
      <c r="J55" s="115">
        <v>2</v>
      </c>
      <c r="K55" s="116">
        <v>7.1428571428571432</v>
      </c>
    </row>
    <row r="56" spans="1:11" ht="14.1" customHeight="1" x14ac:dyDescent="0.2">
      <c r="A56" s="306" t="s">
        <v>282</v>
      </c>
      <c r="B56" s="307" t="s">
        <v>283</v>
      </c>
      <c r="C56" s="308"/>
      <c r="D56" s="113">
        <v>0.88839533592448638</v>
      </c>
      <c r="E56" s="115">
        <v>16</v>
      </c>
      <c r="F56" s="114" t="s">
        <v>513</v>
      </c>
      <c r="G56" s="114">
        <v>17</v>
      </c>
      <c r="H56" s="114">
        <v>10</v>
      </c>
      <c r="I56" s="140">
        <v>14</v>
      </c>
      <c r="J56" s="115">
        <v>2</v>
      </c>
      <c r="K56" s="116">
        <v>14.285714285714286</v>
      </c>
    </row>
    <row r="57" spans="1:11" ht="14.1" customHeight="1" x14ac:dyDescent="0.2">
      <c r="A57" s="306" t="s">
        <v>284</v>
      </c>
      <c r="B57" s="307" t="s">
        <v>285</v>
      </c>
      <c r="C57" s="308"/>
      <c r="D57" s="113">
        <v>0.55524708495280395</v>
      </c>
      <c r="E57" s="115">
        <v>10</v>
      </c>
      <c r="F57" s="114">
        <v>13</v>
      </c>
      <c r="G57" s="114">
        <v>13</v>
      </c>
      <c r="H57" s="114">
        <v>12</v>
      </c>
      <c r="I57" s="140">
        <v>10</v>
      </c>
      <c r="J57" s="115">
        <v>0</v>
      </c>
      <c r="K57" s="116">
        <v>0</v>
      </c>
    </row>
    <row r="58" spans="1:11" ht="14.1" customHeight="1" x14ac:dyDescent="0.2">
      <c r="A58" s="306">
        <v>73</v>
      </c>
      <c r="B58" s="307" t="s">
        <v>286</v>
      </c>
      <c r="C58" s="308"/>
      <c r="D58" s="113">
        <v>0.94392004441976685</v>
      </c>
      <c r="E58" s="115">
        <v>17</v>
      </c>
      <c r="F58" s="114">
        <v>20</v>
      </c>
      <c r="G58" s="114">
        <v>21</v>
      </c>
      <c r="H58" s="114">
        <v>13</v>
      </c>
      <c r="I58" s="140">
        <v>22</v>
      </c>
      <c r="J58" s="115">
        <v>-5</v>
      </c>
      <c r="K58" s="116">
        <v>-22.727272727272727</v>
      </c>
    </row>
    <row r="59" spans="1:11" ht="14.1" customHeight="1" x14ac:dyDescent="0.2">
      <c r="A59" s="306" t="s">
        <v>287</v>
      </c>
      <c r="B59" s="307" t="s">
        <v>288</v>
      </c>
      <c r="C59" s="308"/>
      <c r="D59" s="113">
        <v>0.72182121043864522</v>
      </c>
      <c r="E59" s="115">
        <v>13</v>
      </c>
      <c r="F59" s="114">
        <v>15</v>
      </c>
      <c r="G59" s="114">
        <v>14</v>
      </c>
      <c r="H59" s="114">
        <v>12</v>
      </c>
      <c r="I59" s="140">
        <v>18</v>
      </c>
      <c r="J59" s="115">
        <v>-5</v>
      </c>
      <c r="K59" s="116">
        <v>-27.777777777777779</v>
      </c>
    </row>
    <row r="60" spans="1:11" ht="14.1" customHeight="1" x14ac:dyDescent="0.2">
      <c r="A60" s="306">
        <v>81</v>
      </c>
      <c r="B60" s="307" t="s">
        <v>289</v>
      </c>
      <c r="C60" s="308"/>
      <c r="D60" s="113">
        <v>5.3858967240421984</v>
      </c>
      <c r="E60" s="115">
        <v>97</v>
      </c>
      <c r="F60" s="114">
        <v>117</v>
      </c>
      <c r="G60" s="114">
        <v>135</v>
      </c>
      <c r="H60" s="114">
        <v>87</v>
      </c>
      <c r="I60" s="140">
        <v>148</v>
      </c>
      <c r="J60" s="115">
        <v>-51</v>
      </c>
      <c r="K60" s="116">
        <v>-34.45945945945946</v>
      </c>
    </row>
    <row r="61" spans="1:11" ht="14.1" customHeight="1" x14ac:dyDescent="0.2">
      <c r="A61" s="306" t="s">
        <v>290</v>
      </c>
      <c r="B61" s="307" t="s">
        <v>291</v>
      </c>
      <c r="C61" s="308"/>
      <c r="D61" s="113">
        <v>1.5546918378678511</v>
      </c>
      <c r="E61" s="115">
        <v>28</v>
      </c>
      <c r="F61" s="114">
        <v>21</v>
      </c>
      <c r="G61" s="114">
        <v>75</v>
      </c>
      <c r="H61" s="114">
        <v>29</v>
      </c>
      <c r="I61" s="140">
        <v>56</v>
      </c>
      <c r="J61" s="115">
        <v>-28</v>
      </c>
      <c r="K61" s="116">
        <v>-50</v>
      </c>
    </row>
    <row r="62" spans="1:11" ht="14.1" customHeight="1" x14ac:dyDescent="0.2">
      <c r="A62" s="306" t="s">
        <v>292</v>
      </c>
      <c r="B62" s="307" t="s">
        <v>293</v>
      </c>
      <c r="C62" s="308"/>
      <c r="D62" s="113">
        <v>2.1099389228206551</v>
      </c>
      <c r="E62" s="115">
        <v>38</v>
      </c>
      <c r="F62" s="114">
        <v>71</v>
      </c>
      <c r="G62" s="114">
        <v>39</v>
      </c>
      <c r="H62" s="114">
        <v>31</v>
      </c>
      <c r="I62" s="140">
        <v>38</v>
      </c>
      <c r="J62" s="115">
        <v>0</v>
      </c>
      <c r="K62" s="116">
        <v>0</v>
      </c>
    </row>
    <row r="63" spans="1:11" ht="14.1" customHeight="1" x14ac:dyDescent="0.2">
      <c r="A63" s="306"/>
      <c r="B63" s="307" t="s">
        <v>294</v>
      </c>
      <c r="C63" s="308"/>
      <c r="D63" s="113">
        <v>1.9988895058300944</v>
      </c>
      <c r="E63" s="115">
        <v>36</v>
      </c>
      <c r="F63" s="114">
        <v>70</v>
      </c>
      <c r="G63" s="114">
        <v>39</v>
      </c>
      <c r="H63" s="114">
        <v>31</v>
      </c>
      <c r="I63" s="140">
        <v>38</v>
      </c>
      <c r="J63" s="115">
        <v>-2</v>
      </c>
      <c r="K63" s="116">
        <v>-5.2631578947368425</v>
      </c>
    </row>
    <row r="64" spans="1:11" ht="14.1" customHeight="1" x14ac:dyDescent="0.2">
      <c r="A64" s="306" t="s">
        <v>295</v>
      </c>
      <c r="B64" s="307" t="s">
        <v>296</v>
      </c>
      <c r="C64" s="308"/>
      <c r="D64" s="113">
        <v>0.83287062742920603</v>
      </c>
      <c r="E64" s="115">
        <v>15</v>
      </c>
      <c r="F64" s="114">
        <v>9</v>
      </c>
      <c r="G64" s="114">
        <v>5</v>
      </c>
      <c r="H64" s="114">
        <v>11</v>
      </c>
      <c r="I64" s="140">
        <v>20</v>
      </c>
      <c r="J64" s="115">
        <v>-5</v>
      </c>
      <c r="K64" s="116">
        <v>-25</v>
      </c>
    </row>
    <row r="65" spans="1:11" ht="14.1" customHeight="1" x14ac:dyDescent="0.2">
      <c r="A65" s="306" t="s">
        <v>297</v>
      </c>
      <c r="B65" s="307" t="s">
        <v>298</v>
      </c>
      <c r="C65" s="308"/>
      <c r="D65" s="113">
        <v>0.38867295946696279</v>
      </c>
      <c r="E65" s="115">
        <v>7</v>
      </c>
      <c r="F65" s="114">
        <v>12</v>
      </c>
      <c r="G65" s="114">
        <v>10</v>
      </c>
      <c r="H65" s="114">
        <v>9</v>
      </c>
      <c r="I65" s="140">
        <v>13</v>
      </c>
      <c r="J65" s="115">
        <v>-6</v>
      </c>
      <c r="K65" s="116">
        <v>-46.153846153846153</v>
      </c>
    </row>
    <row r="66" spans="1:11" ht="14.1" customHeight="1" x14ac:dyDescent="0.2">
      <c r="A66" s="306">
        <v>82</v>
      </c>
      <c r="B66" s="307" t="s">
        <v>299</v>
      </c>
      <c r="C66" s="308"/>
      <c r="D66" s="113">
        <v>3.220433092726263</v>
      </c>
      <c r="E66" s="115">
        <v>58</v>
      </c>
      <c r="F66" s="114">
        <v>84</v>
      </c>
      <c r="G66" s="114">
        <v>91</v>
      </c>
      <c r="H66" s="114">
        <v>55</v>
      </c>
      <c r="I66" s="140">
        <v>65</v>
      </c>
      <c r="J66" s="115">
        <v>-7</v>
      </c>
      <c r="K66" s="116">
        <v>-10.76923076923077</v>
      </c>
    </row>
    <row r="67" spans="1:11" ht="14.1" customHeight="1" x14ac:dyDescent="0.2">
      <c r="A67" s="306" t="s">
        <v>300</v>
      </c>
      <c r="B67" s="307" t="s">
        <v>301</v>
      </c>
      <c r="C67" s="308"/>
      <c r="D67" s="113">
        <v>2.498611882287618</v>
      </c>
      <c r="E67" s="115">
        <v>45</v>
      </c>
      <c r="F67" s="114">
        <v>71</v>
      </c>
      <c r="G67" s="114">
        <v>67</v>
      </c>
      <c r="H67" s="114">
        <v>41</v>
      </c>
      <c r="I67" s="140">
        <v>48</v>
      </c>
      <c r="J67" s="115">
        <v>-3</v>
      </c>
      <c r="K67" s="116">
        <v>-6.25</v>
      </c>
    </row>
    <row r="68" spans="1:11" ht="14.1" customHeight="1" x14ac:dyDescent="0.2">
      <c r="A68" s="306" t="s">
        <v>302</v>
      </c>
      <c r="B68" s="307" t="s">
        <v>303</v>
      </c>
      <c r="C68" s="308"/>
      <c r="D68" s="113">
        <v>0.44419766796224319</v>
      </c>
      <c r="E68" s="115">
        <v>8</v>
      </c>
      <c r="F68" s="114">
        <v>11</v>
      </c>
      <c r="G68" s="114">
        <v>13</v>
      </c>
      <c r="H68" s="114">
        <v>10</v>
      </c>
      <c r="I68" s="140">
        <v>13</v>
      </c>
      <c r="J68" s="115">
        <v>-5</v>
      </c>
      <c r="K68" s="116">
        <v>-38.46153846153846</v>
      </c>
    </row>
    <row r="69" spans="1:11" ht="14.1" customHeight="1" x14ac:dyDescent="0.2">
      <c r="A69" s="306">
        <v>83</v>
      </c>
      <c r="B69" s="307" t="s">
        <v>304</v>
      </c>
      <c r="C69" s="308"/>
      <c r="D69" s="113">
        <v>3.2759578012215438</v>
      </c>
      <c r="E69" s="115">
        <v>59</v>
      </c>
      <c r="F69" s="114">
        <v>57</v>
      </c>
      <c r="G69" s="114">
        <v>128</v>
      </c>
      <c r="H69" s="114">
        <v>36</v>
      </c>
      <c r="I69" s="140">
        <v>56</v>
      </c>
      <c r="J69" s="115">
        <v>3</v>
      </c>
      <c r="K69" s="116">
        <v>5.3571428571428568</v>
      </c>
    </row>
    <row r="70" spans="1:11" ht="14.1" customHeight="1" x14ac:dyDescent="0.2">
      <c r="A70" s="306" t="s">
        <v>305</v>
      </c>
      <c r="B70" s="307" t="s">
        <v>306</v>
      </c>
      <c r="C70" s="308"/>
      <c r="D70" s="113">
        <v>2.3320377568017769</v>
      </c>
      <c r="E70" s="115">
        <v>42</v>
      </c>
      <c r="F70" s="114">
        <v>40</v>
      </c>
      <c r="G70" s="114">
        <v>108</v>
      </c>
      <c r="H70" s="114">
        <v>26</v>
      </c>
      <c r="I70" s="140">
        <v>44</v>
      </c>
      <c r="J70" s="115">
        <v>-2</v>
      </c>
      <c r="K70" s="116">
        <v>-4.5454545454545459</v>
      </c>
    </row>
    <row r="71" spans="1:11" ht="14.1" customHeight="1" x14ac:dyDescent="0.2">
      <c r="A71" s="306"/>
      <c r="B71" s="307" t="s">
        <v>307</v>
      </c>
      <c r="C71" s="308"/>
      <c r="D71" s="113">
        <v>0.94392004441976685</v>
      </c>
      <c r="E71" s="115">
        <v>17</v>
      </c>
      <c r="F71" s="114">
        <v>25</v>
      </c>
      <c r="G71" s="114">
        <v>80</v>
      </c>
      <c r="H71" s="114">
        <v>13</v>
      </c>
      <c r="I71" s="140">
        <v>26</v>
      </c>
      <c r="J71" s="115">
        <v>-9</v>
      </c>
      <c r="K71" s="116">
        <v>-34.615384615384613</v>
      </c>
    </row>
    <row r="72" spans="1:11" ht="14.1" customHeight="1" x14ac:dyDescent="0.2">
      <c r="A72" s="306">
        <v>84</v>
      </c>
      <c r="B72" s="307" t="s">
        <v>308</v>
      </c>
      <c r="C72" s="308"/>
      <c r="D72" s="113">
        <v>1.0549694614103275</v>
      </c>
      <c r="E72" s="115">
        <v>19</v>
      </c>
      <c r="F72" s="114">
        <v>12</v>
      </c>
      <c r="G72" s="114">
        <v>40</v>
      </c>
      <c r="H72" s="114">
        <v>8</v>
      </c>
      <c r="I72" s="140">
        <v>26</v>
      </c>
      <c r="J72" s="115">
        <v>-7</v>
      </c>
      <c r="K72" s="116">
        <v>-26.923076923076923</v>
      </c>
    </row>
    <row r="73" spans="1:11" ht="14.1" customHeight="1" x14ac:dyDescent="0.2">
      <c r="A73" s="306" t="s">
        <v>309</v>
      </c>
      <c r="B73" s="307" t="s">
        <v>310</v>
      </c>
      <c r="C73" s="308"/>
      <c r="D73" s="113">
        <v>0.2220988339811216</v>
      </c>
      <c r="E73" s="115">
        <v>4</v>
      </c>
      <c r="F73" s="114" t="s">
        <v>513</v>
      </c>
      <c r="G73" s="114">
        <v>21</v>
      </c>
      <c r="H73" s="114" t="s">
        <v>513</v>
      </c>
      <c r="I73" s="140">
        <v>4</v>
      </c>
      <c r="J73" s="115">
        <v>0</v>
      </c>
      <c r="K73" s="116">
        <v>0</v>
      </c>
    </row>
    <row r="74" spans="1:11" ht="14.1" customHeight="1" x14ac:dyDescent="0.2">
      <c r="A74" s="306" t="s">
        <v>311</v>
      </c>
      <c r="B74" s="307" t="s">
        <v>312</v>
      </c>
      <c r="C74" s="308"/>
      <c r="D74" s="113">
        <v>0</v>
      </c>
      <c r="E74" s="115">
        <v>0</v>
      </c>
      <c r="F74" s="114" t="s">
        <v>513</v>
      </c>
      <c r="G74" s="114">
        <v>5</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t="s">
        <v>513</v>
      </c>
      <c r="E76" s="115" t="s">
        <v>513</v>
      </c>
      <c r="F76" s="114" t="s">
        <v>513</v>
      </c>
      <c r="G76" s="114">
        <v>4</v>
      </c>
      <c r="H76" s="114" t="s">
        <v>513</v>
      </c>
      <c r="I76" s="140" t="s">
        <v>513</v>
      </c>
      <c r="J76" s="115" t="s">
        <v>513</v>
      </c>
      <c r="K76" s="116" t="s">
        <v>513</v>
      </c>
    </row>
    <row r="77" spans="1:11" ht="14.1" customHeight="1" x14ac:dyDescent="0.2">
      <c r="A77" s="306">
        <v>92</v>
      </c>
      <c r="B77" s="307" t="s">
        <v>316</v>
      </c>
      <c r="C77" s="308"/>
      <c r="D77" s="113">
        <v>0.66629650194336476</v>
      </c>
      <c r="E77" s="115">
        <v>12</v>
      </c>
      <c r="F77" s="114">
        <v>6</v>
      </c>
      <c r="G77" s="114">
        <v>16</v>
      </c>
      <c r="H77" s="114">
        <v>16</v>
      </c>
      <c r="I77" s="140">
        <v>15</v>
      </c>
      <c r="J77" s="115">
        <v>-3</v>
      </c>
      <c r="K77" s="116">
        <v>-20</v>
      </c>
    </row>
    <row r="78" spans="1:11" ht="14.1" customHeight="1" x14ac:dyDescent="0.2">
      <c r="A78" s="306">
        <v>93</v>
      </c>
      <c r="B78" s="307" t="s">
        <v>317</v>
      </c>
      <c r="C78" s="308"/>
      <c r="D78" s="113">
        <v>0</v>
      </c>
      <c r="E78" s="115">
        <v>0</v>
      </c>
      <c r="F78" s="114" t="s">
        <v>513</v>
      </c>
      <c r="G78" s="114">
        <v>3</v>
      </c>
      <c r="H78" s="114">
        <v>3</v>
      </c>
      <c r="I78" s="140">
        <v>0</v>
      </c>
      <c r="J78" s="115">
        <v>0</v>
      </c>
      <c r="K78" s="116">
        <v>0</v>
      </c>
    </row>
    <row r="79" spans="1:11" ht="14.1" customHeight="1" x14ac:dyDescent="0.2">
      <c r="A79" s="306">
        <v>94</v>
      </c>
      <c r="B79" s="307" t="s">
        <v>318</v>
      </c>
      <c r="C79" s="308"/>
      <c r="D79" s="113" t="s">
        <v>513</v>
      </c>
      <c r="E79" s="115" t="s">
        <v>513</v>
      </c>
      <c r="F79" s="114">
        <v>0</v>
      </c>
      <c r="G79" s="114">
        <v>5</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0.4997223764575236</v>
      </c>
      <c r="E81" s="143">
        <v>9</v>
      </c>
      <c r="F81" s="144">
        <v>9</v>
      </c>
      <c r="G81" s="144">
        <v>9</v>
      </c>
      <c r="H81" s="144">
        <v>6</v>
      </c>
      <c r="I81" s="145">
        <v>8</v>
      </c>
      <c r="J81" s="143">
        <v>1</v>
      </c>
      <c r="K81" s="146">
        <v>12.5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23724</v>
      </c>
      <c r="C10" s="114">
        <v>13325</v>
      </c>
      <c r="D10" s="114">
        <v>10399</v>
      </c>
      <c r="E10" s="114">
        <v>18314</v>
      </c>
      <c r="F10" s="114">
        <v>5194</v>
      </c>
      <c r="G10" s="114">
        <v>3520</v>
      </c>
      <c r="H10" s="114">
        <v>6131</v>
      </c>
      <c r="I10" s="115">
        <v>6593</v>
      </c>
      <c r="J10" s="114">
        <v>4758</v>
      </c>
      <c r="K10" s="114">
        <v>1835</v>
      </c>
      <c r="L10" s="423">
        <v>1554</v>
      </c>
      <c r="M10" s="424">
        <v>1825</v>
      </c>
    </row>
    <row r="11" spans="1:13" ht="11.1" customHeight="1" x14ac:dyDescent="0.2">
      <c r="A11" s="422" t="s">
        <v>387</v>
      </c>
      <c r="B11" s="115">
        <v>24243</v>
      </c>
      <c r="C11" s="114">
        <v>13780</v>
      </c>
      <c r="D11" s="114">
        <v>10463</v>
      </c>
      <c r="E11" s="114">
        <v>18769</v>
      </c>
      <c r="F11" s="114">
        <v>5253</v>
      </c>
      <c r="G11" s="114">
        <v>3493</v>
      </c>
      <c r="H11" s="114">
        <v>6397</v>
      </c>
      <c r="I11" s="115">
        <v>6774</v>
      </c>
      <c r="J11" s="114">
        <v>4773</v>
      </c>
      <c r="K11" s="114">
        <v>2001</v>
      </c>
      <c r="L11" s="423">
        <v>1692</v>
      </c>
      <c r="M11" s="424">
        <v>1220</v>
      </c>
    </row>
    <row r="12" spans="1:13" ht="11.1" customHeight="1" x14ac:dyDescent="0.2">
      <c r="A12" s="422" t="s">
        <v>388</v>
      </c>
      <c r="B12" s="115">
        <v>24756</v>
      </c>
      <c r="C12" s="114">
        <v>14101</v>
      </c>
      <c r="D12" s="114">
        <v>10655</v>
      </c>
      <c r="E12" s="114">
        <v>19171</v>
      </c>
      <c r="F12" s="114">
        <v>5358</v>
      </c>
      <c r="G12" s="114">
        <v>3834</v>
      </c>
      <c r="H12" s="114">
        <v>6536</v>
      </c>
      <c r="I12" s="115">
        <v>6951</v>
      </c>
      <c r="J12" s="114">
        <v>4821</v>
      </c>
      <c r="K12" s="114">
        <v>2130</v>
      </c>
      <c r="L12" s="423">
        <v>2107</v>
      </c>
      <c r="M12" s="424">
        <v>1650</v>
      </c>
    </row>
    <row r="13" spans="1:13" s="110" customFormat="1" ht="11.1" customHeight="1" x14ac:dyDescent="0.2">
      <c r="A13" s="422" t="s">
        <v>389</v>
      </c>
      <c r="B13" s="115">
        <v>24182</v>
      </c>
      <c r="C13" s="114">
        <v>13567</v>
      </c>
      <c r="D13" s="114">
        <v>10615</v>
      </c>
      <c r="E13" s="114">
        <v>18594</v>
      </c>
      <c r="F13" s="114">
        <v>5309</v>
      </c>
      <c r="G13" s="114">
        <v>3602</v>
      </c>
      <c r="H13" s="114">
        <v>6538</v>
      </c>
      <c r="I13" s="115">
        <v>6900</v>
      </c>
      <c r="J13" s="114">
        <v>4787</v>
      </c>
      <c r="K13" s="114">
        <v>2113</v>
      </c>
      <c r="L13" s="423">
        <v>977</v>
      </c>
      <c r="M13" s="424">
        <v>1656</v>
      </c>
    </row>
    <row r="14" spans="1:13" ht="15" customHeight="1" x14ac:dyDescent="0.2">
      <c r="A14" s="422" t="s">
        <v>390</v>
      </c>
      <c r="B14" s="115">
        <v>24511</v>
      </c>
      <c r="C14" s="114">
        <v>13872</v>
      </c>
      <c r="D14" s="114">
        <v>10639</v>
      </c>
      <c r="E14" s="114">
        <v>18343</v>
      </c>
      <c r="F14" s="114">
        <v>5902</v>
      </c>
      <c r="G14" s="114">
        <v>3570</v>
      </c>
      <c r="H14" s="114">
        <v>6733</v>
      </c>
      <c r="I14" s="115">
        <v>6816</v>
      </c>
      <c r="J14" s="114">
        <v>4671</v>
      </c>
      <c r="K14" s="114">
        <v>2145</v>
      </c>
      <c r="L14" s="423">
        <v>2413</v>
      </c>
      <c r="M14" s="424">
        <v>2133</v>
      </c>
    </row>
    <row r="15" spans="1:13" ht="11.1" customHeight="1" x14ac:dyDescent="0.2">
      <c r="A15" s="422" t="s">
        <v>387</v>
      </c>
      <c r="B15" s="115">
        <v>24956</v>
      </c>
      <c r="C15" s="114">
        <v>14293</v>
      </c>
      <c r="D15" s="114">
        <v>10663</v>
      </c>
      <c r="E15" s="114">
        <v>18586</v>
      </c>
      <c r="F15" s="114">
        <v>6103</v>
      </c>
      <c r="G15" s="114">
        <v>3505</v>
      </c>
      <c r="H15" s="114">
        <v>6984</v>
      </c>
      <c r="I15" s="115">
        <v>7031</v>
      </c>
      <c r="J15" s="114">
        <v>4799</v>
      </c>
      <c r="K15" s="114">
        <v>2232</v>
      </c>
      <c r="L15" s="423">
        <v>1505</v>
      </c>
      <c r="M15" s="424">
        <v>1120</v>
      </c>
    </row>
    <row r="16" spans="1:13" ht="11.1" customHeight="1" x14ac:dyDescent="0.2">
      <c r="A16" s="422" t="s">
        <v>388</v>
      </c>
      <c r="B16" s="115">
        <v>25635</v>
      </c>
      <c r="C16" s="114">
        <v>14705</v>
      </c>
      <c r="D16" s="114">
        <v>10930</v>
      </c>
      <c r="E16" s="114">
        <v>19144</v>
      </c>
      <c r="F16" s="114">
        <v>6216</v>
      </c>
      <c r="G16" s="114">
        <v>3864</v>
      </c>
      <c r="H16" s="114">
        <v>7185</v>
      </c>
      <c r="I16" s="115">
        <v>7061</v>
      </c>
      <c r="J16" s="114">
        <v>4759</v>
      </c>
      <c r="K16" s="114">
        <v>2302</v>
      </c>
      <c r="L16" s="423">
        <v>3599</v>
      </c>
      <c r="M16" s="424">
        <v>2988</v>
      </c>
    </row>
    <row r="17" spans="1:13" s="110" customFormat="1" ht="11.1" customHeight="1" x14ac:dyDescent="0.2">
      <c r="A17" s="422" t="s">
        <v>389</v>
      </c>
      <c r="B17" s="115">
        <v>25133</v>
      </c>
      <c r="C17" s="114">
        <v>14180</v>
      </c>
      <c r="D17" s="114">
        <v>10953</v>
      </c>
      <c r="E17" s="114">
        <v>18909</v>
      </c>
      <c r="F17" s="114">
        <v>6197</v>
      </c>
      <c r="G17" s="114">
        <v>3708</v>
      </c>
      <c r="H17" s="114">
        <v>7172</v>
      </c>
      <c r="I17" s="115">
        <v>7052</v>
      </c>
      <c r="J17" s="114">
        <v>4792</v>
      </c>
      <c r="K17" s="114">
        <v>2260</v>
      </c>
      <c r="L17" s="423">
        <v>1057</v>
      </c>
      <c r="M17" s="424">
        <v>1602</v>
      </c>
    </row>
    <row r="18" spans="1:13" ht="15" customHeight="1" x14ac:dyDescent="0.2">
      <c r="A18" s="422" t="s">
        <v>391</v>
      </c>
      <c r="B18" s="115">
        <v>25351</v>
      </c>
      <c r="C18" s="114">
        <v>14382</v>
      </c>
      <c r="D18" s="114">
        <v>10969</v>
      </c>
      <c r="E18" s="114">
        <v>19005</v>
      </c>
      <c r="F18" s="114">
        <v>6330</v>
      </c>
      <c r="G18" s="114">
        <v>3616</v>
      </c>
      <c r="H18" s="114">
        <v>7355</v>
      </c>
      <c r="I18" s="115">
        <v>7006</v>
      </c>
      <c r="J18" s="114">
        <v>4752</v>
      </c>
      <c r="K18" s="114">
        <v>2254</v>
      </c>
      <c r="L18" s="423">
        <v>1913</v>
      </c>
      <c r="M18" s="424">
        <v>1708</v>
      </c>
    </row>
    <row r="19" spans="1:13" ht="11.1" customHeight="1" x14ac:dyDescent="0.2">
      <c r="A19" s="422" t="s">
        <v>387</v>
      </c>
      <c r="B19" s="115">
        <v>25700</v>
      </c>
      <c r="C19" s="114">
        <v>14673</v>
      </c>
      <c r="D19" s="114">
        <v>11027</v>
      </c>
      <c r="E19" s="114">
        <v>19236</v>
      </c>
      <c r="F19" s="114">
        <v>6442</v>
      </c>
      <c r="G19" s="114">
        <v>3544</v>
      </c>
      <c r="H19" s="114">
        <v>7609</v>
      </c>
      <c r="I19" s="115">
        <v>7218</v>
      </c>
      <c r="J19" s="114">
        <v>4843</v>
      </c>
      <c r="K19" s="114">
        <v>2375</v>
      </c>
      <c r="L19" s="423">
        <v>1340</v>
      </c>
      <c r="M19" s="424">
        <v>1005</v>
      </c>
    </row>
    <row r="20" spans="1:13" ht="11.1" customHeight="1" x14ac:dyDescent="0.2">
      <c r="A20" s="422" t="s">
        <v>388</v>
      </c>
      <c r="B20" s="115">
        <v>26105</v>
      </c>
      <c r="C20" s="114">
        <v>14949</v>
      </c>
      <c r="D20" s="114">
        <v>11156</v>
      </c>
      <c r="E20" s="114">
        <v>19536</v>
      </c>
      <c r="F20" s="114">
        <v>6532</v>
      </c>
      <c r="G20" s="114">
        <v>3828</v>
      </c>
      <c r="H20" s="114">
        <v>7720</v>
      </c>
      <c r="I20" s="115">
        <v>7240</v>
      </c>
      <c r="J20" s="114">
        <v>4813</v>
      </c>
      <c r="K20" s="114">
        <v>2427</v>
      </c>
      <c r="L20" s="423">
        <v>2012</v>
      </c>
      <c r="M20" s="424">
        <v>1752</v>
      </c>
    </row>
    <row r="21" spans="1:13" s="110" customFormat="1" ht="11.1" customHeight="1" x14ac:dyDescent="0.2">
      <c r="A21" s="422" t="s">
        <v>389</v>
      </c>
      <c r="B21" s="115">
        <v>25641</v>
      </c>
      <c r="C21" s="114">
        <v>14400</v>
      </c>
      <c r="D21" s="114">
        <v>11241</v>
      </c>
      <c r="E21" s="114">
        <v>19107</v>
      </c>
      <c r="F21" s="114">
        <v>6527</v>
      </c>
      <c r="G21" s="114">
        <v>3684</v>
      </c>
      <c r="H21" s="114">
        <v>7700</v>
      </c>
      <c r="I21" s="115">
        <v>7259</v>
      </c>
      <c r="J21" s="114">
        <v>4898</v>
      </c>
      <c r="K21" s="114">
        <v>2361</v>
      </c>
      <c r="L21" s="423">
        <v>1044</v>
      </c>
      <c r="M21" s="424">
        <v>1670</v>
      </c>
    </row>
    <row r="22" spans="1:13" ht="15" customHeight="1" x14ac:dyDescent="0.2">
      <c r="A22" s="422" t="s">
        <v>392</v>
      </c>
      <c r="B22" s="115">
        <v>25720</v>
      </c>
      <c r="C22" s="114">
        <v>14473</v>
      </c>
      <c r="D22" s="114">
        <v>11247</v>
      </c>
      <c r="E22" s="114">
        <v>19147</v>
      </c>
      <c r="F22" s="114">
        <v>6547</v>
      </c>
      <c r="G22" s="114">
        <v>3557</v>
      </c>
      <c r="H22" s="114">
        <v>7819</v>
      </c>
      <c r="I22" s="115">
        <v>7260</v>
      </c>
      <c r="J22" s="114">
        <v>4903</v>
      </c>
      <c r="K22" s="114">
        <v>2357</v>
      </c>
      <c r="L22" s="423">
        <v>1817</v>
      </c>
      <c r="M22" s="424">
        <v>1777</v>
      </c>
    </row>
    <row r="23" spans="1:13" ht="11.1" customHeight="1" x14ac:dyDescent="0.2">
      <c r="A23" s="422" t="s">
        <v>387</v>
      </c>
      <c r="B23" s="115">
        <v>26281</v>
      </c>
      <c r="C23" s="114">
        <v>15010</v>
      </c>
      <c r="D23" s="114">
        <v>11271</v>
      </c>
      <c r="E23" s="114">
        <v>19630</v>
      </c>
      <c r="F23" s="114">
        <v>6625</v>
      </c>
      <c r="G23" s="114">
        <v>3509</v>
      </c>
      <c r="H23" s="114">
        <v>8137</v>
      </c>
      <c r="I23" s="115">
        <v>7418</v>
      </c>
      <c r="J23" s="114">
        <v>4905</v>
      </c>
      <c r="K23" s="114">
        <v>2513</v>
      </c>
      <c r="L23" s="423">
        <v>1644</v>
      </c>
      <c r="M23" s="424">
        <v>1122</v>
      </c>
    </row>
    <row r="24" spans="1:13" ht="11.1" customHeight="1" x14ac:dyDescent="0.2">
      <c r="A24" s="422" t="s">
        <v>388</v>
      </c>
      <c r="B24" s="115">
        <v>26770</v>
      </c>
      <c r="C24" s="114">
        <v>15338</v>
      </c>
      <c r="D24" s="114">
        <v>11432</v>
      </c>
      <c r="E24" s="114">
        <v>19791</v>
      </c>
      <c r="F24" s="114">
        <v>6710</v>
      </c>
      <c r="G24" s="114">
        <v>3844</v>
      </c>
      <c r="H24" s="114">
        <v>8253</v>
      </c>
      <c r="I24" s="115">
        <v>7447</v>
      </c>
      <c r="J24" s="114">
        <v>4899</v>
      </c>
      <c r="K24" s="114">
        <v>2548</v>
      </c>
      <c r="L24" s="423">
        <v>2193</v>
      </c>
      <c r="M24" s="424">
        <v>1836</v>
      </c>
    </row>
    <row r="25" spans="1:13" s="110" customFormat="1" ht="11.1" customHeight="1" x14ac:dyDescent="0.2">
      <c r="A25" s="422" t="s">
        <v>389</v>
      </c>
      <c r="B25" s="115">
        <v>26366</v>
      </c>
      <c r="C25" s="114">
        <v>14876</v>
      </c>
      <c r="D25" s="114">
        <v>11490</v>
      </c>
      <c r="E25" s="114">
        <v>19363</v>
      </c>
      <c r="F25" s="114">
        <v>6708</v>
      </c>
      <c r="G25" s="114">
        <v>3698</v>
      </c>
      <c r="H25" s="114">
        <v>8251</v>
      </c>
      <c r="I25" s="115">
        <v>7371</v>
      </c>
      <c r="J25" s="114">
        <v>4876</v>
      </c>
      <c r="K25" s="114">
        <v>2495</v>
      </c>
      <c r="L25" s="423">
        <v>1366</v>
      </c>
      <c r="M25" s="424">
        <v>1812</v>
      </c>
    </row>
    <row r="26" spans="1:13" ht="15" customHeight="1" x14ac:dyDescent="0.2">
      <c r="A26" s="422" t="s">
        <v>393</v>
      </c>
      <c r="B26" s="115">
        <v>26591</v>
      </c>
      <c r="C26" s="114">
        <v>15042</v>
      </c>
      <c r="D26" s="114">
        <v>11549</v>
      </c>
      <c r="E26" s="114">
        <v>19549</v>
      </c>
      <c r="F26" s="114">
        <v>6750</v>
      </c>
      <c r="G26" s="114">
        <v>3625</v>
      </c>
      <c r="H26" s="114">
        <v>8437</v>
      </c>
      <c r="I26" s="115">
        <v>7341</v>
      </c>
      <c r="J26" s="114">
        <v>4840</v>
      </c>
      <c r="K26" s="114">
        <v>2501</v>
      </c>
      <c r="L26" s="423">
        <v>1966</v>
      </c>
      <c r="M26" s="424">
        <v>1847</v>
      </c>
    </row>
    <row r="27" spans="1:13" ht="11.1" customHeight="1" x14ac:dyDescent="0.2">
      <c r="A27" s="422" t="s">
        <v>387</v>
      </c>
      <c r="B27" s="115">
        <v>26948</v>
      </c>
      <c r="C27" s="114">
        <v>15332</v>
      </c>
      <c r="D27" s="114">
        <v>11616</v>
      </c>
      <c r="E27" s="114">
        <v>19790</v>
      </c>
      <c r="F27" s="114">
        <v>6868</v>
      </c>
      <c r="G27" s="114">
        <v>3565</v>
      </c>
      <c r="H27" s="114">
        <v>8674</v>
      </c>
      <c r="I27" s="115">
        <v>7591</v>
      </c>
      <c r="J27" s="114">
        <v>4922</v>
      </c>
      <c r="K27" s="114">
        <v>2669</v>
      </c>
      <c r="L27" s="423">
        <v>1607</v>
      </c>
      <c r="M27" s="424">
        <v>1240</v>
      </c>
    </row>
    <row r="28" spans="1:13" ht="11.1" customHeight="1" x14ac:dyDescent="0.2">
      <c r="A28" s="422" t="s">
        <v>388</v>
      </c>
      <c r="B28" s="115">
        <v>27361</v>
      </c>
      <c r="C28" s="114">
        <v>15560</v>
      </c>
      <c r="D28" s="114">
        <v>11801</v>
      </c>
      <c r="E28" s="114">
        <v>20293</v>
      </c>
      <c r="F28" s="114">
        <v>6907</v>
      </c>
      <c r="G28" s="114">
        <v>3830</v>
      </c>
      <c r="H28" s="114">
        <v>8769</v>
      </c>
      <c r="I28" s="115">
        <v>7517</v>
      </c>
      <c r="J28" s="114">
        <v>4832</v>
      </c>
      <c r="K28" s="114">
        <v>2685</v>
      </c>
      <c r="L28" s="423">
        <v>2231</v>
      </c>
      <c r="M28" s="424">
        <v>1900</v>
      </c>
    </row>
    <row r="29" spans="1:13" s="110" customFormat="1" ht="11.1" customHeight="1" x14ac:dyDescent="0.2">
      <c r="A29" s="422" t="s">
        <v>389</v>
      </c>
      <c r="B29" s="115">
        <v>26799</v>
      </c>
      <c r="C29" s="114">
        <v>15004</v>
      </c>
      <c r="D29" s="114">
        <v>11795</v>
      </c>
      <c r="E29" s="114">
        <v>19830</v>
      </c>
      <c r="F29" s="114">
        <v>6940</v>
      </c>
      <c r="G29" s="114">
        <v>3641</v>
      </c>
      <c r="H29" s="114">
        <v>8722</v>
      </c>
      <c r="I29" s="115">
        <v>7529</v>
      </c>
      <c r="J29" s="114">
        <v>4884</v>
      </c>
      <c r="K29" s="114">
        <v>2645</v>
      </c>
      <c r="L29" s="423">
        <v>1208</v>
      </c>
      <c r="M29" s="424">
        <v>1841</v>
      </c>
    </row>
    <row r="30" spans="1:13" ht="15" customHeight="1" x14ac:dyDescent="0.2">
      <c r="A30" s="422" t="s">
        <v>394</v>
      </c>
      <c r="B30" s="115">
        <v>27027</v>
      </c>
      <c r="C30" s="114">
        <v>15164</v>
      </c>
      <c r="D30" s="114">
        <v>11863</v>
      </c>
      <c r="E30" s="114">
        <v>19955</v>
      </c>
      <c r="F30" s="114">
        <v>7051</v>
      </c>
      <c r="G30" s="114">
        <v>3523</v>
      </c>
      <c r="H30" s="114">
        <v>8883</v>
      </c>
      <c r="I30" s="115">
        <v>7391</v>
      </c>
      <c r="J30" s="114">
        <v>4746</v>
      </c>
      <c r="K30" s="114">
        <v>2645</v>
      </c>
      <c r="L30" s="423">
        <v>2033</v>
      </c>
      <c r="M30" s="424">
        <v>1782</v>
      </c>
    </row>
    <row r="31" spans="1:13" ht="11.1" customHeight="1" x14ac:dyDescent="0.2">
      <c r="A31" s="422" t="s">
        <v>387</v>
      </c>
      <c r="B31" s="115">
        <v>27488</v>
      </c>
      <c r="C31" s="114">
        <v>15535</v>
      </c>
      <c r="D31" s="114">
        <v>11953</v>
      </c>
      <c r="E31" s="114">
        <v>20236</v>
      </c>
      <c r="F31" s="114">
        <v>7246</v>
      </c>
      <c r="G31" s="114">
        <v>3463</v>
      </c>
      <c r="H31" s="114">
        <v>9192</v>
      </c>
      <c r="I31" s="115">
        <v>7620</v>
      </c>
      <c r="J31" s="114">
        <v>4790</v>
      </c>
      <c r="K31" s="114">
        <v>2830</v>
      </c>
      <c r="L31" s="423">
        <v>1696</v>
      </c>
      <c r="M31" s="424">
        <v>1252</v>
      </c>
    </row>
    <row r="32" spans="1:13" ht="11.1" customHeight="1" x14ac:dyDescent="0.2">
      <c r="A32" s="422" t="s">
        <v>388</v>
      </c>
      <c r="B32" s="115">
        <v>27841</v>
      </c>
      <c r="C32" s="114">
        <v>15760</v>
      </c>
      <c r="D32" s="114">
        <v>12081</v>
      </c>
      <c r="E32" s="114">
        <v>20453</v>
      </c>
      <c r="F32" s="114">
        <v>7387</v>
      </c>
      <c r="G32" s="114">
        <v>3706</v>
      </c>
      <c r="H32" s="114">
        <v>9290</v>
      </c>
      <c r="I32" s="115">
        <v>7626</v>
      </c>
      <c r="J32" s="114">
        <v>4732</v>
      </c>
      <c r="K32" s="114">
        <v>2894</v>
      </c>
      <c r="L32" s="423">
        <v>2403</v>
      </c>
      <c r="M32" s="424">
        <v>1993</v>
      </c>
    </row>
    <row r="33" spans="1:13" s="110" customFormat="1" ht="11.1" customHeight="1" x14ac:dyDescent="0.2">
      <c r="A33" s="422" t="s">
        <v>389</v>
      </c>
      <c r="B33" s="115">
        <v>27357</v>
      </c>
      <c r="C33" s="114">
        <v>15285</v>
      </c>
      <c r="D33" s="114">
        <v>12072</v>
      </c>
      <c r="E33" s="114">
        <v>19947</v>
      </c>
      <c r="F33" s="114">
        <v>7410</v>
      </c>
      <c r="G33" s="114">
        <v>3579</v>
      </c>
      <c r="H33" s="114">
        <v>9218</v>
      </c>
      <c r="I33" s="115">
        <v>7543</v>
      </c>
      <c r="J33" s="114">
        <v>4744</v>
      </c>
      <c r="K33" s="114">
        <v>2799</v>
      </c>
      <c r="L33" s="423">
        <v>1208</v>
      </c>
      <c r="M33" s="424">
        <v>1754</v>
      </c>
    </row>
    <row r="34" spans="1:13" ht="15" customHeight="1" x14ac:dyDescent="0.2">
      <c r="A34" s="422" t="s">
        <v>395</v>
      </c>
      <c r="B34" s="115">
        <v>27402</v>
      </c>
      <c r="C34" s="114">
        <v>15327</v>
      </c>
      <c r="D34" s="114">
        <v>12075</v>
      </c>
      <c r="E34" s="114">
        <v>19925</v>
      </c>
      <c r="F34" s="114">
        <v>7477</v>
      </c>
      <c r="G34" s="114">
        <v>3465</v>
      </c>
      <c r="H34" s="114">
        <v>9340</v>
      </c>
      <c r="I34" s="115">
        <v>7550</v>
      </c>
      <c r="J34" s="114">
        <v>4677</v>
      </c>
      <c r="K34" s="114">
        <v>2873</v>
      </c>
      <c r="L34" s="423">
        <v>2103</v>
      </c>
      <c r="M34" s="424">
        <v>2016</v>
      </c>
    </row>
    <row r="35" spans="1:13" ht="11.1" customHeight="1" x14ac:dyDescent="0.2">
      <c r="A35" s="422" t="s">
        <v>387</v>
      </c>
      <c r="B35" s="115">
        <v>27622</v>
      </c>
      <c r="C35" s="114">
        <v>15526</v>
      </c>
      <c r="D35" s="114">
        <v>12096</v>
      </c>
      <c r="E35" s="114">
        <v>20014</v>
      </c>
      <c r="F35" s="114">
        <v>7608</v>
      </c>
      <c r="G35" s="114">
        <v>3343</v>
      </c>
      <c r="H35" s="114">
        <v>9558</v>
      </c>
      <c r="I35" s="115">
        <v>7806</v>
      </c>
      <c r="J35" s="114">
        <v>4778</v>
      </c>
      <c r="K35" s="114">
        <v>3028</v>
      </c>
      <c r="L35" s="423">
        <v>1540</v>
      </c>
      <c r="M35" s="424">
        <v>1259</v>
      </c>
    </row>
    <row r="36" spans="1:13" ht="11.1" customHeight="1" x14ac:dyDescent="0.2">
      <c r="A36" s="422" t="s">
        <v>388</v>
      </c>
      <c r="B36" s="115">
        <v>27988</v>
      </c>
      <c r="C36" s="114">
        <v>15726</v>
      </c>
      <c r="D36" s="114">
        <v>12262</v>
      </c>
      <c r="E36" s="114">
        <v>20300</v>
      </c>
      <c r="F36" s="114">
        <v>7688</v>
      </c>
      <c r="G36" s="114">
        <v>3592</v>
      </c>
      <c r="H36" s="114">
        <v>9636</v>
      </c>
      <c r="I36" s="115">
        <v>7769</v>
      </c>
      <c r="J36" s="114">
        <v>4699</v>
      </c>
      <c r="K36" s="114">
        <v>3070</v>
      </c>
      <c r="L36" s="423">
        <v>2504</v>
      </c>
      <c r="M36" s="424">
        <v>2251</v>
      </c>
    </row>
    <row r="37" spans="1:13" s="110" customFormat="1" ht="11.1" customHeight="1" x14ac:dyDescent="0.2">
      <c r="A37" s="422" t="s">
        <v>389</v>
      </c>
      <c r="B37" s="115">
        <v>27549</v>
      </c>
      <c r="C37" s="114">
        <v>15291</v>
      </c>
      <c r="D37" s="114">
        <v>12258</v>
      </c>
      <c r="E37" s="114">
        <v>19844</v>
      </c>
      <c r="F37" s="114">
        <v>7705</v>
      </c>
      <c r="G37" s="114">
        <v>3471</v>
      </c>
      <c r="H37" s="114">
        <v>9586</v>
      </c>
      <c r="I37" s="115">
        <v>7648</v>
      </c>
      <c r="J37" s="114">
        <v>4660</v>
      </c>
      <c r="K37" s="114">
        <v>2988</v>
      </c>
      <c r="L37" s="423">
        <v>1142</v>
      </c>
      <c r="M37" s="424">
        <v>1678</v>
      </c>
    </row>
    <row r="38" spans="1:13" ht="15" customHeight="1" x14ac:dyDescent="0.2">
      <c r="A38" s="425" t="s">
        <v>396</v>
      </c>
      <c r="B38" s="115">
        <v>27797</v>
      </c>
      <c r="C38" s="114">
        <v>15518</v>
      </c>
      <c r="D38" s="114">
        <v>12279</v>
      </c>
      <c r="E38" s="114">
        <v>20028</v>
      </c>
      <c r="F38" s="114">
        <v>7769</v>
      </c>
      <c r="G38" s="114">
        <v>3359</v>
      </c>
      <c r="H38" s="114">
        <v>9720</v>
      </c>
      <c r="I38" s="115">
        <v>7610</v>
      </c>
      <c r="J38" s="114">
        <v>4633</v>
      </c>
      <c r="K38" s="114">
        <v>2977</v>
      </c>
      <c r="L38" s="423">
        <v>2179</v>
      </c>
      <c r="M38" s="424">
        <v>1925</v>
      </c>
    </row>
    <row r="39" spans="1:13" ht="11.1" customHeight="1" x14ac:dyDescent="0.2">
      <c r="A39" s="422" t="s">
        <v>387</v>
      </c>
      <c r="B39" s="115">
        <v>28223</v>
      </c>
      <c r="C39" s="114">
        <v>15827</v>
      </c>
      <c r="D39" s="114">
        <v>12396</v>
      </c>
      <c r="E39" s="114">
        <v>20316</v>
      </c>
      <c r="F39" s="114">
        <v>7907</v>
      </c>
      <c r="G39" s="114">
        <v>3304</v>
      </c>
      <c r="H39" s="114">
        <v>9989</v>
      </c>
      <c r="I39" s="115">
        <v>7830</v>
      </c>
      <c r="J39" s="114">
        <v>4634</v>
      </c>
      <c r="K39" s="114">
        <v>3196</v>
      </c>
      <c r="L39" s="423">
        <v>1592</v>
      </c>
      <c r="M39" s="424">
        <v>1271</v>
      </c>
    </row>
    <row r="40" spans="1:13" ht="11.1" customHeight="1" x14ac:dyDescent="0.2">
      <c r="A40" s="425" t="s">
        <v>388</v>
      </c>
      <c r="B40" s="115">
        <v>28777</v>
      </c>
      <c r="C40" s="114">
        <v>16149</v>
      </c>
      <c r="D40" s="114">
        <v>12628</v>
      </c>
      <c r="E40" s="114">
        <v>20752</v>
      </c>
      <c r="F40" s="114">
        <v>8025</v>
      </c>
      <c r="G40" s="114">
        <v>3632</v>
      </c>
      <c r="H40" s="114">
        <v>10101</v>
      </c>
      <c r="I40" s="115">
        <v>7801</v>
      </c>
      <c r="J40" s="114">
        <v>4596</v>
      </c>
      <c r="K40" s="114">
        <v>3205</v>
      </c>
      <c r="L40" s="423">
        <v>2424</v>
      </c>
      <c r="M40" s="424">
        <v>1991</v>
      </c>
    </row>
    <row r="41" spans="1:13" s="110" customFormat="1" ht="11.1" customHeight="1" x14ac:dyDescent="0.2">
      <c r="A41" s="422" t="s">
        <v>389</v>
      </c>
      <c r="B41" s="115">
        <v>28423</v>
      </c>
      <c r="C41" s="114">
        <v>15756</v>
      </c>
      <c r="D41" s="114">
        <v>12667</v>
      </c>
      <c r="E41" s="114">
        <v>20365</v>
      </c>
      <c r="F41" s="114">
        <v>8058</v>
      </c>
      <c r="G41" s="114">
        <v>3518</v>
      </c>
      <c r="H41" s="114">
        <v>10035</v>
      </c>
      <c r="I41" s="115">
        <v>7708</v>
      </c>
      <c r="J41" s="114">
        <v>4569</v>
      </c>
      <c r="K41" s="114">
        <v>3139</v>
      </c>
      <c r="L41" s="423">
        <v>1317</v>
      </c>
      <c r="M41" s="424">
        <v>1688</v>
      </c>
    </row>
    <row r="42" spans="1:13" ht="15" customHeight="1" x14ac:dyDescent="0.2">
      <c r="A42" s="422" t="s">
        <v>397</v>
      </c>
      <c r="B42" s="115">
        <v>28522</v>
      </c>
      <c r="C42" s="114">
        <v>15812</v>
      </c>
      <c r="D42" s="114">
        <v>12710</v>
      </c>
      <c r="E42" s="114">
        <v>20429</v>
      </c>
      <c r="F42" s="114">
        <v>8093</v>
      </c>
      <c r="G42" s="114">
        <v>3401</v>
      </c>
      <c r="H42" s="114">
        <v>10147</v>
      </c>
      <c r="I42" s="115">
        <v>7735</v>
      </c>
      <c r="J42" s="114">
        <v>4575</v>
      </c>
      <c r="K42" s="114">
        <v>3160</v>
      </c>
      <c r="L42" s="423">
        <v>2020</v>
      </c>
      <c r="M42" s="424">
        <v>1945</v>
      </c>
    </row>
    <row r="43" spans="1:13" ht="11.1" customHeight="1" x14ac:dyDescent="0.2">
      <c r="A43" s="422" t="s">
        <v>387</v>
      </c>
      <c r="B43" s="115">
        <v>28916</v>
      </c>
      <c r="C43" s="114">
        <v>16132</v>
      </c>
      <c r="D43" s="114">
        <v>12784</v>
      </c>
      <c r="E43" s="114">
        <v>20705</v>
      </c>
      <c r="F43" s="114">
        <v>8211</v>
      </c>
      <c r="G43" s="114">
        <v>3377</v>
      </c>
      <c r="H43" s="114">
        <v>10379</v>
      </c>
      <c r="I43" s="115">
        <v>7904</v>
      </c>
      <c r="J43" s="114">
        <v>4593</v>
      </c>
      <c r="K43" s="114">
        <v>3311</v>
      </c>
      <c r="L43" s="423">
        <v>1774</v>
      </c>
      <c r="M43" s="424">
        <v>1380</v>
      </c>
    </row>
    <row r="44" spans="1:13" ht="11.1" customHeight="1" x14ac:dyDescent="0.2">
      <c r="A44" s="422" t="s">
        <v>388</v>
      </c>
      <c r="B44" s="115">
        <v>29319</v>
      </c>
      <c r="C44" s="114">
        <v>16402</v>
      </c>
      <c r="D44" s="114">
        <v>12917</v>
      </c>
      <c r="E44" s="114">
        <v>21094</v>
      </c>
      <c r="F44" s="114">
        <v>8225</v>
      </c>
      <c r="G44" s="114">
        <v>3664</v>
      </c>
      <c r="H44" s="114">
        <v>10478</v>
      </c>
      <c r="I44" s="115">
        <v>7907</v>
      </c>
      <c r="J44" s="114">
        <v>4470</v>
      </c>
      <c r="K44" s="114">
        <v>3437</v>
      </c>
      <c r="L44" s="423">
        <v>2331</v>
      </c>
      <c r="M44" s="424">
        <v>2010</v>
      </c>
    </row>
    <row r="45" spans="1:13" s="110" customFormat="1" ht="11.1" customHeight="1" x14ac:dyDescent="0.2">
      <c r="A45" s="422" t="s">
        <v>389</v>
      </c>
      <c r="B45" s="115">
        <v>29078</v>
      </c>
      <c r="C45" s="114">
        <v>16133</v>
      </c>
      <c r="D45" s="114">
        <v>12945</v>
      </c>
      <c r="E45" s="114">
        <v>20785</v>
      </c>
      <c r="F45" s="114">
        <v>8293</v>
      </c>
      <c r="G45" s="114">
        <v>3548</v>
      </c>
      <c r="H45" s="114">
        <v>10421</v>
      </c>
      <c r="I45" s="115">
        <v>7896</v>
      </c>
      <c r="J45" s="114">
        <v>4520</v>
      </c>
      <c r="K45" s="114">
        <v>3376</v>
      </c>
      <c r="L45" s="423">
        <v>1437</v>
      </c>
      <c r="M45" s="424">
        <v>1696</v>
      </c>
    </row>
    <row r="46" spans="1:13" ht="15" customHeight="1" x14ac:dyDescent="0.2">
      <c r="A46" s="422" t="s">
        <v>398</v>
      </c>
      <c r="B46" s="115">
        <v>29096</v>
      </c>
      <c r="C46" s="114">
        <v>16149</v>
      </c>
      <c r="D46" s="114">
        <v>12947</v>
      </c>
      <c r="E46" s="114">
        <v>20804</v>
      </c>
      <c r="F46" s="114">
        <v>8292</v>
      </c>
      <c r="G46" s="114">
        <v>3446</v>
      </c>
      <c r="H46" s="114">
        <v>10505</v>
      </c>
      <c r="I46" s="115">
        <v>7807</v>
      </c>
      <c r="J46" s="114">
        <v>4425</v>
      </c>
      <c r="K46" s="114">
        <v>3382</v>
      </c>
      <c r="L46" s="423">
        <v>2091</v>
      </c>
      <c r="M46" s="424">
        <v>2095</v>
      </c>
    </row>
    <row r="47" spans="1:13" ht="11.1" customHeight="1" x14ac:dyDescent="0.2">
      <c r="A47" s="422" t="s">
        <v>387</v>
      </c>
      <c r="B47" s="115">
        <v>29319</v>
      </c>
      <c r="C47" s="114">
        <v>16340</v>
      </c>
      <c r="D47" s="114">
        <v>12979</v>
      </c>
      <c r="E47" s="114">
        <v>20976</v>
      </c>
      <c r="F47" s="114">
        <v>8343</v>
      </c>
      <c r="G47" s="114">
        <v>3389</v>
      </c>
      <c r="H47" s="114">
        <v>10679</v>
      </c>
      <c r="I47" s="115">
        <v>8033</v>
      </c>
      <c r="J47" s="114">
        <v>4494</v>
      </c>
      <c r="K47" s="114">
        <v>3539</v>
      </c>
      <c r="L47" s="423">
        <v>1542</v>
      </c>
      <c r="M47" s="424">
        <v>1333</v>
      </c>
    </row>
    <row r="48" spans="1:13" ht="11.1" customHeight="1" x14ac:dyDescent="0.2">
      <c r="A48" s="422" t="s">
        <v>388</v>
      </c>
      <c r="B48" s="115">
        <v>29605</v>
      </c>
      <c r="C48" s="114">
        <v>16545</v>
      </c>
      <c r="D48" s="114">
        <v>13060</v>
      </c>
      <c r="E48" s="114">
        <v>21142</v>
      </c>
      <c r="F48" s="114">
        <v>8463</v>
      </c>
      <c r="G48" s="114">
        <v>3568</v>
      </c>
      <c r="H48" s="114">
        <v>10752</v>
      </c>
      <c r="I48" s="115">
        <v>7969</v>
      </c>
      <c r="J48" s="114">
        <v>4371</v>
      </c>
      <c r="K48" s="114">
        <v>3598</v>
      </c>
      <c r="L48" s="423">
        <v>2188</v>
      </c>
      <c r="M48" s="424">
        <v>1950</v>
      </c>
    </row>
    <row r="49" spans="1:17" s="110" customFormat="1" ht="11.1" customHeight="1" x14ac:dyDescent="0.2">
      <c r="A49" s="422" t="s">
        <v>389</v>
      </c>
      <c r="B49" s="115">
        <v>29142</v>
      </c>
      <c r="C49" s="114">
        <v>16161</v>
      </c>
      <c r="D49" s="114">
        <v>12981</v>
      </c>
      <c r="E49" s="114">
        <v>20677</v>
      </c>
      <c r="F49" s="114">
        <v>8465</v>
      </c>
      <c r="G49" s="114">
        <v>3432</v>
      </c>
      <c r="H49" s="114">
        <v>10629</v>
      </c>
      <c r="I49" s="115">
        <v>7857</v>
      </c>
      <c r="J49" s="114">
        <v>4369</v>
      </c>
      <c r="K49" s="114">
        <v>3488</v>
      </c>
      <c r="L49" s="423">
        <v>1296</v>
      </c>
      <c r="M49" s="424">
        <v>1761</v>
      </c>
    </row>
    <row r="50" spans="1:17" ht="15" customHeight="1" x14ac:dyDescent="0.2">
      <c r="A50" s="422" t="s">
        <v>399</v>
      </c>
      <c r="B50" s="143">
        <v>29163</v>
      </c>
      <c r="C50" s="144">
        <v>16227</v>
      </c>
      <c r="D50" s="144">
        <v>12936</v>
      </c>
      <c r="E50" s="144">
        <v>20709</v>
      </c>
      <c r="F50" s="144">
        <v>8454</v>
      </c>
      <c r="G50" s="144">
        <v>3333</v>
      </c>
      <c r="H50" s="144">
        <v>10691</v>
      </c>
      <c r="I50" s="143">
        <v>7762</v>
      </c>
      <c r="J50" s="144">
        <v>4284</v>
      </c>
      <c r="K50" s="144">
        <v>3478</v>
      </c>
      <c r="L50" s="426">
        <v>1829</v>
      </c>
      <c r="M50" s="427">
        <v>1801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0.2302722023645862</v>
      </c>
      <c r="C6" s="480">
        <f>'Tabelle 3.3'!J11</f>
        <v>-0.57640578967593181</v>
      </c>
      <c r="D6" s="481">
        <f t="shared" ref="D6:E9" si="0">IF(OR(AND(B6&gt;=-50,B6&lt;=50),ISNUMBER(B6)=FALSE),B6,"")</f>
        <v>0.2302722023645862</v>
      </c>
      <c r="E6" s="481">
        <f t="shared" si="0"/>
        <v>-0.57640578967593181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0.2302722023645862</v>
      </c>
      <c r="C14" s="480">
        <f>'Tabelle 3.3'!J11</f>
        <v>-0.57640578967593181</v>
      </c>
      <c r="D14" s="481">
        <f>IF(OR(AND(B14&gt;=-50,B14&lt;=50),ISNUMBER(B14)=FALSE),B14,"")</f>
        <v>0.2302722023645862</v>
      </c>
      <c r="E14" s="481">
        <f>IF(OR(AND(C14&gt;=-50,C14&lt;=50),ISNUMBER(C14)=FALSE),C14,"")</f>
        <v>-0.57640578967593181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-5.7971014492753623</v>
      </c>
      <c r="C15" s="480">
        <f>'Tabelle 3.3'!J12</f>
        <v>22.310756972111555</v>
      </c>
      <c r="D15" s="481">
        <f t="shared" ref="D15:E45" si="3">IF(OR(AND(B15&gt;=-50,B15&lt;=50),ISNUMBER(B15)=FALSE),B15,"")</f>
        <v>-5.7971014492753623</v>
      </c>
      <c r="E15" s="481">
        <f t="shared" si="3"/>
        <v>22.310756972111555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0.31813361611876989</v>
      </c>
      <c r="C16" s="480">
        <f>'Tabelle 3.3'!J13</f>
        <v>-3.3333333333333335</v>
      </c>
      <c r="D16" s="481">
        <f t="shared" si="3"/>
        <v>0.31813361611876989</v>
      </c>
      <c r="E16" s="481">
        <f t="shared" si="3"/>
        <v>-3.3333333333333335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0.48355899419729209</v>
      </c>
      <c r="C17" s="480">
        <f>'Tabelle 3.3'!J14</f>
        <v>-5.3993250843644542</v>
      </c>
      <c r="D17" s="481">
        <f t="shared" si="3"/>
        <v>0.48355899419729209</v>
      </c>
      <c r="E17" s="481">
        <f t="shared" si="3"/>
        <v>-5.3993250843644542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1.3341804320203303</v>
      </c>
      <c r="C18" s="480">
        <f>'Tabelle 3.3'!J15</f>
        <v>-7.741935483870968</v>
      </c>
      <c r="D18" s="481">
        <f t="shared" si="3"/>
        <v>1.3341804320203303</v>
      </c>
      <c r="E18" s="481">
        <f t="shared" si="3"/>
        <v>-7.741935483870968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-7.5145594589517195E-2</v>
      </c>
      <c r="C19" s="480">
        <f>'Tabelle 3.3'!J16</f>
        <v>-6.666666666666667</v>
      </c>
      <c r="D19" s="481">
        <f t="shared" si="3"/>
        <v>-7.5145594589517195E-2</v>
      </c>
      <c r="E19" s="481">
        <f t="shared" si="3"/>
        <v>-6.666666666666667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1.1623080116230802</v>
      </c>
      <c r="C20" s="480">
        <f>'Tabelle 3.3'!J17</f>
        <v>5.0359712230215825</v>
      </c>
      <c r="D20" s="481">
        <f t="shared" si="3"/>
        <v>1.1623080116230802</v>
      </c>
      <c r="E20" s="481">
        <f t="shared" si="3"/>
        <v>5.0359712230215825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1.8380915134923739</v>
      </c>
      <c r="C21" s="480">
        <f>'Tabelle 3.3'!J18</f>
        <v>-1.8456375838926173</v>
      </c>
      <c r="D21" s="481">
        <f t="shared" si="3"/>
        <v>1.8380915134923739</v>
      </c>
      <c r="E21" s="481">
        <f t="shared" si="3"/>
        <v>-1.8456375838926173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-0.9372746935832732</v>
      </c>
      <c r="C22" s="480">
        <f>'Tabelle 3.3'!J19</f>
        <v>-1.8852459016393444</v>
      </c>
      <c r="D22" s="481">
        <f t="shared" si="3"/>
        <v>-0.9372746935832732</v>
      </c>
      <c r="E22" s="481">
        <f t="shared" si="3"/>
        <v>-1.8852459016393444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-7.2072072072072073</v>
      </c>
      <c r="C23" s="480">
        <f>'Tabelle 3.3'!J20</f>
        <v>3.883495145631068</v>
      </c>
      <c r="D23" s="481">
        <f t="shared" si="3"/>
        <v>-7.2072072072072073</v>
      </c>
      <c r="E23" s="481">
        <f t="shared" si="3"/>
        <v>3.883495145631068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1.4240506329113924</v>
      </c>
      <c r="C24" s="480">
        <f>'Tabelle 3.3'!J21</f>
        <v>-0.22641509433962265</v>
      </c>
      <c r="D24" s="481">
        <f t="shared" si="3"/>
        <v>1.4240506329113924</v>
      </c>
      <c r="E24" s="481">
        <f t="shared" si="3"/>
        <v>-0.22641509433962265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0.88105726872246692</v>
      </c>
      <c r="C26" s="480">
        <f>'Tabelle 3.3'!J23</f>
        <v>-0.98039215686274506</v>
      </c>
      <c r="D26" s="481">
        <f t="shared" si="3"/>
        <v>0.88105726872246692</v>
      </c>
      <c r="E26" s="481">
        <f t="shared" si="3"/>
        <v>-0.98039215686274506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11.134453781512605</v>
      </c>
      <c r="C27" s="480">
        <f>'Tabelle 3.3'!J24</f>
        <v>-5.4117647058823533</v>
      </c>
      <c r="D27" s="481">
        <f t="shared" si="3"/>
        <v>11.134453781512605</v>
      </c>
      <c r="E27" s="481">
        <f t="shared" si="3"/>
        <v>-5.4117647058823533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2.8189910979228485</v>
      </c>
      <c r="C28" s="480">
        <f>'Tabelle 3.3'!J25</f>
        <v>-0.78585461689587421</v>
      </c>
      <c r="D28" s="481">
        <f t="shared" si="3"/>
        <v>2.8189910979228485</v>
      </c>
      <c r="E28" s="481">
        <f t="shared" si="3"/>
        <v>-0.78585461689587421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4.9630411826821543</v>
      </c>
      <c r="C30" s="480">
        <f>'Tabelle 3.3'!J27</f>
        <v>-0.49751243781094528</v>
      </c>
      <c r="D30" s="481">
        <f t="shared" si="3"/>
        <v>4.9630411826821543</v>
      </c>
      <c r="E30" s="481">
        <f t="shared" si="3"/>
        <v>-0.49751243781094528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1.8915510718789408</v>
      </c>
      <c r="C31" s="480">
        <f>'Tabelle 3.3'!J28</f>
        <v>2.6086956521739131</v>
      </c>
      <c r="D31" s="481">
        <f t="shared" si="3"/>
        <v>1.8915510718789408</v>
      </c>
      <c r="E31" s="481">
        <f t="shared" si="3"/>
        <v>2.6086956521739131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2.2407170294494239</v>
      </c>
      <c r="C32" s="480">
        <f>'Tabelle 3.3'!J29</f>
        <v>0.79365079365079361</v>
      </c>
      <c r="D32" s="481">
        <f t="shared" si="3"/>
        <v>2.2407170294494239</v>
      </c>
      <c r="E32" s="481">
        <f t="shared" si="3"/>
        <v>0.79365079365079361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0.77548005908419493</v>
      </c>
      <c r="C33" s="480">
        <f>'Tabelle 3.3'!J30</f>
        <v>-5.3571428571428568</v>
      </c>
      <c r="D33" s="481">
        <f t="shared" si="3"/>
        <v>0.77548005908419493</v>
      </c>
      <c r="E33" s="481">
        <f t="shared" si="3"/>
        <v>-5.3571428571428568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2.3904382470119523</v>
      </c>
      <c r="C34" s="480">
        <f>'Tabelle 3.3'!J31</f>
        <v>1.1441647597254005</v>
      </c>
      <c r="D34" s="481">
        <f t="shared" si="3"/>
        <v>2.3904382470119523</v>
      </c>
      <c r="E34" s="481">
        <f t="shared" si="3"/>
        <v>1.1441647597254005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-5.7971014492753623</v>
      </c>
      <c r="C37" s="480">
        <f>'Tabelle 3.3'!J34</f>
        <v>22.310756972111555</v>
      </c>
      <c r="D37" s="481">
        <f t="shared" si="3"/>
        <v>-5.7971014492753623</v>
      </c>
      <c r="E37" s="481">
        <f t="shared" si="3"/>
        <v>22.310756972111555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0.74183976261127593</v>
      </c>
      <c r="C38" s="480">
        <f>'Tabelle 3.3'!J35</f>
        <v>-3.9365079365079363</v>
      </c>
      <c r="D38" s="481">
        <f t="shared" si="3"/>
        <v>0.74183976261127593</v>
      </c>
      <c r="E38" s="481">
        <f t="shared" si="3"/>
        <v>-3.9365079365079363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-9.9490113170003724E-2</v>
      </c>
      <c r="C39" s="480">
        <f>'Tabelle 3.3'!J36</f>
        <v>-0.65217391304347827</v>
      </c>
      <c r="D39" s="481">
        <f t="shared" si="3"/>
        <v>-9.9490113170003724E-2</v>
      </c>
      <c r="E39" s="481">
        <f t="shared" si="3"/>
        <v>-0.65217391304347827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-9.9490113170003724E-2</v>
      </c>
      <c r="C45" s="480">
        <f>'Tabelle 3.3'!J36</f>
        <v>-0.65217391304347827</v>
      </c>
      <c r="D45" s="481">
        <f t="shared" si="3"/>
        <v>-9.9490113170003724E-2</v>
      </c>
      <c r="E45" s="481">
        <f t="shared" si="3"/>
        <v>-0.65217391304347827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26591</v>
      </c>
      <c r="C51" s="487">
        <v>4840</v>
      </c>
      <c r="D51" s="487">
        <v>2501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26948</v>
      </c>
      <c r="C52" s="487">
        <v>4922</v>
      </c>
      <c r="D52" s="487">
        <v>2669</v>
      </c>
      <c r="E52" s="488">
        <f t="shared" ref="E52:G70" si="11">IF($A$51=37802,IF(COUNTBLANK(B$51:B$70)&gt;0,#N/A,B52/B$51*100),IF(COUNTBLANK(B$51:B$75)&gt;0,#N/A,B52/B$51*100))</f>
        <v>101.34255951261706</v>
      </c>
      <c r="F52" s="488">
        <f t="shared" si="11"/>
        <v>101.69421487603304</v>
      </c>
      <c r="G52" s="488">
        <f t="shared" si="11"/>
        <v>106.71731307477008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27361</v>
      </c>
      <c r="C53" s="487">
        <v>4832</v>
      </c>
      <c r="D53" s="487">
        <v>2685</v>
      </c>
      <c r="E53" s="488">
        <f t="shared" si="11"/>
        <v>102.8957165958407</v>
      </c>
      <c r="F53" s="488">
        <f t="shared" si="11"/>
        <v>99.834710743801651</v>
      </c>
      <c r="G53" s="488">
        <f t="shared" si="11"/>
        <v>107.35705717712915</v>
      </c>
      <c r="H53" s="489">
        <f>IF(ISERROR(L53)=TRUE,IF(MONTH(A53)=MONTH(MAX(A$51:A$75)),A53,""),"")</f>
        <v>41883</v>
      </c>
      <c r="I53" s="488">
        <f t="shared" si="12"/>
        <v>102.8957165958407</v>
      </c>
      <c r="J53" s="488">
        <f t="shared" si="10"/>
        <v>99.834710743801651</v>
      </c>
      <c r="K53" s="488">
        <f t="shared" si="10"/>
        <v>107.35705717712915</v>
      </c>
      <c r="L53" s="488" t="e">
        <f t="shared" si="13"/>
        <v>#N/A</v>
      </c>
    </row>
    <row r="54" spans="1:14" ht="15" customHeight="1" x14ac:dyDescent="0.2">
      <c r="A54" s="490" t="s">
        <v>462</v>
      </c>
      <c r="B54" s="487">
        <v>26799</v>
      </c>
      <c r="C54" s="487">
        <v>4884</v>
      </c>
      <c r="D54" s="487">
        <v>2645</v>
      </c>
      <c r="E54" s="488">
        <f t="shared" si="11"/>
        <v>100.78221954796736</v>
      </c>
      <c r="F54" s="488">
        <f t="shared" si="11"/>
        <v>100.90909090909091</v>
      </c>
      <c r="G54" s="488">
        <f t="shared" si="11"/>
        <v>105.75769692123151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27027</v>
      </c>
      <c r="C55" s="487">
        <v>4746</v>
      </c>
      <c r="D55" s="487">
        <v>2645</v>
      </c>
      <c r="E55" s="488">
        <f t="shared" si="11"/>
        <v>101.6396525140085</v>
      </c>
      <c r="F55" s="488">
        <f t="shared" si="11"/>
        <v>98.057851239669418</v>
      </c>
      <c r="G55" s="488">
        <f t="shared" si="11"/>
        <v>105.75769692123151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27488</v>
      </c>
      <c r="C56" s="487">
        <v>4790</v>
      </c>
      <c r="D56" s="487">
        <v>2830</v>
      </c>
      <c r="E56" s="488">
        <f t="shared" si="11"/>
        <v>103.37332180060923</v>
      </c>
      <c r="F56" s="488">
        <f t="shared" si="11"/>
        <v>98.966942148760324</v>
      </c>
      <c r="G56" s="488">
        <f t="shared" si="11"/>
        <v>113.1547381047581</v>
      </c>
      <c r="H56" s="489" t="str">
        <f t="shared" si="14"/>
        <v/>
      </c>
      <c r="I56" s="488" t="str">
        <f t="shared" si="12"/>
        <v/>
      </c>
      <c r="J56" s="488" t="str">
        <f t="shared" si="10"/>
        <v/>
      </c>
      <c r="K56" s="488" t="str">
        <f t="shared" si="10"/>
        <v/>
      </c>
      <c r="L56" s="488" t="e">
        <f t="shared" si="13"/>
        <v>#N/A</v>
      </c>
    </row>
    <row r="57" spans="1:14" ht="15" customHeight="1" x14ac:dyDescent="0.2">
      <c r="A57" s="490">
        <v>42248</v>
      </c>
      <c r="B57" s="487">
        <v>27841</v>
      </c>
      <c r="C57" s="487">
        <v>4732</v>
      </c>
      <c r="D57" s="487">
        <v>2894</v>
      </c>
      <c r="E57" s="488">
        <f t="shared" si="11"/>
        <v>104.70083862961152</v>
      </c>
      <c r="F57" s="488">
        <f t="shared" si="11"/>
        <v>97.768595041322314</v>
      </c>
      <c r="G57" s="488">
        <f t="shared" si="11"/>
        <v>115.71371451419432</v>
      </c>
      <c r="H57" s="489">
        <f t="shared" si="14"/>
        <v>42248</v>
      </c>
      <c r="I57" s="488">
        <f t="shared" si="12"/>
        <v>104.70083862961152</v>
      </c>
      <c r="J57" s="488">
        <f t="shared" si="10"/>
        <v>97.768595041322314</v>
      </c>
      <c r="K57" s="488">
        <f t="shared" si="10"/>
        <v>115.71371451419432</v>
      </c>
      <c r="L57" s="488" t="e">
        <f t="shared" si="13"/>
        <v>#N/A</v>
      </c>
    </row>
    <row r="58" spans="1:14" ht="15" customHeight="1" x14ac:dyDescent="0.2">
      <c r="A58" s="490" t="s">
        <v>465</v>
      </c>
      <c r="B58" s="487">
        <v>27357</v>
      </c>
      <c r="C58" s="487">
        <v>4744</v>
      </c>
      <c r="D58" s="487">
        <v>2799</v>
      </c>
      <c r="E58" s="488">
        <f t="shared" si="11"/>
        <v>102.88067391222594</v>
      </c>
      <c r="F58" s="488">
        <f t="shared" si="11"/>
        <v>98.016528925619838</v>
      </c>
      <c r="G58" s="488">
        <f t="shared" si="11"/>
        <v>111.91523390643742</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27402</v>
      </c>
      <c r="C59" s="487">
        <v>4677</v>
      </c>
      <c r="D59" s="487">
        <v>2873</v>
      </c>
      <c r="E59" s="488">
        <f t="shared" si="11"/>
        <v>103.04990410289196</v>
      </c>
      <c r="F59" s="488">
        <f t="shared" si="11"/>
        <v>96.632231404958674</v>
      </c>
      <c r="G59" s="488">
        <f t="shared" si="11"/>
        <v>114.87405037984806</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27622</v>
      </c>
      <c r="C60" s="487">
        <v>4778</v>
      </c>
      <c r="D60" s="487">
        <v>3028</v>
      </c>
      <c r="E60" s="488">
        <f t="shared" si="11"/>
        <v>103.87725170170359</v>
      </c>
      <c r="F60" s="488">
        <f t="shared" si="11"/>
        <v>98.719008264462815</v>
      </c>
      <c r="G60" s="488">
        <f t="shared" si="11"/>
        <v>121.07157137145141</v>
      </c>
      <c r="H60" s="489" t="str">
        <f t="shared" si="14"/>
        <v/>
      </c>
      <c r="I60" s="488" t="str">
        <f t="shared" si="12"/>
        <v/>
      </c>
      <c r="J60" s="488" t="str">
        <f t="shared" si="10"/>
        <v/>
      </c>
      <c r="K60" s="488" t="str">
        <f t="shared" si="10"/>
        <v/>
      </c>
      <c r="L60" s="488" t="e">
        <f t="shared" si="13"/>
        <v>#N/A</v>
      </c>
    </row>
    <row r="61" spans="1:14" ht="15" customHeight="1" x14ac:dyDescent="0.2">
      <c r="A61" s="490">
        <v>42614</v>
      </c>
      <c r="B61" s="487">
        <v>27988</v>
      </c>
      <c r="C61" s="487">
        <v>4699</v>
      </c>
      <c r="D61" s="487">
        <v>3070</v>
      </c>
      <c r="E61" s="488">
        <f t="shared" si="11"/>
        <v>105.25365725245383</v>
      </c>
      <c r="F61" s="488">
        <f t="shared" si="11"/>
        <v>97.086776859504127</v>
      </c>
      <c r="G61" s="488">
        <f t="shared" si="11"/>
        <v>122.75089964014394</v>
      </c>
      <c r="H61" s="489">
        <f t="shared" si="14"/>
        <v>42614</v>
      </c>
      <c r="I61" s="488">
        <f t="shared" si="12"/>
        <v>105.25365725245383</v>
      </c>
      <c r="J61" s="488">
        <f t="shared" si="10"/>
        <v>97.086776859504127</v>
      </c>
      <c r="K61" s="488">
        <f t="shared" si="10"/>
        <v>122.75089964014394</v>
      </c>
      <c r="L61" s="488" t="e">
        <f t="shared" si="13"/>
        <v>#N/A</v>
      </c>
    </row>
    <row r="62" spans="1:14" ht="15" customHeight="1" x14ac:dyDescent="0.2">
      <c r="A62" s="490" t="s">
        <v>468</v>
      </c>
      <c r="B62" s="487">
        <v>27549</v>
      </c>
      <c r="C62" s="487">
        <v>4660</v>
      </c>
      <c r="D62" s="487">
        <v>2988</v>
      </c>
      <c r="E62" s="488">
        <f t="shared" si="11"/>
        <v>103.60272272573428</v>
      </c>
      <c r="F62" s="488">
        <f t="shared" si="11"/>
        <v>96.280991735537185</v>
      </c>
      <c r="G62" s="488">
        <f t="shared" si="11"/>
        <v>119.47221111555378</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27797</v>
      </c>
      <c r="C63" s="487">
        <v>4633</v>
      </c>
      <c r="D63" s="487">
        <v>2977</v>
      </c>
      <c r="E63" s="488">
        <f t="shared" si="11"/>
        <v>104.5353691098492</v>
      </c>
      <c r="F63" s="488">
        <f t="shared" si="11"/>
        <v>95.723140495867767</v>
      </c>
      <c r="G63" s="488">
        <f t="shared" si="11"/>
        <v>119.03238704518193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28223</v>
      </c>
      <c r="C64" s="487">
        <v>4634</v>
      </c>
      <c r="D64" s="487">
        <v>3196</v>
      </c>
      <c r="E64" s="488">
        <f t="shared" si="11"/>
        <v>106.13741491482081</v>
      </c>
      <c r="F64" s="488">
        <f t="shared" si="11"/>
        <v>95.743801652892557</v>
      </c>
      <c r="G64" s="488">
        <f t="shared" si="11"/>
        <v>127.78888444622152</v>
      </c>
      <c r="H64" s="489" t="str">
        <f t="shared" si="14"/>
        <v/>
      </c>
      <c r="I64" s="488" t="str">
        <f t="shared" si="12"/>
        <v/>
      </c>
      <c r="J64" s="488" t="str">
        <f t="shared" si="10"/>
        <v/>
      </c>
      <c r="K64" s="488" t="str">
        <f t="shared" si="10"/>
        <v/>
      </c>
      <c r="L64" s="488" t="e">
        <f t="shared" si="13"/>
        <v>#N/A</v>
      </c>
    </row>
    <row r="65" spans="1:12" ht="15" customHeight="1" x14ac:dyDescent="0.2">
      <c r="A65" s="490">
        <v>42979</v>
      </c>
      <c r="B65" s="487">
        <v>28777</v>
      </c>
      <c r="C65" s="487">
        <v>4596</v>
      </c>
      <c r="D65" s="487">
        <v>3205</v>
      </c>
      <c r="E65" s="488">
        <f t="shared" si="11"/>
        <v>108.22082659546464</v>
      </c>
      <c r="F65" s="488">
        <f t="shared" si="11"/>
        <v>94.958677685950406</v>
      </c>
      <c r="G65" s="488">
        <f t="shared" si="11"/>
        <v>128.14874050379848</v>
      </c>
      <c r="H65" s="489">
        <f t="shared" si="14"/>
        <v>42979</v>
      </c>
      <c r="I65" s="488">
        <f t="shared" si="12"/>
        <v>108.22082659546464</v>
      </c>
      <c r="J65" s="488">
        <f t="shared" si="10"/>
        <v>94.958677685950406</v>
      </c>
      <c r="K65" s="488">
        <f t="shared" si="10"/>
        <v>128.14874050379848</v>
      </c>
      <c r="L65" s="488" t="e">
        <f t="shared" si="13"/>
        <v>#N/A</v>
      </c>
    </row>
    <row r="66" spans="1:12" ht="15" customHeight="1" x14ac:dyDescent="0.2">
      <c r="A66" s="490" t="s">
        <v>471</v>
      </c>
      <c r="B66" s="487">
        <v>28423</v>
      </c>
      <c r="C66" s="487">
        <v>4569</v>
      </c>
      <c r="D66" s="487">
        <v>3139</v>
      </c>
      <c r="E66" s="488">
        <f t="shared" si="11"/>
        <v>106.88954909555865</v>
      </c>
      <c r="F66" s="488">
        <f t="shared" si="11"/>
        <v>94.400826446280988</v>
      </c>
      <c r="G66" s="488">
        <f t="shared" si="11"/>
        <v>125.50979608156739</v>
      </c>
      <c r="H66" s="489" t="str">
        <f t="shared" si="14"/>
        <v/>
      </c>
      <c r="I66" s="488" t="str">
        <f t="shared" si="12"/>
        <v/>
      </c>
      <c r="J66" s="488" t="str">
        <f t="shared" si="10"/>
        <v/>
      </c>
      <c r="K66" s="488" t="str">
        <f t="shared" si="10"/>
        <v/>
      </c>
      <c r="L66" s="488" t="e">
        <f t="shared" si="13"/>
        <v>#N/A</v>
      </c>
    </row>
    <row r="67" spans="1:12" ht="15" customHeight="1" x14ac:dyDescent="0.2">
      <c r="A67" s="490" t="s">
        <v>472</v>
      </c>
      <c r="B67" s="487">
        <v>28522</v>
      </c>
      <c r="C67" s="487">
        <v>4575</v>
      </c>
      <c r="D67" s="487">
        <v>3160</v>
      </c>
      <c r="E67" s="488">
        <f t="shared" si="11"/>
        <v>107.26185551502387</v>
      </c>
      <c r="F67" s="488">
        <f t="shared" si="11"/>
        <v>94.524793388429757</v>
      </c>
      <c r="G67" s="488">
        <f t="shared" si="11"/>
        <v>126.34946021591364</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28916</v>
      </c>
      <c r="C68" s="487">
        <v>4593</v>
      </c>
      <c r="D68" s="487">
        <v>3311</v>
      </c>
      <c r="E68" s="488">
        <f t="shared" si="11"/>
        <v>108.74355985107744</v>
      </c>
      <c r="F68" s="488">
        <f t="shared" si="11"/>
        <v>94.896694214876035</v>
      </c>
      <c r="G68" s="488">
        <f t="shared" si="11"/>
        <v>132.38704518192722</v>
      </c>
      <c r="H68" s="489" t="str">
        <f t="shared" si="14"/>
        <v/>
      </c>
      <c r="I68" s="488" t="str">
        <f t="shared" si="12"/>
        <v/>
      </c>
      <c r="J68" s="488" t="str">
        <f t="shared" si="12"/>
        <v/>
      </c>
      <c r="K68" s="488" t="str">
        <f t="shared" si="12"/>
        <v/>
      </c>
      <c r="L68" s="488" t="e">
        <f t="shared" si="13"/>
        <v>#N/A</v>
      </c>
    </row>
    <row r="69" spans="1:12" ht="15" customHeight="1" x14ac:dyDescent="0.2">
      <c r="A69" s="490">
        <v>43344</v>
      </c>
      <c r="B69" s="487">
        <v>29319</v>
      </c>
      <c r="C69" s="487">
        <v>4470</v>
      </c>
      <c r="D69" s="487">
        <v>3437</v>
      </c>
      <c r="E69" s="488">
        <f t="shared" si="11"/>
        <v>110.25911022526418</v>
      </c>
      <c r="F69" s="488">
        <f t="shared" si="11"/>
        <v>92.355371900826441</v>
      </c>
      <c r="G69" s="488">
        <f t="shared" si="11"/>
        <v>137.42502998800478</v>
      </c>
      <c r="H69" s="489">
        <f t="shared" si="14"/>
        <v>43344</v>
      </c>
      <c r="I69" s="488">
        <f t="shared" si="12"/>
        <v>110.25911022526418</v>
      </c>
      <c r="J69" s="488">
        <f t="shared" si="12"/>
        <v>92.355371900826441</v>
      </c>
      <c r="K69" s="488">
        <f t="shared" si="12"/>
        <v>137.42502998800478</v>
      </c>
      <c r="L69" s="488" t="e">
        <f t="shared" si="13"/>
        <v>#N/A</v>
      </c>
    </row>
    <row r="70" spans="1:12" ht="15" customHeight="1" x14ac:dyDescent="0.2">
      <c r="A70" s="490" t="s">
        <v>474</v>
      </c>
      <c r="B70" s="487">
        <v>29078</v>
      </c>
      <c r="C70" s="487">
        <v>4520</v>
      </c>
      <c r="D70" s="487">
        <v>3376</v>
      </c>
      <c r="E70" s="488">
        <f t="shared" si="11"/>
        <v>109.35278853747508</v>
      </c>
      <c r="F70" s="488">
        <f t="shared" si="11"/>
        <v>93.388429752066116</v>
      </c>
      <c r="G70" s="488">
        <f t="shared" si="11"/>
        <v>134.98600559776091</v>
      </c>
      <c r="H70" s="489" t="str">
        <f t="shared" si="14"/>
        <v/>
      </c>
      <c r="I70" s="488" t="str">
        <f t="shared" si="12"/>
        <v/>
      </c>
      <c r="J70" s="488" t="str">
        <f t="shared" si="12"/>
        <v/>
      </c>
      <c r="K70" s="488" t="str">
        <f t="shared" si="12"/>
        <v/>
      </c>
      <c r="L70" s="488" t="e">
        <f t="shared" si="13"/>
        <v>#N/A</v>
      </c>
    </row>
    <row r="71" spans="1:12" ht="15" customHeight="1" x14ac:dyDescent="0.2">
      <c r="A71" s="490" t="s">
        <v>475</v>
      </c>
      <c r="B71" s="487">
        <v>29096</v>
      </c>
      <c r="C71" s="487">
        <v>4425</v>
      </c>
      <c r="D71" s="487">
        <v>3382</v>
      </c>
      <c r="E71" s="491">
        <f t="shared" ref="E71:G75" si="15">IF($A$51=37802,IF(COUNTBLANK(B$51:B$70)&gt;0,#N/A,IF(ISBLANK(B71)=FALSE,B71/B$51*100,#N/A)),IF(COUNTBLANK(B$51:B$75)&gt;0,#N/A,B71/B$51*100))</f>
        <v>109.4204806137415</v>
      </c>
      <c r="F71" s="491">
        <f t="shared" si="15"/>
        <v>91.425619834710744</v>
      </c>
      <c r="G71" s="491">
        <f t="shared" si="15"/>
        <v>135.22590963614553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29319</v>
      </c>
      <c r="C72" s="487">
        <v>4494</v>
      </c>
      <c r="D72" s="487">
        <v>3539</v>
      </c>
      <c r="E72" s="491">
        <f t="shared" si="15"/>
        <v>110.25911022526418</v>
      </c>
      <c r="F72" s="491">
        <f t="shared" si="15"/>
        <v>92.851239669421489</v>
      </c>
      <c r="G72" s="491">
        <f t="shared" si="15"/>
        <v>141.50339864054376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29605</v>
      </c>
      <c r="C73" s="487">
        <v>4371</v>
      </c>
      <c r="D73" s="487">
        <v>3598</v>
      </c>
      <c r="E73" s="491">
        <f t="shared" si="15"/>
        <v>111.3346621037193</v>
      </c>
      <c r="F73" s="491">
        <f t="shared" si="15"/>
        <v>90.309917355371908</v>
      </c>
      <c r="G73" s="491">
        <f t="shared" si="15"/>
        <v>143.8624550179928</v>
      </c>
      <c r="H73" s="492">
        <f>IF(A$51=37802,IF(ISERROR(L73)=TRUE,IF(ISBLANK(A73)=FALSE,IF(MONTH(A73)=MONTH(MAX(A$51:A$75)),A73,""),""),""),IF(ISERROR(L73)=TRUE,IF(MONTH(A73)=MONTH(MAX(A$51:A$75)),A73,""),""))</f>
        <v>43709</v>
      </c>
      <c r="I73" s="488">
        <f t="shared" si="12"/>
        <v>111.3346621037193</v>
      </c>
      <c r="J73" s="488">
        <f t="shared" si="12"/>
        <v>90.309917355371908</v>
      </c>
      <c r="K73" s="488">
        <f t="shared" si="12"/>
        <v>143.8624550179928</v>
      </c>
      <c r="L73" s="488" t="e">
        <f t="shared" si="13"/>
        <v>#N/A</v>
      </c>
    </row>
    <row r="74" spans="1:12" ht="15" customHeight="1" x14ac:dyDescent="0.2">
      <c r="A74" s="490" t="s">
        <v>477</v>
      </c>
      <c r="B74" s="487">
        <v>29142</v>
      </c>
      <c r="C74" s="487">
        <v>4369</v>
      </c>
      <c r="D74" s="487">
        <v>3488</v>
      </c>
      <c r="E74" s="491">
        <f t="shared" si="15"/>
        <v>109.5934714753112</v>
      </c>
      <c r="F74" s="491">
        <f t="shared" si="15"/>
        <v>90.268595041322314</v>
      </c>
      <c r="G74" s="491">
        <f t="shared" si="15"/>
        <v>139.4642143142743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29163</v>
      </c>
      <c r="C75" s="493">
        <v>4284</v>
      </c>
      <c r="D75" s="493">
        <v>3478</v>
      </c>
      <c r="E75" s="491">
        <f t="shared" si="15"/>
        <v>109.67244556428868</v>
      </c>
      <c r="F75" s="491">
        <f t="shared" si="15"/>
        <v>88.512396694214885</v>
      </c>
      <c r="G75" s="491">
        <f t="shared" si="15"/>
        <v>139.06437425029986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111.3346621037193</v>
      </c>
      <c r="J77" s="488">
        <f>IF(J75&lt;&gt;"",J75,IF(J74&lt;&gt;"",J74,IF(J73&lt;&gt;"",J73,IF(J72&lt;&gt;"",J72,IF(J71&lt;&gt;"",J71,IF(J70&lt;&gt;"",J70,""))))))</f>
        <v>90.309917355371908</v>
      </c>
      <c r="K77" s="488">
        <f>IF(K75&lt;&gt;"",K75,IF(K74&lt;&gt;"",K74,IF(K73&lt;&gt;"",K73,IF(K72&lt;&gt;"",K72,IF(K71&lt;&gt;"",K71,IF(K70&lt;&gt;"",K70,""))))))</f>
        <v>143.8624550179928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+11,3%</v>
      </c>
      <c r="J79" s="488" t="str">
        <f>"GeB - ausschließlich: "&amp;IF(J77&gt;100,"+","")&amp;TEXT(J77-100,"0,0")&amp;"%"</f>
        <v>GeB - ausschließlich: -9,7%</v>
      </c>
      <c r="K79" s="488" t="str">
        <f>"GeB - im Nebenjob: "&amp;IF(K77&gt;100,"+","")&amp;TEXT(K77-100,"0,0")&amp;"%"</f>
        <v>GeB - im Nebenjob: +43,9%</v>
      </c>
    </row>
    <row r="81" spans="9:9" ht="15" customHeight="1" x14ac:dyDescent="0.2">
      <c r="I81" s="488" t="str">
        <f>IF(ISERROR(HLOOKUP(1,I$78:K$79,2,FALSE)),"",HLOOKUP(1,I$78:K$79,2,FALSE))</f>
        <v>GeB - im Nebenjob: +43,9%</v>
      </c>
    </row>
    <row r="82" spans="9:9" ht="15" customHeight="1" x14ac:dyDescent="0.2">
      <c r="I82" s="488" t="str">
        <f>IF(ISERROR(HLOOKUP(2,I$78:K$79,2,FALSE)),"",HLOOKUP(2,I$78:K$79,2,FALSE))</f>
        <v>SvB: +11,3%</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29163</v>
      </c>
      <c r="E12" s="114">
        <v>29142</v>
      </c>
      <c r="F12" s="114">
        <v>29605</v>
      </c>
      <c r="G12" s="114">
        <v>29319</v>
      </c>
      <c r="H12" s="114">
        <v>29096</v>
      </c>
      <c r="I12" s="115">
        <v>67</v>
      </c>
      <c r="J12" s="116">
        <v>0.2302722023645862</v>
      </c>
      <c r="N12" s="117"/>
    </row>
    <row r="13" spans="1:15" s="110" customFormat="1" ht="13.5" customHeight="1" x14ac:dyDescent="0.2">
      <c r="A13" s="118" t="s">
        <v>105</v>
      </c>
      <c r="B13" s="119" t="s">
        <v>106</v>
      </c>
      <c r="C13" s="113">
        <v>55.642423618969239</v>
      </c>
      <c r="D13" s="114">
        <v>16227</v>
      </c>
      <c r="E13" s="114">
        <v>16161</v>
      </c>
      <c r="F13" s="114">
        <v>16545</v>
      </c>
      <c r="G13" s="114">
        <v>16340</v>
      </c>
      <c r="H13" s="114">
        <v>16149</v>
      </c>
      <c r="I13" s="115">
        <v>78</v>
      </c>
      <c r="J13" s="116">
        <v>0.48300204347018394</v>
      </c>
    </row>
    <row r="14" spans="1:15" s="110" customFormat="1" ht="13.5" customHeight="1" x14ac:dyDescent="0.2">
      <c r="A14" s="120"/>
      <c r="B14" s="119" t="s">
        <v>107</v>
      </c>
      <c r="C14" s="113">
        <v>44.357576381030761</v>
      </c>
      <c r="D14" s="114">
        <v>12936</v>
      </c>
      <c r="E14" s="114">
        <v>12981</v>
      </c>
      <c r="F14" s="114">
        <v>13060</v>
      </c>
      <c r="G14" s="114">
        <v>12979</v>
      </c>
      <c r="H14" s="114">
        <v>12947</v>
      </c>
      <c r="I14" s="115">
        <v>-11</v>
      </c>
      <c r="J14" s="116">
        <v>-8.4961767204757857E-2</v>
      </c>
    </row>
    <row r="15" spans="1:15" s="110" customFormat="1" ht="13.5" customHeight="1" x14ac:dyDescent="0.2">
      <c r="A15" s="118" t="s">
        <v>105</v>
      </c>
      <c r="B15" s="121" t="s">
        <v>108</v>
      </c>
      <c r="C15" s="113">
        <v>11.428865343071701</v>
      </c>
      <c r="D15" s="114">
        <v>3333</v>
      </c>
      <c r="E15" s="114">
        <v>3432</v>
      </c>
      <c r="F15" s="114">
        <v>3568</v>
      </c>
      <c r="G15" s="114">
        <v>3389</v>
      </c>
      <c r="H15" s="114">
        <v>3446</v>
      </c>
      <c r="I15" s="115">
        <v>-113</v>
      </c>
      <c r="J15" s="116">
        <v>-3.2791642484039465</v>
      </c>
    </row>
    <row r="16" spans="1:15" s="110" customFormat="1" ht="13.5" customHeight="1" x14ac:dyDescent="0.2">
      <c r="A16" s="118"/>
      <c r="B16" s="121" t="s">
        <v>109</v>
      </c>
      <c r="C16" s="113">
        <v>64.749854267393616</v>
      </c>
      <c r="D16" s="114">
        <v>18883</v>
      </c>
      <c r="E16" s="114">
        <v>18865</v>
      </c>
      <c r="F16" s="114">
        <v>19198</v>
      </c>
      <c r="G16" s="114">
        <v>19200</v>
      </c>
      <c r="H16" s="114">
        <v>19095</v>
      </c>
      <c r="I16" s="115">
        <v>-212</v>
      </c>
      <c r="J16" s="116">
        <v>-1.1102382822728463</v>
      </c>
    </row>
    <row r="17" spans="1:10" s="110" customFormat="1" ht="13.5" customHeight="1" x14ac:dyDescent="0.2">
      <c r="A17" s="118"/>
      <c r="B17" s="121" t="s">
        <v>110</v>
      </c>
      <c r="C17" s="113">
        <v>22.799437643589481</v>
      </c>
      <c r="D17" s="114">
        <v>6649</v>
      </c>
      <c r="E17" s="114">
        <v>6553</v>
      </c>
      <c r="F17" s="114">
        <v>6553</v>
      </c>
      <c r="G17" s="114">
        <v>6460</v>
      </c>
      <c r="H17" s="114">
        <v>6310</v>
      </c>
      <c r="I17" s="115">
        <v>339</v>
      </c>
      <c r="J17" s="116">
        <v>5.3724247226624406</v>
      </c>
    </row>
    <row r="18" spans="1:10" s="110" customFormat="1" ht="13.5" customHeight="1" x14ac:dyDescent="0.2">
      <c r="A18" s="120"/>
      <c r="B18" s="121" t="s">
        <v>111</v>
      </c>
      <c r="C18" s="113">
        <v>1.0218427459452046</v>
      </c>
      <c r="D18" s="114">
        <v>298</v>
      </c>
      <c r="E18" s="114">
        <v>292</v>
      </c>
      <c r="F18" s="114">
        <v>286</v>
      </c>
      <c r="G18" s="114">
        <v>270</v>
      </c>
      <c r="H18" s="114">
        <v>245</v>
      </c>
      <c r="I18" s="115">
        <v>53</v>
      </c>
      <c r="J18" s="116">
        <v>21.632653061224488</v>
      </c>
    </row>
    <row r="19" spans="1:10" s="110" customFormat="1" ht="13.5" customHeight="1" x14ac:dyDescent="0.2">
      <c r="A19" s="120"/>
      <c r="B19" s="121" t="s">
        <v>112</v>
      </c>
      <c r="C19" s="113">
        <v>0.2914652127696053</v>
      </c>
      <c r="D19" s="114">
        <v>85</v>
      </c>
      <c r="E19" s="114">
        <v>82</v>
      </c>
      <c r="F19" s="114">
        <v>86</v>
      </c>
      <c r="G19" s="114">
        <v>76</v>
      </c>
      <c r="H19" s="114">
        <v>58</v>
      </c>
      <c r="I19" s="115">
        <v>27</v>
      </c>
      <c r="J19" s="116">
        <v>46.551724137931032</v>
      </c>
    </row>
    <row r="20" spans="1:10" s="110" customFormat="1" ht="13.5" customHeight="1" x14ac:dyDescent="0.2">
      <c r="A20" s="118" t="s">
        <v>113</v>
      </c>
      <c r="B20" s="122" t="s">
        <v>114</v>
      </c>
      <c r="C20" s="113">
        <v>71.011212838185372</v>
      </c>
      <c r="D20" s="114">
        <v>20709</v>
      </c>
      <c r="E20" s="114">
        <v>20677</v>
      </c>
      <c r="F20" s="114">
        <v>21142</v>
      </c>
      <c r="G20" s="114">
        <v>20976</v>
      </c>
      <c r="H20" s="114">
        <v>20804</v>
      </c>
      <c r="I20" s="115">
        <v>-95</v>
      </c>
      <c r="J20" s="116">
        <v>-0.45664295327821575</v>
      </c>
    </row>
    <row r="21" spans="1:10" s="110" customFormat="1" ht="13.5" customHeight="1" x14ac:dyDescent="0.2">
      <c r="A21" s="120"/>
      <c r="B21" s="122" t="s">
        <v>115</v>
      </c>
      <c r="C21" s="113">
        <v>28.988787161814628</v>
      </c>
      <c r="D21" s="114">
        <v>8454</v>
      </c>
      <c r="E21" s="114">
        <v>8465</v>
      </c>
      <c r="F21" s="114">
        <v>8463</v>
      </c>
      <c r="G21" s="114">
        <v>8343</v>
      </c>
      <c r="H21" s="114">
        <v>8292</v>
      </c>
      <c r="I21" s="115">
        <v>162</v>
      </c>
      <c r="J21" s="116">
        <v>1.9536903039073805</v>
      </c>
    </row>
    <row r="22" spans="1:10" s="110" customFormat="1" ht="13.5" customHeight="1" x14ac:dyDescent="0.2">
      <c r="A22" s="118" t="s">
        <v>113</v>
      </c>
      <c r="B22" s="122" t="s">
        <v>116</v>
      </c>
      <c r="C22" s="113">
        <v>92.109865240201628</v>
      </c>
      <c r="D22" s="114">
        <v>26862</v>
      </c>
      <c r="E22" s="114">
        <v>26901</v>
      </c>
      <c r="F22" s="114">
        <v>27324</v>
      </c>
      <c r="G22" s="114">
        <v>27114</v>
      </c>
      <c r="H22" s="114">
        <v>27008</v>
      </c>
      <c r="I22" s="115">
        <v>-146</v>
      </c>
      <c r="J22" s="116">
        <v>-0.54058056872037918</v>
      </c>
    </row>
    <row r="23" spans="1:10" s="110" customFormat="1" ht="13.5" customHeight="1" x14ac:dyDescent="0.2">
      <c r="A23" s="123"/>
      <c r="B23" s="124" t="s">
        <v>117</v>
      </c>
      <c r="C23" s="125">
        <v>7.8661317422761723</v>
      </c>
      <c r="D23" s="114">
        <v>2294</v>
      </c>
      <c r="E23" s="114">
        <v>2236</v>
      </c>
      <c r="F23" s="114">
        <v>2276</v>
      </c>
      <c r="G23" s="114">
        <v>2199</v>
      </c>
      <c r="H23" s="114">
        <v>2083</v>
      </c>
      <c r="I23" s="115">
        <v>211</v>
      </c>
      <c r="J23" s="116">
        <v>10.129620739318291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7762</v>
      </c>
      <c r="E26" s="114">
        <v>7857</v>
      </c>
      <c r="F26" s="114">
        <v>7969</v>
      </c>
      <c r="G26" s="114">
        <v>8033</v>
      </c>
      <c r="H26" s="140">
        <v>7807</v>
      </c>
      <c r="I26" s="115">
        <v>-45</v>
      </c>
      <c r="J26" s="116">
        <v>-0.57640578967593181</v>
      </c>
    </row>
    <row r="27" spans="1:10" s="110" customFormat="1" ht="13.5" customHeight="1" x14ac:dyDescent="0.2">
      <c r="A27" s="118" t="s">
        <v>105</v>
      </c>
      <c r="B27" s="119" t="s">
        <v>106</v>
      </c>
      <c r="C27" s="113">
        <v>36.923473331615561</v>
      </c>
      <c r="D27" s="115">
        <v>2866</v>
      </c>
      <c r="E27" s="114">
        <v>2883</v>
      </c>
      <c r="F27" s="114">
        <v>2944</v>
      </c>
      <c r="G27" s="114">
        <v>2950</v>
      </c>
      <c r="H27" s="140">
        <v>2863</v>
      </c>
      <c r="I27" s="115">
        <v>3</v>
      </c>
      <c r="J27" s="116">
        <v>0.10478519035976248</v>
      </c>
    </row>
    <row r="28" spans="1:10" s="110" customFormat="1" ht="13.5" customHeight="1" x14ac:dyDescent="0.2">
      <c r="A28" s="120"/>
      <c r="B28" s="119" t="s">
        <v>107</v>
      </c>
      <c r="C28" s="113">
        <v>63.076526668384439</v>
      </c>
      <c r="D28" s="115">
        <v>4896</v>
      </c>
      <c r="E28" s="114">
        <v>4974</v>
      </c>
      <c r="F28" s="114">
        <v>5025</v>
      </c>
      <c r="G28" s="114">
        <v>5083</v>
      </c>
      <c r="H28" s="140">
        <v>4944</v>
      </c>
      <c r="I28" s="115">
        <v>-48</v>
      </c>
      <c r="J28" s="116">
        <v>-0.970873786407767</v>
      </c>
    </row>
    <row r="29" spans="1:10" s="110" customFormat="1" ht="13.5" customHeight="1" x14ac:dyDescent="0.2">
      <c r="A29" s="118" t="s">
        <v>105</v>
      </c>
      <c r="B29" s="121" t="s">
        <v>108</v>
      </c>
      <c r="C29" s="113">
        <v>11.491883535171347</v>
      </c>
      <c r="D29" s="115">
        <v>892</v>
      </c>
      <c r="E29" s="114">
        <v>890</v>
      </c>
      <c r="F29" s="114">
        <v>866</v>
      </c>
      <c r="G29" s="114">
        <v>873</v>
      </c>
      <c r="H29" s="140">
        <v>811</v>
      </c>
      <c r="I29" s="115">
        <v>81</v>
      </c>
      <c r="J29" s="116">
        <v>9.9876695437731193</v>
      </c>
    </row>
    <row r="30" spans="1:10" s="110" customFormat="1" ht="13.5" customHeight="1" x14ac:dyDescent="0.2">
      <c r="A30" s="118"/>
      <c r="B30" s="121" t="s">
        <v>109</v>
      </c>
      <c r="C30" s="113">
        <v>49.033754187065192</v>
      </c>
      <c r="D30" s="115">
        <v>3806</v>
      </c>
      <c r="E30" s="114">
        <v>3902</v>
      </c>
      <c r="F30" s="114">
        <v>4021</v>
      </c>
      <c r="G30" s="114">
        <v>4055</v>
      </c>
      <c r="H30" s="140">
        <v>3963</v>
      </c>
      <c r="I30" s="115">
        <v>-157</v>
      </c>
      <c r="J30" s="116">
        <v>-3.9616452182689881</v>
      </c>
    </row>
    <row r="31" spans="1:10" s="110" customFormat="1" ht="13.5" customHeight="1" x14ac:dyDescent="0.2">
      <c r="A31" s="118"/>
      <c r="B31" s="121" t="s">
        <v>110</v>
      </c>
      <c r="C31" s="113">
        <v>21.991754702396289</v>
      </c>
      <c r="D31" s="115">
        <v>1707</v>
      </c>
      <c r="E31" s="114">
        <v>1714</v>
      </c>
      <c r="F31" s="114">
        <v>1740</v>
      </c>
      <c r="G31" s="114">
        <v>1761</v>
      </c>
      <c r="H31" s="140">
        <v>1712</v>
      </c>
      <c r="I31" s="115">
        <v>-5</v>
      </c>
      <c r="J31" s="116">
        <v>-0.29205607476635514</v>
      </c>
    </row>
    <row r="32" spans="1:10" s="110" customFormat="1" ht="13.5" customHeight="1" x14ac:dyDescent="0.2">
      <c r="A32" s="120"/>
      <c r="B32" s="121" t="s">
        <v>111</v>
      </c>
      <c r="C32" s="113">
        <v>17.482607575367172</v>
      </c>
      <c r="D32" s="115">
        <v>1357</v>
      </c>
      <c r="E32" s="114">
        <v>1351</v>
      </c>
      <c r="F32" s="114">
        <v>1342</v>
      </c>
      <c r="G32" s="114">
        <v>1344</v>
      </c>
      <c r="H32" s="140">
        <v>1321</v>
      </c>
      <c r="I32" s="115">
        <v>36</v>
      </c>
      <c r="J32" s="116">
        <v>2.7252081756245268</v>
      </c>
    </row>
    <row r="33" spans="1:10" s="110" customFormat="1" ht="13.5" customHeight="1" x14ac:dyDescent="0.2">
      <c r="A33" s="120"/>
      <c r="B33" s="121" t="s">
        <v>112</v>
      </c>
      <c r="C33" s="113">
        <v>1.6361762432362794</v>
      </c>
      <c r="D33" s="115">
        <v>127</v>
      </c>
      <c r="E33" s="114">
        <v>127</v>
      </c>
      <c r="F33" s="114">
        <v>130</v>
      </c>
      <c r="G33" s="114">
        <v>117</v>
      </c>
      <c r="H33" s="140">
        <v>117</v>
      </c>
      <c r="I33" s="115">
        <v>10</v>
      </c>
      <c r="J33" s="116">
        <v>8.5470085470085468</v>
      </c>
    </row>
    <row r="34" spans="1:10" s="110" customFormat="1" ht="13.5" customHeight="1" x14ac:dyDescent="0.2">
      <c r="A34" s="118" t="s">
        <v>113</v>
      </c>
      <c r="B34" s="122" t="s">
        <v>116</v>
      </c>
      <c r="C34" s="113">
        <v>94.589023447565054</v>
      </c>
      <c r="D34" s="115">
        <v>7342</v>
      </c>
      <c r="E34" s="114">
        <v>7437</v>
      </c>
      <c r="F34" s="114">
        <v>7539</v>
      </c>
      <c r="G34" s="114">
        <v>7586</v>
      </c>
      <c r="H34" s="140">
        <v>7384</v>
      </c>
      <c r="I34" s="115">
        <v>-42</v>
      </c>
      <c r="J34" s="116">
        <v>-0.56879739978331523</v>
      </c>
    </row>
    <row r="35" spans="1:10" s="110" customFormat="1" ht="13.5" customHeight="1" x14ac:dyDescent="0.2">
      <c r="A35" s="118"/>
      <c r="B35" s="119" t="s">
        <v>117</v>
      </c>
      <c r="C35" s="113">
        <v>5.2692604998711676</v>
      </c>
      <c r="D35" s="115">
        <v>409</v>
      </c>
      <c r="E35" s="114">
        <v>409</v>
      </c>
      <c r="F35" s="114">
        <v>419</v>
      </c>
      <c r="G35" s="114">
        <v>437</v>
      </c>
      <c r="H35" s="140">
        <v>412</v>
      </c>
      <c r="I35" s="115">
        <v>-3</v>
      </c>
      <c r="J35" s="116">
        <v>-0.72815533980582525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4284</v>
      </c>
      <c r="E37" s="114">
        <v>4369</v>
      </c>
      <c r="F37" s="114">
        <v>4371</v>
      </c>
      <c r="G37" s="114">
        <v>4494</v>
      </c>
      <c r="H37" s="140">
        <v>4425</v>
      </c>
      <c r="I37" s="115">
        <v>-141</v>
      </c>
      <c r="J37" s="116">
        <v>-3.1864406779661016</v>
      </c>
    </row>
    <row r="38" spans="1:10" s="110" customFormat="1" ht="13.5" customHeight="1" x14ac:dyDescent="0.2">
      <c r="A38" s="118" t="s">
        <v>105</v>
      </c>
      <c r="B38" s="119" t="s">
        <v>106</v>
      </c>
      <c r="C38" s="113">
        <v>32.843137254901961</v>
      </c>
      <c r="D38" s="115">
        <v>1407</v>
      </c>
      <c r="E38" s="114">
        <v>1435</v>
      </c>
      <c r="F38" s="114">
        <v>1420</v>
      </c>
      <c r="G38" s="114">
        <v>1452</v>
      </c>
      <c r="H38" s="140">
        <v>1427</v>
      </c>
      <c r="I38" s="115">
        <v>-20</v>
      </c>
      <c r="J38" s="116">
        <v>-1.4015416958654521</v>
      </c>
    </row>
    <row r="39" spans="1:10" s="110" customFormat="1" ht="13.5" customHeight="1" x14ac:dyDescent="0.2">
      <c r="A39" s="120"/>
      <c r="B39" s="119" t="s">
        <v>107</v>
      </c>
      <c r="C39" s="113">
        <v>67.156862745098039</v>
      </c>
      <c r="D39" s="115">
        <v>2877</v>
      </c>
      <c r="E39" s="114">
        <v>2934</v>
      </c>
      <c r="F39" s="114">
        <v>2951</v>
      </c>
      <c r="G39" s="114">
        <v>3042</v>
      </c>
      <c r="H39" s="140">
        <v>2998</v>
      </c>
      <c r="I39" s="115">
        <v>-121</v>
      </c>
      <c r="J39" s="116">
        <v>-4.036024016010674</v>
      </c>
    </row>
    <row r="40" spans="1:10" s="110" customFormat="1" ht="13.5" customHeight="1" x14ac:dyDescent="0.2">
      <c r="A40" s="118" t="s">
        <v>105</v>
      </c>
      <c r="B40" s="121" t="s">
        <v>108</v>
      </c>
      <c r="C40" s="113">
        <v>11.111111111111111</v>
      </c>
      <c r="D40" s="115">
        <v>476</v>
      </c>
      <c r="E40" s="114">
        <v>493</v>
      </c>
      <c r="F40" s="114">
        <v>476</v>
      </c>
      <c r="G40" s="114">
        <v>509</v>
      </c>
      <c r="H40" s="140">
        <v>467</v>
      </c>
      <c r="I40" s="115">
        <v>9</v>
      </c>
      <c r="J40" s="116">
        <v>1.9271948608137044</v>
      </c>
    </row>
    <row r="41" spans="1:10" s="110" customFormat="1" ht="13.5" customHeight="1" x14ac:dyDescent="0.2">
      <c r="A41" s="118"/>
      <c r="B41" s="121" t="s">
        <v>109</v>
      </c>
      <c r="C41" s="113">
        <v>32.399626517273575</v>
      </c>
      <c r="D41" s="115">
        <v>1388</v>
      </c>
      <c r="E41" s="114">
        <v>1463</v>
      </c>
      <c r="F41" s="114">
        <v>1473</v>
      </c>
      <c r="G41" s="114">
        <v>1531</v>
      </c>
      <c r="H41" s="140">
        <v>1545</v>
      </c>
      <c r="I41" s="115">
        <v>-157</v>
      </c>
      <c r="J41" s="116">
        <v>-10.161812297734627</v>
      </c>
    </row>
    <row r="42" spans="1:10" s="110" customFormat="1" ht="13.5" customHeight="1" x14ac:dyDescent="0.2">
      <c r="A42" s="118"/>
      <c r="B42" s="121" t="s">
        <v>110</v>
      </c>
      <c r="C42" s="113">
        <v>25.606909430438844</v>
      </c>
      <c r="D42" s="115">
        <v>1097</v>
      </c>
      <c r="E42" s="114">
        <v>1092</v>
      </c>
      <c r="F42" s="114">
        <v>1106</v>
      </c>
      <c r="G42" s="114">
        <v>1136</v>
      </c>
      <c r="H42" s="140">
        <v>1123</v>
      </c>
      <c r="I42" s="115">
        <v>-26</v>
      </c>
      <c r="J42" s="116">
        <v>-2.3152270703472841</v>
      </c>
    </row>
    <row r="43" spans="1:10" s="110" customFormat="1" ht="13.5" customHeight="1" x14ac:dyDescent="0.2">
      <c r="A43" s="120"/>
      <c r="B43" s="121" t="s">
        <v>111</v>
      </c>
      <c r="C43" s="113">
        <v>30.882352941176471</v>
      </c>
      <c r="D43" s="115">
        <v>1323</v>
      </c>
      <c r="E43" s="114">
        <v>1321</v>
      </c>
      <c r="F43" s="114">
        <v>1316</v>
      </c>
      <c r="G43" s="114">
        <v>1318</v>
      </c>
      <c r="H43" s="140">
        <v>1290</v>
      </c>
      <c r="I43" s="115">
        <v>33</v>
      </c>
      <c r="J43" s="116">
        <v>2.558139534883721</v>
      </c>
    </row>
    <row r="44" spans="1:10" s="110" customFormat="1" ht="13.5" customHeight="1" x14ac:dyDescent="0.2">
      <c r="A44" s="120"/>
      <c r="B44" s="121" t="s">
        <v>112</v>
      </c>
      <c r="C44" s="113">
        <v>2.7777777777777777</v>
      </c>
      <c r="D44" s="115">
        <v>119</v>
      </c>
      <c r="E44" s="114">
        <v>121</v>
      </c>
      <c r="F44" s="114">
        <v>127</v>
      </c>
      <c r="G44" s="114">
        <v>113</v>
      </c>
      <c r="H44" s="140">
        <v>112</v>
      </c>
      <c r="I44" s="115">
        <v>7</v>
      </c>
      <c r="J44" s="116">
        <v>6.25</v>
      </c>
    </row>
    <row r="45" spans="1:10" s="110" customFormat="1" ht="13.5" customHeight="1" x14ac:dyDescent="0.2">
      <c r="A45" s="118" t="s">
        <v>113</v>
      </c>
      <c r="B45" s="122" t="s">
        <v>116</v>
      </c>
      <c r="C45" s="113">
        <v>94.327731092436977</v>
      </c>
      <c r="D45" s="115">
        <v>4041</v>
      </c>
      <c r="E45" s="114">
        <v>4130</v>
      </c>
      <c r="F45" s="114">
        <v>4135</v>
      </c>
      <c r="G45" s="114">
        <v>4238</v>
      </c>
      <c r="H45" s="140">
        <v>4167</v>
      </c>
      <c r="I45" s="115">
        <v>-126</v>
      </c>
      <c r="J45" s="116">
        <v>-3.0237580993520519</v>
      </c>
    </row>
    <row r="46" spans="1:10" s="110" customFormat="1" ht="13.5" customHeight="1" x14ac:dyDescent="0.2">
      <c r="A46" s="118"/>
      <c r="B46" s="119" t="s">
        <v>117</v>
      </c>
      <c r="C46" s="113">
        <v>5.4154995331465923</v>
      </c>
      <c r="D46" s="115">
        <v>232</v>
      </c>
      <c r="E46" s="114">
        <v>228</v>
      </c>
      <c r="F46" s="114">
        <v>225</v>
      </c>
      <c r="G46" s="114">
        <v>246</v>
      </c>
      <c r="H46" s="140">
        <v>247</v>
      </c>
      <c r="I46" s="115">
        <v>-15</v>
      </c>
      <c r="J46" s="116">
        <v>-6.0728744939271255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3478</v>
      </c>
      <c r="E48" s="114">
        <v>3488</v>
      </c>
      <c r="F48" s="114">
        <v>3598</v>
      </c>
      <c r="G48" s="114">
        <v>3539</v>
      </c>
      <c r="H48" s="140">
        <v>3382</v>
      </c>
      <c r="I48" s="115">
        <v>96</v>
      </c>
      <c r="J48" s="116">
        <v>2.8385570668243645</v>
      </c>
    </row>
    <row r="49" spans="1:12" s="110" customFormat="1" ht="13.5" customHeight="1" x14ac:dyDescent="0.2">
      <c r="A49" s="118" t="s">
        <v>105</v>
      </c>
      <c r="B49" s="119" t="s">
        <v>106</v>
      </c>
      <c r="C49" s="113">
        <v>41.949396204715356</v>
      </c>
      <c r="D49" s="115">
        <v>1459</v>
      </c>
      <c r="E49" s="114">
        <v>1448</v>
      </c>
      <c r="F49" s="114">
        <v>1524</v>
      </c>
      <c r="G49" s="114">
        <v>1498</v>
      </c>
      <c r="H49" s="140">
        <v>1436</v>
      </c>
      <c r="I49" s="115">
        <v>23</v>
      </c>
      <c r="J49" s="116">
        <v>1.6016713091922006</v>
      </c>
    </row>
    <row r="50" spans="1:12" s="110" customFormat="1" ht="13.5" customHeight="1" x14ac:dyDescent="0.2">
      <c r="A50" s="120"/>
      <c r="B50" s="119" t="s">
        <v>107</v>
      </c>
      <c r="C50" s="113">
        <v>58.050603795284644</v>
      </c>
      <c r="D50" s="115">
        <v>2019</v>
      </c>
      <c r="E50" s="114">
        <v>2040</v>
      </c>
      <c r="F50" s="114">
        <v>2074</v>
      </c>
      <c r="G50" s="114">
        <v>2041</v>
      </c>
      <c r="H50" s="140">
        <v>1946</v>
      </c>
      <c r="I50" s="115">
        <v>73</v>
      </c>
      <c r="J50" s="116">
        <v>3.7512846865364851</v>
      </c>
    </row>
    <row r="51" spans="1:12" s="110" customFormat="1" ht="13.5" customHeight="1" x14ac:dyDescent="0.2">
      <c r="A51" s="118" t="s">
        <v>105</v>
      </c>
      <c r="B51" s="121" t="s">
        <v>108</v>
      </c>
      <c r="C51" s="113">
        <v>11.960897067280046</v>
      </c>
      <c r="D51" s="115">
        <v>416</v>
      </c>
      <c r="E51" s="114">
        <v>397</v>
      </c>
      <c r="F51" s="114">
        <v>390</v>
      </c>
      <c r="G51" s="114">
        <v>364</v>
      </c>
      <c r="H51" s="140">
        <v>344</v>
      </c>
      <c r="I51" s="115">
        <v>72</v>
      </c>
      <c r="J51" s="116">
        <v>20.930232558139537</v>
      </c>
    </row>
    <row r="52" spans="1:12" s="110" customFormat="1" ht="13.5" customHeight="1" x14ac:dyDescent="0.2">
      <c r="A52" s="118"/>
      <c r="B52" s="121" t="s">
        <v>109</v>
      </c>
      <c r="C52" s="113">
        <v>69.522714203565272</v>
      </c>
      <c r="D52" s="115">
        <v>2418</v>
      </c>
      <c r="E52" s="114">
        <v>2439</v>
      </c>
      <c r="F52" s="114">
        <v>2548</v>
      </c>
      <c r="G52" s="114">
        <v>2524</v>
      </c>
      <c r="H52" s="140">
        <v>2418</v>
      </c>
      <c r="I52" s="115">
        <v>0</v>
      </c>
      <c r="J52" s="116">
        <v>0</v>
      </c>
    </row>
    <row r="53" spans="1:12" s="110" customFormat="1" ht="13.5" customHeight="1" x14ac:dyDescent="0.2">
      <c r="A53" s="118"/>
      <c r="B53" s="121" t="s">
        <v>110</v>
      </c>
      <c r="C53" s="113">
        <v>17.538815411155838</v>
      </c>
      <c r="D53" s="115">
        <v>610</v>
      </c>
      <c r="E53" s="114">
        <v>622</v>
      </c>
      <c r="F53" s="114">
        <v>634</v>
      </c>
      <c r="G53" s="114">
        <v>625</v>
      </c>
      <c r="H53" s="140">
        <v>589</v>
      </c>
      <c r="I53" s="115">
        <v>21</v>
      </c>
      <c r="J53" s="116">
        <v>3.5653650254668929</v>
      </c>
    </row>
    <row r="54" spans="1:12" s="110" customFormat="1" ht="13.5" customHeight="1" x14ac:dyDescent="0.2">
      <c r="A54" s="120"/>
      <c r="B54" s="121" t="s">
        <v>111</v>
      </c>
      <c r="C54" s="113">
        <v>0.97757331799884994</v>
      </c>
      <c r="D54" s="115">
        <v>34</v>
      </c>
      <c r="E54" s="114">
        <v>30</v>
      </c>
      <c r="F54" s="114">
        <v>26</v>
      </c>
      <c r="G54" s="114">
        <v>26</v>
      </c>
      <c r="H54" s="140">
        <v>31</v>
      </c>
      <c r="I54" s="115">
        <v>3</v>
      </c>
      <c r="J54" s="116">
        <v>9.67741935483871</v>
      </c>
    </row>
    <row r="55" spans="1:12" s="110" customFormat="1" ht="13.5" customHeight="1" x14ac:dyDescent="0.2">
      <c r="A55" s="120"/>
      <c r="B55" s="121" t="s">
        <v>112</v>
      </c>
      <c r="C55" s="113">
        <v>0.23001725129384704</v>
      </c>
      <c r="D55" s="115">
        <v>8</v>
      </c>
      <c r="E55" s="114">
        <v>6</v>
      </c>
      <c r="F55" s="114">
        <v>3</v>
      </c>
      <c r="G55" s="114">
        <v>4</v>
      </c>
      <c r="H55" s="140">
        <v>5</v>
      </c>
      <c r="I55" s="115">
        <v>3</v>
      </c>
      <c r="J55" s="116">
        <v>60</v>
      </c>
    </row>
    <row r="56" spans="1:12" s="110" customFormat="1" ht="13.5" customHeight="1" x14ac:dyDescent="0.2">
      <c r="A56" s="118" t="s">
        <v>113</v>
      </c>
      <c r="B56" s="122" t="s">
        <v>116</v>
      </c>
      <c r="C56" s="113">
        <v>94.910868315123636</v>
      </c>
      <c r="D56" s="115">
        <v>3301</v>
      </c>
      <c r="E56" s="114">
        <v>3307</v>
      </c>
      <c r="F56" s="114">
        <v>3404</v>
      </c>
      <c r="G56" s="114">
        <v>3348</v>
      </c>
      <c r="H56" s="140">
        <v>3217</v>
      </c>
      <c r="I56" s="115">
        <v>84</v>
      </c>
      <c r="J56" s="116">
        <v>2.6111283804787067</v>
      </c>
    </row>
    <row r="57" spans="1:12" s="110" customFormat="1" ht="13.5" customHeight="1" x14ac:dyDescent="0.2">
      <c r="A57" s="142"/>
      <c r="B57" s="124" t="s">
        <v>117</v>
      </c>
      <c r="C57" s="125">
        <v>5.0891316848763655</v>
      </c>
      <c r="D57" s="143">
        <v>177</v>
      </c>
      <c r="E57" s="144">
        <v>181</v>
      </c>
      <c r="F57" s="144">
        <v>194</v>
      </c>
      <c r="G57" s="144">
        <v>191</v>
      </c>
      <c r="H57" s="145">
        <v>165</v>
      </c>
      <c r="I57" s="143">
        <v>12</v>
      </c>
      <c r="J57" s="146">
        <v>7.2727272727272725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29163</v>
      </c>
      <c r="E12" s="236">
        <v>29142</v>
      </c>
      <c r="F12" s="114">
        <v>29605</v>
      </c>
      <c r="G12" s="114">
        <v>29319</v>
      </c>
      <c r="H12" s="140">
        <v>29096</v>
      </c>
      <c r="I12" s="115">
        <v>67</v>
      </c>
      <c r="J12" s="116">
        <v>0.2302722023645862</v>
      </c>
    </row>
    <row r="13" spans="1:15" s="110" customFormat="1" ht="12" customHeight="1" x14ac:dyDescent="0.2">
      <c r="A13" s="118" t="s">
        <v>105</v>
      </c>
      <c r="B13" s="119" t="s">
        <v>106</v>
      </c>
      <c r="C13" s="113">
        <v>55.642423618969239</v>
      </c>
      <c r="D13" s="115">
        <v>16227</v>
      </c>
      <c r="E13" s="114">
        <v>16161</v>
      </c>
      <c r="F13" s="114">
        <v>16545</v>
      </c>
      <c r="G13" s="114">
        <v>16340</v>
      </c>
      <c r="H13" s="140">
        <v>16149</v>
      </c>
      <c r="I13" s="115">
        <v>78</v>
      </c>
      <c r="J13" s="116">
        <v>0.48300204347018394</v>
      </c>
    </row>
    <row r="14" spans="1:15" s="110" customFormat="1" ht="12" customHeight="1" x14ac:dyDescent="0.2">
      <c r="A14" s="118"/>
      <c r="B14" s="119" t="s">
        <v>107</v>
      </c>
      <c r="C14" s="113">
        <v>44.357576381030761</v>
      </c>
      <c r="D14" s="115">
        <v>12936</v>
      </c>
      <c r="E14" s="114">
        <v>12981</v>
      </c>
      <c r="F14" s="114">
        <v>13060</v>
      </c>
      <c r="G14" s="114">
        <v>12979</v>
      </c>
      <c r="H14" s="140">
        <v>12947</v>
      </c>
      <c r="I14" s="115">
        <v>-11</v>
      </c>
      <c r="J14" s="116">
        <v>-8.4961767204757857E-2</v>
      </c>
    </row>
    <row r="15" spans="1:15" s="110" customFormat="1" ht="12" customHeight="1" x14ac:dyDescent="0.2">
      <c r="A15" s="118" t="s">
        <v>105</v>
      </c>
      <c r="B15" s="121" t="s">
        <v>108</v>
      </c>
      <c r="C15" s="113">
        <v>11.428865343071701</v>
      </c>
      <c r="D15" s="115">
        <v>3333</v>
      </c>
      <c r="E15" s="114">
        <v>3432</v>
      </c>
      <c r="F15" s="114">
        <v>3568</v>
      </c>
      <c r="G15" s="114">
        <v>3389</v>
      </c>
      <c r="H15" s="140">
        <v>3446</v>
      </c>
      <c r="I15" s="115">
        <v>-113</v>
      </c>
      <c r="J15" s="116">
        <v>-3.2791642484039465</v>
      </c>
    </row>
    <row r="16" spans="1:15" s="110" customFormat="1" ht="12" customHeight="1" x14ac:dyDescent="0.2">
      <c r="A16" s="118"/>
      <c r="B16" s="121" t="s">
        <v>109</v>
      </c>
      <c r="C16" s="113">
        <v>64.749854267393616</v>
      </c>
      <c r="D16" s="115">
        <v>18883</v>
      </c>
      <c r="E16" s="114">
        <v>18865</v>
      </c>
      <c r="F16" s="114">
        <v>19198</v>
      </c>
      <c r="G16" s="114">
        <v>19200</v>
      </c>
      <c r="H16" s="140">
        <v>19095</v>
      </c>
      <c r="I16" s="115">
        <v>-212</v>
      </c>
      <c r="J16" s="116">
        <v>-1.1102382822728463</v>
      </c>
    </row>
    <row r="17" spans="1:10" s="110" customFormat="1" ht="12" customHeight="1" x14ac:dyDescent="0.2">
      <c r="A17" s="118"/>
      <c r="B17" s="121" t="s">
        <v>110</v>
      </c>
      <c r="C17" s="113">
        <v>22.799437643589481</v>
      </c>
      <c r="D17" s="115">
        <v>6649</v>
      </c>
      <c r="E17" s="114">
        <v>6553</v>
      </c>
      <c r="F17" s="114">
        <v>6553</v>
      </c>
      <c r="G17" s="114">
        <v>6460</v>
      </c>
      <c r="H17" s="140">
        <v>6310</v>
      </c>
      <c r="I17" s="115">
        <v>339</v>
      </c>
      <c r="J17" s="116">
        <v>5.3724247226624406</v>
      </c>
    </row>
    <row r="18" spans="1:10" s="110" customFormat="1" ht="12" customHeight="1" x14ac:dyDescent="0.2">
      <c r="A18" s="120"/>
      <c r="B18" s="121" t="s">
        <v>111</v>
      </c>
      <c r="C18" s="113">
        <v>1.0218427459452046</v>
      </c>
      <c r="D18" s="115">
        <v>298</v>
      </c>
      <c r="E18" s="114">
        <v>292</v>
      </c>
      <c r="F18" s="114">
        <v>286</v>
      </c>
      <c r="G18" s="114">
        <v>270</v>
      </c>
      <c r="H18" s="140">
        <v>245</v>
      </c>
      <c r="I18" s="115">
        <v>53</v>
      </c>
      <c r="J18" s="116">
        <v>21.632653061224488</v>
      </c>
    </row>
    <row r="19" spans="1:10" s="110" customFormat="1" ht="12" customHeight="1" x14ac:dyDescent="0.2">
      <c r="A19" s="120"/>
      <c r="B19" s="121" t="s">
        <v>112</v>
      </c>
      <c r="C19" s="113">
        <v>0.2914652127696053</v>
      </c>
      <c r="D19" s="115">
        <v>85</v>
      </c>
      <c r="E19" s="114">
        <v>82</v>
      </c>
      <c r="F19" s="114">
        <v>86</v>
      </c>
      <c r="G19" s="114">
        <v>76</v>
      </c>
      <c r="H19" s="140">
        <v>58</v>
      </c>
      <c r="I19" s="115">
        <v>27</v>
      </c>
      <c r="J19" s="116">
        <v>46.551724137931032</v>
      </c>
    </row>
    <row r="20" spans="1:10" s="110" customFormat="1" ht="12" customHeight="1" x14ac:dyDescent="0.2">
      <c r="A20" s="118" t="s">
        <v>113</v>
      </c>
      <c r="B20" s="119" t="s">
        <v>181</v>
      </c>
      <c r="C20" s="113">
        <v>71.011212838185372</v>
      </c>
      <c r="D20" s="115">
        <v>20709</v>
      </c>
      <c r="E20" s="114">
        <v>20677</v>
      </c>
      <c r="F20" s="114">
        <v>21142</v>
      </c>
      <c r="G20" s="114">
        <v>20976</v>
      </c>
      <c r="H20" s="140">
        <v>20804</v>
      </c>
      <c r="I20" s="115">
        <v>-95</v>
      </c>
      <c r="J20" s="116">
        <v>-0.45664295327821575</v>
      </c>
    </row>
    <row r="21" spans="1:10" s="110" customFormat="1" ht="12" customHeight="1" x14ac:dyDescent="0.2">
      <c r="A21" s="118"/>
      <c r="B21" s="119" t="s">
        <v>182</v>
      </c>
      <c r="C21" s="113">
        <v>28.988787161814628</v>
      </c>
      <c r="D21" s="115">
        <v>8454</v>
      </c>
      <c r="E21" s="114">
        <v>8465</v>
      </c>
      <c r="F21" s="114">
        <v>8463</v>
      </c>
      <c r="G21" s="114">
        <v>8343</v>
      </c>
      <c r="H21" s="140">
        <v>8292</v>
      </c>
      <c r="I21" s="115">
        <v>162</v>
      </c>
      <c r="J21" s="116">
        <v>1.9536903039073805</v>
      </c>
    </row>
    <row r="22" spans="1:10" s="110" customFormat="1" ht="12" customHeight="1" x14ac:dyDescent="0.2">
      <c r="A22" s="118" t="s">
        <v>113</v>
      </c>
      <c r="B22" s="119" t="s">
        <v>116</v>
      </c>
      <c r="C22" s="113">
        <v>92.109865240201628</v>
      </c>
      <c r="D22" s="115">
        <v>26862</v>
      </c>
      <c r="E22" s="114">
        <v>26901</v>
      </c>
      <c r="F22" s="114">
        <v>27324</v>
      </c>
      <c r="G22" s="114">
        <v>27114</v>
      </c>
      <c r="H22" s="140">
        <v>27008</v>
      </c>
      <c r="I22" s="115">
        <v>-146</v>
      </c>
      <c r="J22" s="116">
        <v>-0.54058056872037918</v>
      </c>
    </row>
    <row r="23" spans="1:10" s="110" customFormat="1" ht="12" customHeight="1" x14ac:dyDescent="0.2">
      <c r="A23" s="118"/>
      <c r="B23" s="119" t="s">
        <v>117</v>
      </c>
      <c r="C23" s="113">
        <v>7.8661317422761723</v>
      </c>
      <c r="D23" s="115">
        <v>2294</v>
      </c>
      <c r="E23" s="114">
        <v>2236</v>
      </c>
      <c r="F23" s="114">
        <v>2276</v>
      </c>
      <c r="G23" s="114">
        <v>2199</v>
      </c>
      <c r="H23" s="140">
        <v>2083</v>
      </c>
      <c r="I23" s="115">
        <v>211</v>
      </c>
      <c r="J23" s="116">
        <v>10.129620739318291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44247</v>
      </c>
      <c r="E64" s="236">
        <v>44326</v>
      </c>
      <c r="F64" s="236">
        <v>44846</v>
      </c>
      <c r="G64" s="236">
        <v>44259</v>
      </c>
      <c r="H64" s="140">
        <v>44113</v>
      </c>
      <c r="I64" s="115">
        <v>134</v>
      </c>
      <c r="J64" s="116">
        <v>0.30376532994808786</v>
      </c>
    </row>
    <row r="65" spans="1:12" s="110" customFormat="1" ht="12" customHeight="1" x14ac:dyDescent="0.2">
      <c r="A65" s="118" t="s">
        <v>105</v>
      </c>
      <c r="B65" s="119" t="s">
        <v>106</v>
      </c>
      <c r="C65" s="113">
        <v>53.856758650303973</v>
      </c>
      <c r="D65" s="235">
        <v>23830</v>
      </c>
      <c r="E65" s="236">
        <v>23820</v>
      </c>
      <c r="F65" s="236">
        <v>24278</v>
      </c>
      <c r="G65" s="236">
        <v>23949</v>
      </c>
      <c r="H65" s="140">
        <v>23802</v>
      </c>
      <c r="I65" s="115">
        <v>28</v>
      </c>
      <c r="J65" s="116">
        <v>0.11763717334677758</v>
      </c>
    </row>
    <row r="66" spans="1:12" s="110" customFormat="1" ht="12" customHeight="1" x14ac:dyDescent="0.2">
      <c r="A66" s="118"/>
      <c r="B66" s="119" t="s">
        <v>107</v>
      </c>
      <c r="C66" s="113">
        <v>46.143241349696027</v>
      </c>
      <c r="D66" s="235">
        <v>20417</v>
      </c>
      <c r="E66" s="236">
        <v>20506</v>
      </c>
      <c r="F66" s="236">
        <v>20568</v>
      </c>
      <c r="G66" s="236">
        <v>20310</v>
      </c>
      <c r="H66" s="140">
        <v>20311</v>
      </c>
      <c r="I66" s="115">
        <v>106</v>
      </c>
      <c r="J66" s="116">
        <v>0.52188469302348484</v>
      </c>
    </row>
    <row r="67" spans="1:12" s="110" customFormat="1" ht="12" customHeight="1" x14ac:dyDescent="0.2">
      <c r="A67" s="118" t="s">
        <v>105</v>
      </c>
      <c r="B67" s="121" t="s">
        <v>108</v>
      </c>
      <c r="C67" s="113">
        <v>12.615544556693109</v>
      </c>
      <c r="D67" s="235">
        <v>5582</v>
      </c>
      <c r="E67" s="236">
        <v>5791</v>
      </c>
      <c r="F67" s="236">
        <v>5994</v>
      </c>
      <c r="G67" s="236">
        <v>5645</v>
      </c>
      <c r="H67" s="140">
        <v>5715</v>
      </c>
      <c r="I67" s="115">
        <v>-133</v>
      </c>
      <c r="J67" s="116">
        <v>-2.3272090988626424</v>
      </c>
    </row>
    <row r="68" spans="1:12" s="110" customFormat="1" ht="12" customHeight="1" x14ac:dyDescent="0.2">
      <c r="A68" s="118"/>
      <c r="B68" s="121" t="s">
        <v>109</v>
      </c>
      <c r="C68" s="113">
        <v>64.185142495536425</v>
      </c>
      <c r="D68" s="235">
        <v>28400</v>
      </c>
      <c r="E68" s="236">
        <v>28393</v>
      </c>
      <c r="F68" s="236">
        <v>28729</v>
      </c>
      <c r="G68" s="236">
        <v>28684</v>
      </c>
      <c r="H68" s="140">
        <v>28637</v>
      </c>
      <c r="I68" s="115">
        <v>-237</v>
      </c>
      <c r="J68" s="116">
        <v>-0.8276006564933478</v>
      </c>
    </row>
    <row r="69" spans="1:12" s="110" customFormat="1" ht="12" customHeight="1" x14ac:dyDescent="0.2">
      <c r="A69" s="118"/>
      <c r="B69" s="121" t="s">
        <v>110</v>
      </c>
      <c r="C69" s="113">
        <v>22.26817637353945</v>
      </c>
      <c r="D69" s="235">
        <v>9853</v>
      </c>
      <c r="E69" s="236">
        <v>9735</v>
      </c>
      <c r="F69" s="236">
        <v>9725</v>
      </c>
      <c r="G69" s="236">
        <v>9561</v>
      </c>
      <c r="H69" s="140">
        <v>9418</v>
      </c>
      <c r="I69" s="115">
        <v>435</v>
      </c>
      <c r="J69" s="116">
        <v>4.6188150350392867</v>
      </c>
    </row>
    <row r="70" spans="1:12" s="110" customFormat="1" ht="12" customHeight="1" x14ac:dyDescent="0.2">
      <c r="A70" s="120"/>
      <c r="B70" s="121" t="s">
        <v>111</v>
      </c>
      <c r="C70" s="113">
        <v>0.93113657423102136</v>
      </c>
      <c r="D70" s="235">
        <v>412</v>
      </c>
      <c r="E70" s="236">
        <v>407</v>
      </c>
      <c r="F70" s="236">
        <v>398</v>
      </c>
      <c r="G70" s="236">
        <v>369</v>
      </c>
      <c r="H70" s="140">
        <v>343</v>
      </c>
      <c r="I70" s="115">
        <v>69</v>
      </c>
      <c r="J70" s="116">
        <v>20.11661807580175</v>
      </c>
    </row>
    <row r="71" spans="1:12" s="110" customFormat="1" ht="12" customHeight="1" x14ac:dyDescent="0.2">
      <c r="A71" s="120"/>
      <c r="B71" s="121" t="s">
        <v>112</v>
      </c>
      <c r="C71" s="113">
        <v>0.27120482744592855</v>
      </c>
      <c r="D71" s="235">
        <v>120</v>
      </c>
      <c r="E71" s="236">
        <v>120</v>
      </c>
      <c r="F71" s="236">
        <v>121</v>
      </c>
      <c r="G71" s="236">
        <v>102</v>
      </c>
      <c r="H71" s="140">
        <v>87</v>
      </c>
      <c r="I71" s="115">
        <v>33</v>
      </c>
      <c r="J71" s="116">
        <v>37.931034482758619</v>
      </c>
    </row>
    <row r="72" spans="1:12" s="110" customFormat="1" ht="12" customHeight="1" x14ac:dyDescent="0.2">
      <c r="A72" s="118" t="s">
        <v>113</v>
      </c>
      <c r="B72" s="119" t="s">
        <v>181</v>
      </c>
      <c r="C72" s="113">
        <v>71.279408773476163</v>
      </c>
      <c r="D72" s="235">
        <v>31539</v>
      </c>
      <c r="E72" s="236">
        <v>31591</v>
      </c>
      <c r="F72" s="236">
        <v>32170</v>
      </c>
      <c r="G72" s="236">
        <v>31834</v>
      </c>
      <c r="H72" s="140">
        <v>31756</v>
      </c>
      <c r="I72" s="115">
        <v>-217</v>
      </c>
      <c r="J72" s="116">
        <v>-0.68333543267414032</v>
      </c>
    </row>
    <row r="73" spans="1:12" s="110" customFormat="1" ht="12" customHeight="1" x14ac:dyDescent="0.2">
      <c r="A73" s="118"/>
      <c r="B73" s="119" t="s">
        <v>182</v>
      </c>
      <c r="C73" s="113">
        <v>28.720591226523833</v>
      </c>
      <c r="D73" s="115">
        <v>12708</v>
      </c>
      <c r="E73" s="114">
        <v>12735</v>
      </c>
      <c r="F73" s="114">
        <v>12676</v>
      </c>
      <c r="G73" s="114">
        <v>12425</v>
      </c>
      <c r="H73" s="140">
        <v>12357</v>
      </c>
      <c r="I73" s="115">
        <v>351</v>
      </c>
      <c r="J73" s="116">
        <v>2.8404952658412235</v>
      </c>
    </row>
    <row r="74" spans="1:12" s="110" customFormat="1" ht="12" customHeight="1" x14ac:dyDescent="0.2">
      <c r="A74" s="118" t="s">
        <v>113</v>
      </c>
      <c r="B74" s="119" t="s">
        <v>116</v>
      </c>
      <c r="C74" s="113">
        <v>94.743146428006412</v>
      </c>
      <c r="D74" s="115">
        <v>41921</v>
      </c>
      <c r="E74" s="114">
        <v>42069</v>
      </c>
      <c r="F74" s="114">
        <v>42554</v>
      </c>
      <c r="G74" s="114">
        <v>42019</v>
      </c>
      <c r="H74" s="140">
        <v>41911</v>
      </c>
      <c r="I74" s="115">
        <v>10</v>
      </c>
      <c r="J74" s="116">
        <v>2.3860084464699005E-2</v>
      </c>
    </row>
    <row r="75" spans="1:12" s="110" customFormat="1" ht="12" customHeight="1" x14ac:dyDescent="0.2">
      <c r="A75" s="142"/>
      <c r="B75" s="124" t="s">
        <v>117</v>
      </c>
      <c r="C75" s="125">
        <v>5.2432933306212854</v>
      </c>
      <c r="D75" s="143">
        <v>2320</v>
      </c>
      <c r="E75" s="144">
        <v>2252</v>
      </c>
      <c r="F75" s="144">
        <v>2287</v>
      </c>
      <c r="G75" s="144">
        <v>2234</v>
      </c>
      <c r="H75" s="145">
        <v>2197</v>
      </c>
      <c r="I75" s="143">
        <v>123</v>
      </c>
      <c r="J75" s="146">
        <v>5.5985434683659534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29163</v>
      </c>
      <c r="G11" s="114">
        <v>29142</v>
      </c>
      <c r="H11" s="114">
        <v>29605</v>
      </c>
      <c r="I11" s="114">
        <v>29319</v>
      </c>
      <c r="J11" s="140">
        <v>29096</v>
      </c>
      <c r="K11" s="114">
        <v>67</v>
      </c>
      <c r="L11" s="116">
        <v>0.2302722023645862</v>
      </c>
    </row>
    <row r="12" spans="1:17" s="110" customFormat="1" ht="24.95" customHeight="1" x14ac:dyDescent="0.2">
      <c r="A12" s="604" t="s">
        <v>185</v>
      </c>
      <c r="B12" s="605"/>
      <c r="C12" s="605"/>
      <c r="D12" s="606"/>
      <c r="E12" s="113">
        <v>55.642423618969239</v>
      </c>
      <c r="F12" s="115">
        <v>16227</v>
      </c>
      <c r="G12" s="114">
        <v>16161</v>
      </c>
      <c r="H12" s="114">
        <v>16545</v>
      </c>
      <c r="I12" s="114">
        <v>16340</v>
      </c>
      <c r="J12" s="140">
        <v>16149</v>
      </c>
      <c r="K12" s="114">
        <v>78</v>
      </c>
      <c r="L12" s="116">
        <v>0.48300204347018394</v>
      </c>
    </row>
    <row r="13" spans="1:17" s="110" customFormat="1" ht="15" customHeight="1" x14ac:dyDescent="0.2">
      <c r="A13" s="120"/>
      <c r="B13" s="612" t="s">
        <v>107</v>
      </c>
      <c r="C13" s="612"/>
      <c r="E13" s="113">
        <v>44.357576381030761</v>
      </c>
      <c r="F13" s="115">
        <v>12936</v>
      </c>
      <c r="G13" s="114">
        <v>12981</v>
      </c>
      <c r="H13" s="114">
        <v>13060</v>
      </c>
      <c r="I13" s="114">
        <v>12979</v>
      </c>
      <c r="J13" s="140">
        <v>12947</v>
      </c>
      <c r="K13" s="114">
        <v>-11</v>
      </c>
      <c r="L13" s="116">
        <v>-8.4961767204757857E-2</v>
      </c>
    </row>
    <row r="14" spans="1:17" s="110" customFormat="1" ht="24.95" customHeight="1" x14ac:dyDescent="0.2">
      <c r="A14" s="604" t="s">
        <v>186</v>
      </c>
      <c r="B14" s="605"/>
      <c r="C14" s="605"/>
      <c r="D14" s="606"/>
      <c r="E14" s="113">
        <v>11.428865343071701</v>
      </c>
      <c r="F14" s="115">
        <v>3333</v>
      </c>
      <c r="G14" s="114">
        <v>3432</v>
      </c>
      <c r="H14" s="114">
        <v>3568</v>
      </c>
      <c r="I14" s="114">
        <v>3389</v>
      </c>
      <c r="J14" s="140">
        <v>3446</v>
      </c>
      <c r="K14" s="114">
        <v>-113</v>
      </c>
      <c r="L14" s="116">
        <v>-3.2791642484039465</v>
      </c>
    </row>
    <row r="15" spans="1:17" s="110" customFormat="1" ht="15" customHeight="1" x14ac:dyDescent="0.2">
      <c r="A15" s="120"/>
      <c r="B15" s="119"/>
      <c r="C15" s="258" t="s">
        <v>106</v>
      </c>
      <c r="E15" s="113">
        <v>59.585958595859587</v>
      </c>
      <c r="F15" s="115">
        <v>1986</v>
      </c>
      <c r="G15" s="114">
        <v>2043</v>
      </c>
      <c r="H15" s="114">
        <v>2145</v>
      </c>
      <c r="I15" s="114">
        <v>2001</v>
      </c>
      <c r="J15" s="140">
        <v>2025</v>
      </c>
      <c r="K15" s="114">
        <v>-39</v>
      </c>
      <c r="L15" s="116">
        <v>-1.9259259259259258</v>
      </c>
    </row>
    <row r="16" spans="1:17" s="110" customFormat="1" ht="15" customHeight="1" x14ac:dyDescent="0.2">
      <c r="A16" s="120"/>
      <c r="B16" s="119"/>
      <c r="C16" s="258" t="s">
        <v>107</v>
      </c>
      <c r="E16" s="113">
        <v>40.414041404140413</v>
      </c>
      <c r="F16" s="115">
        <v>1347</v>
      </c>
      <c r="G16" s="114">
        <v>1389</v>
      </c>
      <c r="H16" s="114">
        <v>1423</v>
      </c>
      <c r="I16" s="114">
        <v>1388</v>
      </c>
      <c r="J16" s="140">
        <v>1421</v>
      </c>
      <c r="K16" s="114">
        <v>-74</v>
      </c>
      <c r="L16" s="116">
        <v>-5.2076002814919073</v>
      </c>
    </row>
    <row r="17" spans="1:12" s="110" customFormat="1" ht="15" customHeight="1" x14ac:dyDescent="0.2">
      <c r="A17" s="120"/>
      <c r="B17" s="121" t="s">
        <v>109</v>
      </c>
      <c r="C17" s="258"/>
      <c r="E17" s="113">
        <v>64.749854267393616</v>
      </c>
      <c r="F17" s="115">
        <v>18883</v>
      </c>
      <c r="G17" s="114">
        <v>18865</v>
      </c>
      <c r="H17" s="114">
        <v>19198</v>
      </c>
      <c r="I17" s="114">
        <v>19200</v>
      </c>
      <c r="J17" s="140">
        <v>19095</v>
      </c>
      <c r="K17" s="114">
        <v>-212</v>
      </c>
      <c r="L17" s="116">
        <v>-1.1102382822728463</v>
      </c>
    </row>
    <row r="18" spans="1:12" s="110" customFormat="1" ht="15" customHeight="1" x14ac:dyDescent="0.2">
      <c r="A18" s="120"/>
      <c r="B18" s="119"/>
      <c r="C18" s="258" t="s">
        <v>106</v>
      </c>
      <c r="E18" s="113">
        <v>55.833289201927663</v>
      </c>
      <c r="F18" s="115">
        <v>10543</v>
      </c>
      <c r="G18" s="114">
        <v>10490</v>
      </c>
      <c r="H18" s="114">
        <v>10741</v>
      </c>
      <c r="I18" s="114">
        <v>10741</v>
      </c>
      <c r="J18" s="140">
        <v>10628</v>
      </c>
      <c r="K18" s="114">
        <v>-85</v>
      </c>
      <c r="L18" s="116">
        <v>-0.79977418140760259</v>
      </c>
    </row>
    <row r="19" spans="1:12" s="110" customFormat="1" ht="15" customHeight="1" x14ac:dyDescent="0.2">
      <c r="A19" s="120"/>
      <c r="B19" s="119"/>
      <c r="C19" s="258" t="s">
        <v>107</v>
      </c>
      <c r="E19" s="113">
        <v>44.166710798072337</v>
      </c>
      <c r="F19" s="115">
        <v>8340</v>
      </c>
      <c r="G19" s="114">
        <v>8375</v>
      </c>
      <c r="H19" s="114">
        <v>8457</v>
      </c>
      <c r="I19" s="114">
        <v>8459</v>
      </c>
      <c r="J19" s="140">
        <v>8467</v>
      </c>
      <c r="K19" s="114">
        <v>-127</v>
      </c>
      <c r="L19" s="116">
        <v>-1.4999409472068028</v>
      </c>
    </row>
    <row r="20" spans="1:12" s="110" customFormat="1" ht="15" customHeight="1" x14ac:dyDescent="0.2">
      <c r="A20" s="120"/>
      <c r="B20" s="121" t="s">
        <v>110</v>
      </c>
      <c r="C20" s="258"/>
      <c r="E20" s="113">
        <v>22.799437643589481</v>
      </c>
      <c r="F20" s="115">
        <v>6649</v>
      </c>
      <c r="G20" s="114">
        <v>6553</v>
      </c>
      <c r="H20" s="114">
        <v>6553</v>
      </c>
      <c r="I20" s="114">
        <v>6460</v>
      </c>
      <c r="J20" s="140">
        <v>6310</v>
      </c>
      <c r="K20" s="114">
        <v>339</v>
      </c>
      <c r="L20" s="116">
        <v>5.3724247226624406</v>
      </c>
    </row>
    <row r="21" spans="1:12" s="110" customFormat="1" ht="15" customHeight="1" x14ac:dyDescent="0.2">
      <c r="A21" s="120"/>
      <c r="B21" s="119"/>
      <c r="C21" s="258" t="s">
        <v>106</v>
      </c>
      <c r="E21" s="113">
        <v>53.045570762520683</v>
      </c>
      <c r="F21" s="115">
        <v>3527</v>
      </c>
      <c r="G21" s="114">
        <v>3459</v>
      </c>
      <c r="H21" s="114">
        <v>3486</v>
      </c>
      <c r="I21" s="114">
        <v>3436</v>
      </c>
      <c r="J21" s="140">
        <v>3346</v>
      </c>
      <c r="K21" s="114">
        <v>181</v>
      </c>
      <c r="L21" s="116">
        <v>5.4094441123729826</v>
      </c>
    </row>
    <row r="22" spans="1:12" s="110" customFormat="1" ht="15" customHeight="1" x14ac:dyDescent="0.2">
      <c r="A22" s="120"/>
      <c r="B22" s="119"/>
      <c r="C22" s="258" t="s">
        <v>107</v>
      </c>
      <c r="E22" s="113">
        <v>46.954429237479317</v>
      </c>
      <c r="F22" s="115">
        <v>3122</v>
      </c>
      <c r="G22" s="114">
        <v>3094</v>
      </c>
      <c r="H22" s="114">
        <v>3067</v>
      </c>
      <c r="I22" s="114">
        <v>3024</v>
      </c>
      <c r="J22" s="140">
        <v>2964</v>
      </c>
      <c r="K22" s="114">
        <v>158</v>
      </c>
      <c r="L22" s="116">
        <v>5.330634278002699</v>
      </c>
    </row>
    <row r="23" spans="1:12" s="110" customFormat="1" ht="15" customHeight="1" x14ac:dyDescent="0.2">
      <c r="A23" s="120"/>
      <c r="B23" s="121" t="s">
        <v>111</v>
      </c>
      <c r="C23" s="258"/>
      <c r="E23" s="113">
        <v>1.0218427459452046</v>
      </c>
      <c r="F23" s="115">
        <v>298</v>
      </c>
      <c r="G23" s="114">
        <v>292</v>
      </c>
      <c r="H23" s="114">
        <v>286</v>
      </c>
      <c r="I23" s="114">
        <v>270</v>
      </c>
      <c r="J23" s="140">
        <v>245</v>
      </c>
      <c r="K23" s="114">
        <v>53</v>
      </c>
      <c r="L23" s="116">
        <v>21.632653061224488</v>
      </c>
    </row>
    <row r="24" spans="1:12" s="110" customFormat="1" ht="15" customHeight="1" x14ac:dyDescent="0.2">
      <c r="A24" s="120"/>
      <c r="B24" s="119"/>
      <c r="C24" s="258" t="s">
        <v>106</v>
      </c>
      <c r="E24" s="113">
        <v>57.382550335570471</v>
      </c>
      <c r="F24" s="115">
        <v>171</v>
      </c>
      <c r="G24" s="114">
        <v>169</v>
      </c>
      <c r="H24" s="114">
        <v>173</v>
      </c>
      <c r="I24" s="114">
        <v>162</v>
      </c>
      <c r="J24" s="140">
        <v>150</v>
      </c>
      <c r="K24" s="114">
        <v>21</v>
      </c>
      <c r="L24" s="116">
        <v>14</v>
      </c>
    </row>
    <row r="25" spans="1:12" s="110" customFormat="1" ht="15" customHeight="1" x14ac:dyDescent="0.2">
      <c r="A25" s="120"/>
      <c r="B25" s="119"/>
      <c r="C25" s="258" t="s">
        <v>107</v>
      </c>
      <c r="E25" s="113">
        <v>42.617449664429529</v>
      </c>
      <c r="F25" s="115">
        <v>127</v>
      </c>
      <c r="G25" s="114">
        <v>123</v>
      </c>
      <c r="H25" s="114">
        <v>113</v>
      </c>
      <c r="I25" s="114">
        <v>108</v>
      </c>
      <c r="J25" s="140">
        <v>95</v>
      </c>
      <c r="K25" s="114">
        <v>32</v>
      </c>
      <c r="L25" s="116">
        <v>33.684210526315788</v>
      </c>
    </row>
    <row r="26" spans="1:12" s="110" customFormat="1" ht="15" customHeight="1" x14ac:dyDescent="0.2">
      <c r="A26" s="120"/>
      <c r="C26" s="121" t="s">
        <v>187</v>
      </c>
      <c r="D26" s="110" t="s">
        <v>188</v>
      </c>
      <c r="E26" s="113">
        <v>0.2914652127696053</v>
      </c>
      <c r="F26" s="115">
        <v>85</v>
      </c>
      <c r="G26" s="114">
        <v>82</v>
      </c>
      <c r="H26" s="114">
        <v>86</v>
      </c>
      <c r="I26" s="114">
        <v>76</v>
      </c>
      <c r="J26" s="140">
        <v>58</v>
      </c>
      <c r="K26" s="114">
        <v>27</v>
      </c>
      <c r="L26" s="116">
        <v>46.551724137931032</v>
      </c>
    </row>
    <row r="27" spans="1:12" s="110" customFormat="1" ht="15" customHeight="1" x14ac:dyDescent="0.2">
      <c r="A27" s="120"/>
      <c r="B27" s="119"/>
      <c r="D27" s="259" t="s">
        <v>106</v>
      </c>
      <c r="E27" s="113">
        <v>37.647058823529413</v>
      </c>
      <c r="F27" s="115">
        <v>32</v>
      </c>
      <c r="G27" s="114">
        <v>36</v>
      </c>
      <c r="H27" s="114">
        <v>41</v>
      </c>
      <c r="I27" s="114">
        <v>36</v>
      </c>
      <c r="J27" s="140">
        <v>24</v>
      </c>
      <c r="K27" s="114">
        <v>8</v>
      </c>
      <c r="L27" s="116">
        <v>33.333333333333336</v>
      </c>
    </row>
    <row r="28" spans="1:12" s="110" customFormat="1" ht="15" customHeight="1" x14ac:dyDescent="0.2">
      <c r="A28" s="120"/>
      <c r="B28" s="119"/>
      <c r="D28" s="259" t="s">
        <v>107</v>
      </c>
      <c r="E28" s="113">
        <v>62.352941176470587</v>
      </c>
      <c r="F28" s="115">
        <v>53</v>
      </c>
      <c r="G28" s="114">
        <v>46</v>
      </c>
      <c r="H28" s="114">
        <v>45</v>
      </c>
      <c r="I28" s="114">
        <v>40</v>
      </c>
      <c r="J28" s="140">
        <v>34</v>
      </c>
      <c r="K28" s="114">
        <v>19</v>
      </c>
      <c r="L28" s="116">
        <v>55.882352941176471</v>
      </c>
    </row>
    <row r="29" spans="1:12" s="110" customFormat="1" ht="24.95" customHeight="1" x14ac:dyDescent="0.2">
      <c r="A29" s="604" t="s">
        <v>189</v>
      </c>
      <c r="B29" s="605"/>
      <c r="C29" s="605"/>
      <c r="D29" s="606"/>
      <c r="E29" s="113">
        <v>92.109865240201628</v>
      </c>
      <c r="F29" s="115">
        <v>26862</v>
      </c>
      <c r="G29" s="114">
        <v>26901</v>
      </c>
      <c r="H29" s="114">
        <v>27324</v>
      </c>
      <c r="I29" s="114">
        <v>27114</v>
      </c>
      <c r="J29" s="140">
        <v>27008</v>
      </c>
      <c r="K29" s="114">
        <v>-146</v>
      </c>
      <c r="L29" s="116">
        <v>-0.54058056872037918</v>
      </c>
    </row>
    <row r="30" spans="1:12" s="110" customFormat="1" ht="15" customHeight="1" x14ac:dyDescent="0.2">
      <c r="A30" s="120"/>
      <c r="B30" s="119"/>
      <c r="C30" s="258" t="s">
        <v>106</v>
      </c>
      <c r="E30" s="113">
        <v>54.456109001563547</v>
      </c>
      <c r="F30" s="115">
        <v>14628</v>
      </c>
      <c r="G30" s="114">
        <v>14623</v>
      </c>
      <c r="H30" s="114">
        <v>14953</v>
      </c>
      <c r="I30" s="114">
        <v>14805</v>
      </c>
      <c r="J30" s="140">
        <v>14714</v>
      </c>
      <c r="K30" s="114">
        <v>-86</v>
      </c>
      <c r="L30" s="116">
        <v>-0.58447736849259213</v>
      </c>
    </row>
    <row r="31" spans="1:12" s="110" customFormat="1" ht="15" customHeight="1" x14ac:dyDescent="0.2">
      <c r="A31" s="120"/>
      <c r="B31" s="119"/>
      <c r="C31" s="258" t="s">
        <v>107</v>
      </c>
      <c r="E31" s="113">
        <v>45.543890998436453</v>
      </c>
      <c r="F31" s="115">
        <v>12234</v>
      </c>
      <c r="G31" s="114">
        <v>12278</v>
      </c>
      <c r="H31" s="114">
        <v>12371</v>
      </c>
      <c r="I31" s="114">
        <v>12309</v>
      </c>
      <c r="J31" s="140">
        <v>12294</v>
      </c>
      <c r="K31" s="114">
        <v>-60</v>
      </c>
      <c r="L31" s="116">
        <v>-0.4880429477794046</v>
      </c>
    </row>
    <row r="32" spans="1:12" s="110" customFormat="1" ht="15" customHeight="1" x14ac:dyDescent="0.2">
      <c r="A32" s="120"/>
      <c r="B32" s="119" t="s">
        <v>117</v>
      </c>
      <c r="C32" s="258"/>
      <c r="E32" s="113">
        <v>7.8661317422761723</v>
      </c>
      <c r="F32" s="115">
        <v>2294</v>
      </c>
      <c r="G32" s="114">
        <v>2236</v>
      </c>
      <c r="H32" s="114">
        <v>2276</v>
      </c>
      <c r="I32" s="114">
        <v>2199</v>
      </c>
      <c r="J32" s="140">
        <v>2083</v>
      </c>
      <c r="K32" s="114">
        <v>211</v>
      </c>
      <c r="L32" s="116">
        <v>10.129620739318291</v>
      </c>
    </row>
    <row r="33" spans="1:12" s="110" customFormat="1" ht="15" customHeight="1" x14ac:dyDescent="0.2">
      <c r="A33" s="120"/>
      <c r="B33" s="119"/>
      <c r="C33" s="258" t="s">
        <v>106</v>
      </c>
      <c r="E33" s="113">
        <v>69.398430688753265</v>
      </c>
      <c r="F33" s="115">
        <v>1592</v>
      </c>
      <c r="G33" s="114">
        <v>1533</v>
      </c>
      <c r="H33" s="114">
        <v>1587</v>
      </c>
      <c r="I33" s="114">
        <v>1530</v>
      </c>
      <c r="J33" s="140">
        <v>1431</v>
      </c>
      <c r="K33" s="114">
        <v>161</v>
      </c>
      <c r="L33" s="116">
        <v>11.250873515024459</v>
      </c>
    </row>
    <row r="34" spans="1:12" s="110" customFormat="1" ht="15" customHeight="1" x14ac:dyDescent="0.2">
      <c r="A34" s="120"/>
      <c r="B34" s="119"/>
      <c r="C34" s="258" t="s">
        <v>107</v>
      </c>
      <c r="E34" s="113">
        <v>30.601569311246731</v>
      </c>
      <c r="F34" s="115">
        <v>702</v>
      </c>
      <c r="G34" s="114">
        <v>703</v>
      </c>
      <c r="H34" s="114">
        <v>689</v>
      </c>
      <c r="I34" s="114">
        <v>669</v>
      </c>
      <c r="J34" s="140">
        <v>652</v>
      </c>
      <c r="K34" s="114">
        <v>50</v>
      </c>
      <c r="L34" s="116">
        <v>7.6687116564417179</v>
      </c>
    </row>
    <row r="35" spans="1:12" s="110" customFormat="1" ht="24.95" customHeight="1" x14ac:dyDescent="0.2">
      <c r="A35" s="604" t="s">
        <v>190</v>
      </c>
      <c r="B35" s="605"/>
      <c r="C35" s="605"/>
      <c r="D35" s="606"/>
      <c r="E35" s="113">
        <v>71.011212838185372</v>
      </c>
      <c r="F35" s="115">
        <v>20709</v>
      </c>
      <c r="G35" s="114">
        <v>20677</v>
      </c>
      <c r="H35" s="114">
        <v>21142</v>
      </c>
      <c r="I35" s="114">
        <v>20976</v>
      </c>
      <c r="J35" s="140">
        <v>20804</v>
      </c>
      <c r="K35" s="114">
        <v>-95</v>
      </c>
      <c r="L35" s="116">
        <v>-0.45664295327821575</v>
      </c>
    </row>
    <row r="36" spans="1:12" s="110" customFormat="1" ht="15" customHeight="1" x14ac:dyDescent="0.2">
      <c r="A36" s="120"/>
      <c r="B36" s="119"/>
      <c r="C36" s="258" t="s">
        <v>106</v>
      </c>
      <c r="E36" s="113">
        <v>72.021826259114391</v>
      </c>
      <c r="F36" s="115">
        <v>14915</v>
      </c>
      <c r="G36" s="114">
        <v>14839</v>
      </c>
      <c r="H36" s="114">
        <v>15205</v>
      </c>
      <c r="I36" s="114">
        <v>15066</v>
      </c>
      <c r="J36" s="140">
        <v>14892</v>
      </c>
      <c r="K36" s="114">
        <v>23</v>
      </c>
      <c r="L36" s="116">
        <v>0.1544453397797475</v>
      </c>
    </row>
    <row r="37" spans="1:12" s="110" customFormat="1" ht="15" customHeight="1" x14ac:dyDescent="0.2">
      <c r="A37" s="120"/>
      <c r="B37" s="119"/>
      <c r="C37" s="258" t="s">
        <v>107</v>
      </c>
      <c r="E37" s="113">
        <v>27.978173740885605</v>
      </c>
      <c r="F37" s="115">
        <v>5794</v>
      </c>
      <c r="G37" s="114">
        <v>5838</v>
      </c>
      <c r="H37" s="114">
        <v>5937</v>
      </c>
      <c r="I37" s="114">
        <v>5910</v>
      </c>
      <c r="J37" s="140">
        <v>5912</v>
      </c>
      <c r="K37" s="114">
        <v>-118</v>
      </c>
      <c r="L37" s="116">
        <v>-1.9959404600811907</v>
      </c>
    </row>
    <row r="38" spans="1:12" s="110" customFormat="1" ht="15" customHeight="1" x14ac:dyDescent="0.2">
      <c r="A38" s="120"/>
      <c r="B38" s="119" t="s">
        <v>182</v>
      </c>
      <c r="C38" s="258"/>
      <c r="E38" s="113">
        <v>28.988787161814628</v>
      </c>
      <c r="F38" s="115">
        <v>8454</v>
      </c>
      <c r="G38" s="114">
        <v>8465</v>
      </c>
      <c r="H38" s="114">
        <v>8463</v>
      </c>
      <c r="I38" s="114">
        <v>8343</v>
      </c>
      <c r="J38" s="140">
        <v>8292</v>
      </c>
      <c r="K38" s="114">
        <v>162</v>
      </c>
      <c r="L38" s="116">
        <v>1.9536903039073805</v>
      </c>
    </row>
    <row r="39" spans="1:12" s="110" customFormat="1" ht="15" customHeight="1" x14ac:dyDescent="0.2">
      <c r="A39" s="120"/>
      <c r="B39" s="119"/>
      <c r="C39" s="258" t="s">
        <v>106</v>
      </c>
      <c r="E39" s="113">
        <v>15.519280813815945</v>
      </c>
      <c r="F39" s="115">
        <v>1312</v>
      </c>
      <c r="G39" s="114">
        <v>1322</v>
      </c>
      <c r="H39" s="114">
        <v>1340</v>
      </c>
      <c r="I39" s="114">
        <v>1274</v>
      </c>
      <c r="J39" s="140">
        <v>1257</v>
      </c>
      <c r="K39" s="114">
        <v>55</v>
      </c>
      <c r="L39" s="116">
        <v>4.3754972155926808</v>
      </c>
    </row>
    <row r="40" spans="1:12" s="110" customFormat="1" ht="15" customHeight="1" x14ac:dyDescent="0.2">
      <c r="A40" s="120"/>
      <c r="B40" s="119"/>
      <c r="C40" s="258" t="s">
        <v>107</v>
      </c>
      <c r="E40" s="113">
        <v>84.480719186184061</v>
      </c>
      <c r="F40" s="115">
        <v>7142</v>
      </c>
      <c r="G40" s="114">
        <v>7143</v>
      </c>
      <c r="H40" s="114">
        <v>7123</v>
      </c>
      <c r="I40" s="114">
        <v>7069</v>
      </c>
      <c r="J40" s="140">
        <v>7035</v>
      </c>
      <c r="K40" s="114">
        <v>107</v>
      </c>
      <c r="L40" s="116">
        <v>1.5209665955934613</v>
      </c>
    </row>
    <row r="41" spans="1:12" s="110" customFormat="1" ht="24.75" customHeight="1" x14ac:dyDescent="0.2">
      <c r="A41" s="604" t="s">
        <v>517</v>
      </c>
      <c r="B41" s="605"/>
      <c r="C41" s="605"/>
      <c r="D41" s="606"/>
      <c r="E41" s="113">
        <v>4.6051503617597644</v>
      </c>
      <c r="F41" s="115">
        <v>1343</v>
      </c>
      <c r="G41" s="114">
        <v>1481</v>
      </c>
      <c r="H41" s="114">
        <v>1503</v>
      </c>
      <c r="I41" s="114">
        <v>1312</v>
      </c>
      <c r="J41" s="140">
        <v>1344</v>
      </c>
      <c r="K41" s="114">
        <v>-1</v>
      </c>
      <c r="L41" s="116">
        <v>-7.4404761904761904E-2</v>
      </c>
    </row>
    <row r="42" spans="1:12" s="110" customFormat="1" ht="15" customHeight="1" x14ac:dyDescent="0.2">
      <c r="A42" s="120"/>
      <c r="B42" s="119"/>
      <c r="C42" s="258" t="s">
        <v>106</v>
      </c>
      <c r="E42" s="113">
        <v>61.20625465376024</v>
      </c>
      <c r="F42" s="115">
        <v>822</v>
      </c>
      <c r="G42" s="114">
        <v>926</v>
      </c>
      <c r="H42" s="114">
        <v>945</v>
      </c>
      <c r="I42" s="114">
        <v>788</v>
      </c>
      <c r="J42" s="140">
        <v>808</v>
      </c>
      <c r="K42" s="114">
        <v>14</v>
      </c>
      <c r="L42" s="116">
        <v>1.7326732673267327</v>
      </c>
    </row>
    <row r="43" spans="1:12" s="110" customFormat="1" ht="15" customHeight="1" x14ac:dyDescent="0.2">
      <c r="A43" s="123"/>
      <c r="B43" s="124"/>
      <c r="C43" s="260" t="s">
        <v>107</v>
      </c>
      <c r="D43" s="261"/>
      <c r="E43" s="125">
        <v>38.79374534623976</v>
      </c>
      <c r="F43" s="143">
        <v>521</v>
      </c>
      <c r="G43" s="144">
        <v>555</v>
      </c>
      <c r="H43" s="144">
        <v>558</v>
      </c>
      <c r="I43" s="144">
        <v>524</v>
      </c>
      <c r="J43" s="145">
        <v>536</v>
      </c>
      <c r="K43" s="144">
        <v>-15</v>
      </c>
      <c r="L43" s="146">
        <v>-2.7985074626865671</v>
      </c>
    </row>
    <row r="44" spans="1:12" s="110" customFormat="1" ht="45.75" customHeight="1" x14ac:dyDescent="0.2">
      <c r="A44" s="604" t="s">
        <v>191</v>
      </c>
      <c r="B44" s="605"/>
      <c r="C44" s="605"/>
      <c r="D44" s="606"/>
      <c r="E44" s="113">
        <v>1.0012687309261736</v>
      </c>
      <c r="F44" s="115">
        <v>292</v>
      </c>
      <c r="G44" s="114">
        <v>294</v>
      </c>
      <c r="H44" s="114">
        <v>296</v>
      </c>
      <c r="I44" s="114">
        <v>294</v>
      </c>
      <c r="J44" s="140">
        <v>295</v>
      </c>
      <c r="K44" s="114">
        <v>-3</v>
      </c>
      <c r="L44" s="116">
        <v>-1.0169491525423728</v>
      </c>
    </row>
    <row r="45" spans="1:12" s="110" customFormat="1" ht="15" customHeight="1" x14ac:dyDescent="0.2">
      <c r="A45" s="120"/>
      <c r="B45" s="119"/>
      <c r="C45" s="258" t="s">
        <v>106</v>
      </c>
      <c r="E45" s="113">
        <v>55.821917808219176</v>
      </c>
      <c r="F45" s="115">
        <v>163</v>
      </c>
      <c r="G45" s="114">
        <v>163</v>
      </c>
      <c r="H45" s="114">
        <v>162</v>
      </c>
      <c r="I45" s="114">
        <v>162</v>
      </c>
      <c r="J45" s="140">
        <v>164</v>
      </c>
      <c r="K45" s="114">
        <v>-1</v>
      </c>
      <c r="L45" s="116">
        <v>-0.6097560975609756</v>
      </c>
    </row>
    <row r="46" spans="1:12" s="110" customFormat="1" ht="15" customHeight="1" x14ac:dyDescent="0.2">
      <c r="A46" s="123"/>
      <c r="B46" s="124"/>
      <c r="C46" s="260" t="s">
        <v>107</v>
      </c>
      <c r="D46" s="261"/>
      <c r="E46" s="125">
        <v>44.178082191780824</v>
      </c>
      <c r="F46" s="143">
        <v>129</v>
      </c>
      <c r="G46" s="144">
        <v>131</v>
      </c>
      <c r="H46" s="144">
        <v>134</v>
      </c>
      <c r="I46" s="144">
        <v>132</v>
      </c>
      <c r="J46" s="145">
        <v>131</v>
      </c>
      <c r="K46" s="144">
        <v>-2</v>
      </c>
      <c r="L46" s="146">
        <v>-1.5267175572519085</v>
      </c>
    </row>
    <row r="47" spans="1:12" s="110" customFormat="1" ht="39" customHeight="1" x14ac:dyDescent="0.2">
      <c r="A47" s="604" t="s">
        <v>518</v>
      </c>
      <c r="B47" s="607"/>
      <c r="C47" s="607"/>
      <c r="D47" s="608"/>
      <c r="E47" s="113">
        <v>5.4864040050749234E-2</v>
      </c>
      <c r="F47" s="115">
        <v>16</v>
      </c>
      <c r="G47" s="114">
        <v>16</v>
      </c>
      <c r="H47" s="114">
        <v>11</v>
      </c>
      <c r="I47" s="114">
        <v>20</v>
      </c>
      <c r="J47" s="140">
        <v>21</v>
      </c>
      <c r="K47" s="114">
        <v>-5</v>
      </c>
      <c r="L47" s="116">
        <v>-23.80952380952381</v>
      </c>
    </row>
    <row r="48" spans="1:12" s="110" customFormat="1" ht="15" customHeight="1" x14ac:dyDescent="0.2">
      <c r="A48" s="120"/>
      <c r="B48" s="119"/>
      <c r="C48" s="258" t="s">
        <v>106</v>
      </c>
      <c r="E48" s="113">
        <v>43.75</v>
      </c>
      <c r="F48" s="115">
        <v>7</v>
      </c>
      <c r="G48" s="114">
        <v>6</v>
      </c>
      <c r="H48" s="114">
        <v>4</v>
      </c>
      <c r="I48" s="114">
        <v>10</v>
      </c>
      <c r="J48" s="140">
        <v>9</v>
      </c>
      <c r="K48" s="114">
        <v>-2</v>
      </c>
      <c r="L48" s="116">
        <v>-22.222222222222221</v>
      </c>
    </row>
    <row r="49" spans="1:12" s="110" customFormat="1" ht="15" customHeight="1" x14ac:dyDescent="0.2">
      <c r="A49" s="123"/>
      <c r="B49" s="124"/>
      <c r="C49" s="260" t="s">
        <v>107</v>
      </c>
      <c r="D49" s="261"/>
      <c r="E49" s="125">
        <v>56.25</v>
      </c>
      <c r="F49" s="143">
        <v>9</v>
      </c>
      <c r="G49" s="144">
        <v>10</v>
      </c>
      <c r="H49" s="144">
        <v>7</v>
      </c>
      <c r="I49" s="144">
        <v>10</v>
      </c>
      <c r="J49" s="145">
        <v>12</v>
      </c>
      <c r="K49" s="144">
        <v>-3</v>
      </c>
      <c r="L49" s="146">
        <v>-25</v>
      </c>
    </row>
    <row r="50" spans="1:12" s="110" customFormat="1" ht="24.95" customHeight="1" x14ac:dyDescent="0.2">
      <c r="A50" s="609" t="s">
        <v>192</v>
      </c>
      <c r="B50" s="610"/>
      <c r="C50" s="610"/>
      <c r="D50" s="611"/>
      <c r="E50" s="262">
        <v>10.835647910022974</v>
      </c>
      <c r="F50" s="263">
        <v>3160</v>
      </c>
      <c r="G50" s="264">
        <v>3245</v>
      </c>
      <c r="H50" s="264">
        <v>3362</v>
      </c>
      <c r="I50" s="264">
        <v>3133</v>
      </c>
      <c r="J50" s="265">
        <v>3187</v>
      </c>
      <c r="K50" s="263">
        <v>-27</v>
      </c>
      <c r="L50" s="266">
        <v>-0.84719171634766233</v>
      </c>
    </row>
    <row r="51" spans="1:12" s="110" customFormat="1" ht="15" customHeight="1" x14ac:dyDescent="0.2">
      <c r="A51" s="120"/>
      <c r="B51" s="119"/>
      <c r="C51" s="258" t="s">
        <v>106</v>
      </c>
      <c r="E51" s="113">
        <v>56.0126582278481</v>
      </c>
      <c r="F51" s="115">
        <v>1770</v>
      </c>
      <c r="G51" s="114">
        <v>1813</v>
      </c>
      <c r="H51" s="114">
        <v>1909</v>
      </c>
      <c r="I51" s="114">
        <v>1761</v>
      </c>
      <c r="J51" s="140">
        <v>1779</v>
      </c>
      <c r="K51" s="114">
        <v>-9</v>
      </c>
      <c r="L51" s="116">
        <v>-0.50590219224283306</v>
      </c>
    </row>
    <row r="52" spans="1:12" s="110" customFormat="1" ht="15" customHeight="1" x14ac:dyDescent="0.2">
      <c r="A52" s="120"/>
      <c r="B52" s="119"/>
      <c r="C52" s="258" t="s">
        <v>107</v>
      </c>
      <c r="E52" s="113">
        <v>43.9873417721519</v>
      </c>
      <c r="F52" s="115">
        <v>1390</v>
      </c>
      <c r="G52" s="114">
        <v>1432</v>
      </c>
      <c r="H52" s="114">
        <v>1453</v>
      </c>
      <c r="I52" s="114">
        <v>1372</v>
      </c>
      <c r="J52" s="140">
        <v>1408</v>
      </c>
      <c r="K52" s="114">
        <v>-18</v>
      </c>
      <c r="L52" s="116">
        <v>-1.2784090909090908</v>
      </c>
    </row>
    <row r="53" spans="1:12" s="110" customFormat="1" ht="15" customHeight="1" x14ac:dyDescent="0.2">
      <c r="A53" s="120"/>
      <c r="B53" s="119"/>
      <c r="C53" s="258" t="s">
        <v>187</v>
      </c>
      <c r="D53" s="110" t="s">
        <v>193</v>
      </c>
      <c r="E53" s="113">
        <v>29.335443037974684</v>
      </c>
      <c r="F53" s="115">
        <v>927</v>
      </c>
      <c r="G53" s="114">
        <v>1067</v>
      </c>
      <c r="H53" s="114">
        <v>1104</v>
      </c>
      <c r="I53" s="114">
        <v>874</v>
      </c>
      <c r="J53" s="140">
        <v>938</v>
      </c>
      <c r="K53" s="114">
        <v>-11</v>
      </c>
      <c r="L53" s="116">
        <v>-1.1727078891257996</v>
      </c>
    </row>
    <row r="54" spans="1:12" s="110" customFormat="1" ht="15" customHeight="1" x14ac:dyDescent="0.2">
      <c r="A54" s="120"/>
      <c r="B54" s="119"/>
      <c r="D54" s="267" t="s">
        <v>194</v>
      </c>
      <c r="E54" s="113">
        <v>63.646170442286945</v>
      </c>
      <c r="F54" s="115">
        <v>590</v>
      </c>
      <c r="G54" s="114">
        <v>680</v>
      </c>
      <c r="H54" s="114">
        <v>720</v>
      </c>
      <c r="I54" s="114">
        <v>567</v>
      </c>
      <c r="J54" s="140">
        <v>601</v>
      </c>
      <c r="K54" s="114">
        <v>-11</v>
      </c>
      <c r="L54" s="116">
        <v>-1.8302828618968385</v>
      </c>
    </row>
    <row r="55" spans="1:12" s="110" customFormat="1" ht="15" customHeight="1" x14ac:dyDescent="0.2">
      <c r="A55" s="120"/>
      <c r="B55" s="119"/>
      <c r="D55" s="267" t="s">
        <v>195</v>
      </c>
      <c r="E55" s="113">
        <v>36.353829557713055</v>
      </c>
      <c r="F55" s="115">
        <v>337</v>
      </c>
      <c r="G55" s="114">
        <v>387</v>
      </c>
      <c r="H55" s="114">
        <v>384</v>
      </c>
      <c r="I55" s="114">
        <v>307</v>
      </c>
      <c r="J55" s="140">
        <v>337</v>
      </c>
      <c r="K55" s="114">
        <v>0</v>
      </c>
      <c r="L55" s="116">
        <v>0</v>
      </c>
    </row>
    <row r="56" spans="1:12" s="110" customFormat="1" ht="15" customHeight="1" x14ac:dyDescent="0.2">
      <c r="A56" s="120"/>
      <c r="B56" s="119" t="s">
        <v>196</v>
      </c>
      <c r="C56" s="258"/>
      <c r="E56" s="113">
        <v>73.168055412680445</v>
      </c>
      <c r="F56" s="115">
        <v>21338</v>
      </c>
      <c r="G56" s="114">
        <v>21249</v>
      </c>
      <c r="H56" s="114">
        <v>21581</v>
      </c>
      <c r="I56" s="114">
        <v>21529</v>
      </c>
      <c r="J56" s="140">
        <v>21308</v>
      </c>
      <c r="K56" s="114">
        <v>30</v>
      </c>
      <c r="L56" s="116">
        <v>0.14079219072648771</v>
      </c>
    </row>
    <row r="57" spans="1:12" s="110" customFormat="1" ht="15" customHeight="1" x14ac:dyDescent="0.2">
      <c r="A57" s="120"/>
      <c r="B57" s="119"/>
      <c r="C57" s="258" t="s">
        <v>106</v>
      </c>
      <c r="E57" s="113">
        <v>54.56931296278939</v>
      </c>
      <c r="F57" s="115">
        <v>11644</v>
      </c>
      <c r="G57" s="114">
        <v>11568</v>
      </c>
      <c r="H57" s="114">
        <v>11833</v>
      </c>
      <c r="I57" s="114">
        <v>11792</v>
      </c>
      <c r="J57" s="140">
        <v>11645</v>
      </c>
      <c r="K57" s="114">
        <v>-1</v>
      </c>
      <c r="L57" s="116">
        <v>-8.5873765564620005E-3</v>
      </c>
    </row>
    <row r="58" spans="1:12" s="110" customFormat="1" ht="15" customHeight="1" x14ac:dyDescent="0.2">
      <c r="A58" s="120"/>
      <c r="B58" s="119"/>
      <c r="C58" s="258" t="s">
        <v>107</v>
      </c>
      <c r="E58" s="113">
        <v>45.43068703721061</v>
      </c>
      <c r="F58" s="115">
        <v>9694</v>
      </c>
      <c r="G58" s="114">
        <v>9681</v>
      </c>
      <c r="H58" s="114">
        <v>9748</v>
      </c>
      <c r="I58" s="114">
        <v>9737</v>
      </c>
      <c r="J58" s="140">
        <v>9663</v>
      </c>
      <c r="K58" s="114">
        <v>31</v>
      </c>
      <c r="L58" s="116">
        <v>0.32081134223326091</v>
      </c>
    </row>
    <row r="59" spans="1:12" s="110" customFormat="1" ht="15" customHeight="1" x14ac:dyDescent="0.2">
      <c r="A59" s="120"/>
      <c r="B59" s="119"/>
      <c r="C59" s="258" t="s">
        <v>105</v>
      </c>
      <c r="D59" s="110" t="s">
        <v>197</v>
      </c>
      <c r="E59" s="113">
        <v>91.644015371637451</v>
      </c>
      <c r="F59" s="115">
        <v>19555</v>
      </c>
      <c r="G59" s="114">
        <v>19477</v>
      </c>
      <c r="H59" s="114">
        <v>19809</v>
      </c>
      <c r="I59" s="114">
        <v>19777</v>
      </c>
      <c r="J59" s="140">
        <v>19567</v>
      </c>
      <c r="K59" s="114">
        <v>-12</v>
      </c>
      <c r="L59" s="116">
        <v>-6.1327745694281191E-2</v>
      </c>
    </row>
    <row r="60" spans="1:12" s="110" customFormat="1" ht="15" customHeight="1" x14ac:dyDescent="0.2">
      <c r="A60" s="120"/>
      <c r="B60" s="119"/>
      <c r="C60" s="258"/>
      <c r="D60" s="267" t="s">
        <v>198</v>
      </c>
      <c r="E60" s="113">
        <v>52.769112758885193</v>
      </c>
      <c r="F60" s="115">
        <v>10319</v>
      </c>
      <c r="G60" s="114">
        <v>10248</v>
      </c>
      <c r="H60" s="114">
        <v>10513</v>
      </c>
      <c r="I60" s="114">
        <v>10488</v>
      </c>
      <c r="J60" s="140">
        <v>10353</v>
      </c>
      <c r="K60" s="114">
        <v>-34</v>
      </c>
      <c r="L60" s="116">
        <v>-0.32840722495894908</v>
      </c>
    </row>
    <row r="61" spans="1:12" s="110" customFormat="1" ht="15" customHeight="1" x14ac:dyDescent="0.2">
      <c r="A61" s="120"/>
      <c r="B61" s="119"/>
      <c r="C61" s="258"/>
      <c r="D61" s="267" t="s">
        <v>199</v>
      </c>
      <c r="E61" s="113">
        <v>47.230887241114807</v>
      </c>
      <c r="F61" s="115">
        <v>9236</v>
      </c>
      <c r="G61" s="114">
        <v>9229</v>
      </c>
      <c r="H61" s="114">
        <v>9296</v>
      </c>
      <c r="I61" s="114">
        <v>9289</v>
      </c>
      <c r="J61" s="140">
        <v>9214</v>
      </c>
      <c r="K61" s="114">
        <v>22</v>
      </c>
      <c r="L61" s="116">
        <v>0.23876709355328848</v>
      </c>
    </row>
    <row r="62" spans="1:12" s="110" customFormat="1" ht="15" customHeight="1" x14ac:dyDescent="0.2">
      <c r="A62" s="120"/>
      <c r="B62" s="119"/>
      <c r="C62" s="258"/>
      <c r="D62" s="258" t="s">
        <v>200</v>
      </c>
      <c r="E62" s="113">
        <v>8.3559846283625454</v>
      </c>
      <c r="F62" s="115">
        <v>1783</v>
      </c>
      <c r="G62" s="114">
        <v>1772</v>
      </c>
      <c r="H62" s="114">
        <v>1772</v>
      </c>
      <c r="I62" s="114">
        <v>1752</v>
      </c>
      <c r="J62" s="140">
        <v>1741</v>
      </c>
      <c r="K62" s="114">
        <v>42</v>
      </c>
      <c r="L62" s="116">
        <v>2.4124066628374496</v>
      </c>
    </row>
    <row r="63" spans="1:12" s="110" customFormat="1" ht="15" customHeight="1" x14ac:dyDescent="0.2">
      <c r="A63" s="120"/>
      <c r="B63" s="119"/>
      <c r="C63" s="258"/>
      <c r="D63" s="267" t="s">
        <v>198</v>
      </c>
      <c r="E63" s="113">
        <v>74.312955692652835</v>
      </c>
      <c r="F63" s="115">
        <v>1325</v>
      </c>
      <c r="G63" s="114">
        <v>1320</v>
      </c>
      <c r="H63" s="114">
        <v>1320</v>
      </c>
      <c r="I63" s="114">
        <v>1304</v>
      </c>
      <c r="J63" s="140">
        <v>1292</v>
      </c>
      <c r="K63" s="114">
        <v>33</v>
      </c>
      <c r="L63" s="116">
        <v>2.5541795665634677</v>
      </c>
    </row>
    <row r="64" spans="1:12" s="110" customFormat="1" ht="15" customHeight="1" x14ac:dyDescent="0.2">
      <c r="A64" s="120"/>
      <c r="B64" s="119"/>
      <c r="C64" s="258"/>
      <c r="D64" s="267" t="s">
        <v>199</v>
      </c>
      <c r="E64" s="113">
        <v>25.687044307347168</v>
      </c>
      <c r="F64" s="115">
        <v>458</v>
      </c>
      <c r="G64" s="114">
        <v>452</v>
      </c>
      <c r="H64" s="114">
        <v>452</v>
      </c>
      <c r="I64" s="114">
        <v>448</v>
      </c>
      <c r="J64" s="140">
        <v>449</v>
      </c>
      <c r="K64" s="114">
        <v>9</v>
      </c>
      <c r="L64" s="116">
        <v>2.0044543429844097</v>
      </c>
    </row>
    <row r="65" spans="1:12" s="110" customFormat="1" ht="15" customHeight="1" x14ac:dyDescent="0.2">
      <c r="A65" s="120"/>
      <c r="B65" s="119" t="s">
        <v>201</v>
      </c>
      <c r="C65" s="258"/>
      <c r="E65" s="113">
        <v>8.0684428899633094</v>
      </c>
      <c r="F65" s="115">
        <v>2353</v>
      </c>
      <c r="G65" s="114">
        <v>2316</v>
      </c>
      <c r="H65" s="114">
        <v>2269</v>
      </c>
      <c r="I65" s="114">
        <v>2220</v>
      </c>
      <c r="J65" s="140">
        <v>2185</v>
      </c>
      <c r="K65" s="114">
        <v>168</v>
      </c>
      <c r="L65" s="116">
        <v>7.6887871853546912</v>
      </c>
    </row>
    <row r="66" spans="1:12" s="110" customFormat="1" ht="15" customHeight="1" x14ac:dyDescent="0.2">
      <c r="A66" s="120"/>
      <c r="B66" s="119"/>
      <c r="C66" s="258" t="s">
        <v>106</v>
      </c>
      <c r="E66" s="113">
        <v>61.793455163620912</v>
      </c>
      <c r="F66" s="115">
        <v>1454</v>
      </c>
      <c r="G66" s="114">
        <v>1415</v>
      </c>
      <c r="H66" s="114">
        <v>1386</v>
      </c>
      <c r="I66" s="114">
        <v>1361</v>
      </c>
      <c r="J66" s="140">
        <v>1338</v>
      </c>
      <c r="K66" s="114">
        <v>116</v>
      </c>
      <c r="L66" s="116">
        <v>8.6696562032884898</v>
      </c>
    </row>
    <row r="67" spans="1:12" s="110" customFormat="1" ht="15" customHeight="1" x14ac:dyDescent="0.2">
      <c r="A67" s="120"/>
      <c r="B67" s="119"/>
      <c r="C67" s="258" t="s">
        <v>107</v>
      </c>
      <c r="E67" s="113">
        <v>38.206544836379088</v>
      </c>
      <c r="F67" s="115">
        <v>899</v>
      </c>
      <c r="G67" s="114">
        <v>901</v>
      </c>
      <c r="H67" s="114">
        <v>883</v>
      </c>
      <c r="I67" s="114">
        <v>859</v>
      </c>
      <c r="J67" s="140">
        <v>847</v>
      </c>
      <c r="K67" s="114">
        <v>52</v>
      </c>
      <c r="L67" s="116">
        <v>6.1393152302243212</v>
      </c>
    </row>
    <row r="68" spans="1:12" s="110" customFormat="1" ht="15" customHeight="1" x14ac:dyDescent="0.2">
      <c r="A68" s="120"/>
      <c r="B68" s="119"/>
      <c r="C68" s="258" t="s">
        <v>105</v>
      </c>
      <c r="D68" s="110" t="s">
        <v>202</v>
      </c>
      <c r="E68" s="113">
        <v>22.949426264343391</v>
      </c>
      <c r="F68" s="115">
        <v>540</v>
      </c>
      <c r="G68" s="114">
        <v>521</v>
      </c>
      <c r="H68" s="114">
        <v>504</v>
      </c>
      <c r="I68" s="114">
        <v>484</v>
      </c>
      <c r="J68" s="140">
        <v>469</v>
      </c>
      <c r="K68" s="114">
        <v>71</v>
      </c>
      <c r="L68" s="116">
        <v>15.138592750533048</v>
      </c>
    </row>
    <row r="69" spans="1:12" s="110" customFormat="1" ht="15" customHeight="1" x14ac:dyDescent="0.2">
      <c r="A69" s="120"/>
      <c r="B69" s="119"/>
      <c r="C69" s="258"/>
      <c r="D69" s="267" t="s">
        <v>198</v>
      </c>
      <c r="E69" s="113">
        <v>56.296296296296298</v>
      </c>
      <c r="F69" s="115">
        <v>304</v>
      </c>
      <c r="G69" s="114">
        <v>285</v>
      </c>
      <c r="H69" s="114">
        <v>282</v>
      </c>
      <c r="I69" s="114">
        <v>271</v>
      </c>
      <c r="J69" s="140">
        <v>267</v>
      </c>
      <c r="K69" s="114">
        <v>37</v>
      </c>
      <c r="L69" s="116">
        <v>13.857677902621722</v>
      </c>
    </row>
    <row r="70" spans="1:12" s="110" customFormat="1" ht="15" customHeight="1" x14ac:dyDescent="0.2">
      <c r="A70" s="120"/>
      <c r="B70" s="119"/>
      <c r="C70" s="258"/>
      <c r="D70" s="267" t="s">
        <v>199</v>
      </c>
      <c r="E70" s="113">
        <v>43.703703703703702</v>
      </c>
      <c r="F70" s="115">
        <v>236</v>
      </c>
      <c r="G70" s="114">
        <v>236</v>
      </c>
      <c r="H70" s="114">
        <v>222</v>
      </c>
      <c r="I70" s="114">
        <v>213</v>
      </c>
      <c r="J70" s="140">
        <v>202</v>
      </c>
      <c r="K70" s="114">
        <v>34</v>
      </c>
      <c r="L70" s="116">
        <v>16.831683168316832</v>
      </c>
    </row>
    <row r="71" spans="1:12" s="110" customFormat="1" ht="15" customHeight="1" x14ac:dyDescent="0.2">
      <c r="A71" s="120"/>
      <c r="B71" s="119"/>
      <c r="C71" s="258"/>
      <c r="D71" s="110" t="s">
        <v>203</v>
      </c>
      <c r="E71" s="113">
        <v>71.015724606884831</v>
      </c>
      <c r="F71" s="115">
        <v>1671</v>
      </c>
      <c r="G71" s="114">
        <v>1656</v>
      </c>
      <c r="H71" s="114">
        <v>1623</v>
      </c>
      <c r="I71" s="114">
        <v>1597</v>
      </c>
      <c r="J71" s="140">
        <v>1578</v>
      </c>
      <c r="K71" s="114">
        <v>93</v>
      </c>
      <c r="L71" s="116">
        <v>5.8935361216730042</v>
      </c>
    </row>
    <row r="72" spans="1:12" s="110" customFormat="1" ht="15" customHeight="1" x14ac:dyDescent="0.2">
      <c r="A72" s="120"/>
      <c r="B72" s="119"/>
      <c r="C72" s="258"/>
      <c r="D72" s="267" t="s">
        <v>198</v>
      </c>
      <c r="E72" s="113">
        <v>63.135846798324359</v>
      </c>
      <c r="F72" s="115">
        <v>1055</v>
      </c>
      <c r="G72" s="114">
        <v>1038</v>
      </c>
      <c r="H72" s="114">
        <v>1009</v>
      </c>
      <c r="I72" s="114">
        <v>999</v>
      </c>
      <c r="J72" s="140">
        <v>981</v>
      </c>
      <c r="K72" s="114">
        <v>74</v>
      </c>
      <c r="L72" s="116">
        <v>7.5433231396534151</v>
      </c>
    </row>
    <row r="73" spans="1:12" s="110" customFormat="1" ht="15" customHeight="1" x14ac:dyDescent="0.2">
      <c r="A73" s="120"/>
      <c r="B73" s="119"/>
      <c r="C73" s="258"/>
      <c r="D73" s="267" t="s">
        <v>199</v>
      </c>
      <c r="E73" s="113">
        <v>36.864153201675641</v>
      </c>
      <c r="F73" s="115">
        <v>616</v>
      </c>
      <c r="G73" s="114">
        <v>618</v>
      </c>
      <c r="H73" s="114">
        <v>614</v>
      </c>
      <c r="I73" s="114">
        <v>598</v>
      </c>
      <c r="J73" s="140">
        <v>597</v>
      </c>
      <c r="K73" s="114">
        <v>19</v>
      </c>
      <c r="L73" s="116">
        <v>3.1825795644891124</v>
      </c>
    </row>
    <row r="74" spans="1:12" s="110" customFormat="1" ht="15" customHeight="1" x14ac:dyDescent="0.2">
      <c r="A74" s="120"/>
      <c r="B74" s="119"/>
      <c r="C74" s="258"/>
      <c r="D74" s="110" t="s">
        <v>204</v>
      </c>
      <c r="E74" s="113">
        <v>6.0348491287717811</v>
      </c>
      <c r="F74" s="115">
        <v>142</v>
      </c>
      <c r="G74" s="114">
        <v>139</v>
      </c>
      <c r="H74" s="114">
        <v>142</v>
      </c>
      <c r="I74" s="114">
        <v>139</v>
      </c>
      <c r="J74" s="140">
        <v>138</v>
      </c>
      <c r="K74" s="114">
        <v>4</v>
      </c>
      <c r="L74" s="116">
        <v>2.8985507246376812</v>
      </c>
    </row>
    <row r="75" spans="1:12" s="110" customFormat="1" ht="15" customHeight="1" x14ac:dyDescent="0.2">
      <c r="A75" s="120"/>
      <c r="B75" s="119"/>
      <c r="C75" s="258"/>
      <c r="D75" s="267" t="s">
        <v>198</v>
      </c>
      <c r="E75" s="113">
        <v>66.901408450704224</v>
      </c>
      <c r="F75" s="115">
        <v>95</v>
      </c>
      <c r="G75" s="114">
        <v>92</v>
      </c>
      <c r="H75" s="114">
        <v>95</v>
      </c>
      <c r="I75" s="114">
        <v>91</v>
      </c>
      <c r="J75" s="140">
        <v>90</v>
      </c>
      <c r="K75" s="114">
        <v>5</v>
      </c>
      <c r="L75" s="116">
        <v>5.5555555555555554</v>
      </c>
    </row>
    <row r="76" spans="1:12" s="110" customFormat="1" ht="15" customHeight="1" x14ac:dyDescent="0.2">
      <c r="A76" s="120"/>
      <c r="B76" s="119"/>
      <c r="C76" s="258"/>
      <c r="D76" s="267" t="s">
        <v>199</v>
      </c>
      <c r="E76" s="113">
        <v>33.098591549295776</v>
      </c>
      <c r="F76" s="115">
        <v>47</v>
      </c>
      <c r="G76" s="114">
        <v>47</v>
      </c>
      <c r="H76" s="114">
        <v>47</v>
      </c>
      <c r="I76" s="114">
        <v>48</v>
      </c>
      <c r="J76" s="140">
        <v>48</v>
      </c>
      <c r="K76" s="114">
        <v>-1</v>
      </c>
      <c r="L76" s="116">
        <v>-2.0833333333333335</v>
      </c>
    </row>
    <row r="77" spans="1:12" s="110" customFormat="1" ht="15" customHeight="1" x14ac:dyDescent="0.2">
      <c r="A77" s="534"/>
      <c r="B77" s="119" t="s">
        <v>205</v>
      </c>
      <c r="C77" s="268"/>
      <c r="D77" s="182"/>
      <c r="E77" s="113">
        <v>7.9278537873332651</v>
      </c>
      <c r="F77" s="115">
        <v>2312</v>
      </c>
      <c r="G77" s="114">
        <v>2332</v>
      </c>
      <c r="H77" s="114">
        <v>2393</v>
      </c>
      <c r="I77" s="114">
        <v>2437</v>
      </c>
      <c r="J77" s="140">
        <v>2416</v>
      </c>
      <c r="K77" s="114">
        <v>-104</v>
      </c>
      <c r="L77" s="116">
        <v>-4.3046357615894042</v>
      </c>
    </row>
    <row r="78" spans="1:12" s="110" customFormat="1" ht="15" customHeight="1" x14ac:dyDescent="0.2">
      <c r="A78" s="120"/>
      <c r="B78" s="119"/>
      <c r="C78" s="268" t="s">
        <v>106</v>
      </c>
      <c r="D78" s="182"/>
      <c r="E78" s="113">
        <v>58.780276816608996</v>
      </c>
      <c r="F78" s="115">
        <v>1359</v>
      </c>
      <c r="G78" s="114">
        <v>1365</v>
      </c>
      <c r="H78" s="114">
        <v>1417</v>
      </c>
      <c r="I78" s="114">
        <v>1426</v>
      </c>
      <c r="J78" s="140">
        <v>1387</v>
      </c>
      <c r="K78" s="114">
        <v>-28</v>
      </c>
      <c r="L78" s="116">
        <v>-2.0187454938716654</v>
      </c>
    </row>
    <row r="79" spans="1:12" s="110" customFormat="1" ht="15" customHeight="1" x14ac:dyDescent="0.2">
      <c r="A79" s="123"/>
      <c r="B79" s="124"/>
      <c r="C79" s="260" t="s">
        <v>107</v>
      </c>
      <c r="D79" s="261"/>
      <c r="E79" s="125">
        <v>41.219723183391004</v>
      </c>
      <c r="F79" s="143">
        <v>953</v>
      </c>
      <c r="G79" s="144">
        <v>967</v>
      </c>
      <c r="H79" s="144">
        <v>976</v>
      </c>
      <c r="I79" s="144">
        <v>1011</v>
      </c>
      <c r="J79" s="145">
        <v>1029</v>
      </c>
      <c r="K79" s="144">
        <v>-76</v>
      </c>
      <c r="L79" s="146">
        <v>-7.3858114674441202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29163</v>
      </c>
      <c r="E11" s="114">
        <v>29142</v>
      </c>
      <c r="F11" s="114">
        <v>29605</v>
      </c>
      <c r="G11" s="114">
        <v>29319</v>
      </c>
      <c r="H11" s="140">
        <v>29096</v>
      </c>
      <c r="I11" s="115">
        <v>67</v>
      </c>
      <c r="J11" s="116">
        <v>0.2302722023645862</v>
      </c>
    </row>
    <row r="12" spans="1:15" s="110" customFormat="1" ht="24.95" customHeight="1" x14ac:dyDescent="0.2">
      <c r="A12" s="193" t="s">
        <v>132</v>
      </c>
      <c r="B12" s="194" t="s">
        <v>133</v>
      </c>
      <c r="C12" s="113">
        <v>0.66865548811850628</v>
      </c>
      <c r="D12" s="115">
        <v>195</v>
      </c>
      <c r="E12" s="114">
        <v>197</v>
      </c>
      <c r="F12" s="114">
        <v>204</v>
      </c>
      <c r="G12" s="114">
        <v>204</v>
      </c>
      <c r="H12" s="140">
        <v>207</v>
      </c>
      <c r="I12" s="115">
        <v>-12</v>
      </c>
      <c r="J12" s="116">
        <v>-5.7971014492753623</v>
      </c>
    </row>
    <row r="13" spans="1:15" s="110" customFormat="1" ht="24.95" customHeight="1" x14ac:dyDescent="0.2">
      <c r="A13" s="193" t="s">
        <v>134</v>
      </c>
      <c r="B13" s="199" t="s">
        <v>214</v>
      </c>
      <c r="C13" s="113">
        <v>3.2438363680005486</v>
      </c>
      <c r="D13" s="115">
        <v>946</v>
      </c>
      <c r="E13" s="114">
        <v>949</v>
      </c>
      <c r="F13" s="114">
        <v>962</v>
      </c>
      <c r="G13" s="114">
        <v>949</v>
      </c>
      <c r="H13" s="140">
        <v>943</v>
      </c>
      <c r="I13" s="115">
        <v>3</v>
      </c>
      <c r="J13" s="116">
        <v>0.31813361611876989</v>
      </c>
    </row>
    <row r="14" spans="1:15" s="287" customFormat="1" ht="24" customHeight="1" x14ac:dyDescent="0.2">
      <c r="A14" s="193" t="s">
        <v>215</v>
      </c>
      <c r="B14" s="199" t="s">
        <v>137</v>
      </c>
      <c r="C14" s="113">
        <v>32.064602407159754</v>
      </c>
      <c r="D14" s="115">
        <v>9351</v>
      </c>
      <c r="E14" s="114">
        <v>9369</v>
      </c>
      <c r="F14" s="114">
        <v>9461</v>
      </c>
      <c r="G14" s="114">
        <v>9359</v>
      </c>
      <c r="H14" s="140">
        <v>9306</v>
      </c>
      <c r="I14" s="115">
        <v>45</v>
      </c>
      <c r="J14" s="116">
        <v>0.48355899419729209</v>
      </c>
      <c r="K14" s="110"/>
      <c r="L14" s="110"/>
      <c r="M14" s="110"/>
      <c r="N14" s="110"/>
      <c r="O14" s="110"/>
    </row>
    <row r="15" spans="1:15" s="110" customFormat="1" ht="24.75" customHeight="1" x14ac:dyDescent="0.2">
      <c r="A15" s="193" t="s">
        <v>216</v>
      </c>
      <c r="B15" s="199" t="s">
        <v>217</v>
      </c>
      <c r="C15" s="113">
        <v>5.4692589925590642</v>
      </c>
      <c r="D15" s="115">
        <v>1595</v>
      </c>
      <c r="E15" s="114">
        <v>1588</v>
      </c>
      <c r="F15" s="114">
        <v>1590</v>
      </c>
      <c r="G15" s="114">
        <v>1583</v>
      </c>
      <c r="H15" s="140">
        <v>1574</v>
      </c>
      <c r="I15" s="115">
        <v>21</v>
      </c>
      <c r="J15" s="116">
        <v>1.3341804320203303</v>
      </c>
    </row>
    <row r="16" spans="1:15" s="287" customFormat="1" ht="24.95" customHeight="1" x14ac:dyDescent="0.2">
      <c r="A16" s="193" t="s">
        <v>218</v>
      </c>
      <c r="B16" s="199" t="s">
        <v>141</v>
      </c>
      <c r="C16" s="113">
        <v>18.23886431437095</v>
      </c>
      <c r="D16" s="115">
        <v>5319</v>
      </c>
      <c r="E16" s="114">
        <v>5348</v>
      </c>
      <c r="F16" s="114">
        <v>5414</v>
      </c>
      <c r="G16" s="114">
        <v>5348</v>
      </c>
      <c r="H16" s="140">
        <v>5323</v>
      </c>
      <c r="I16" s="115">
        <v>-4</v>
      </c>
      <c r="J16" s="116">
        <v>-7.5145594589517195E-2</v>
      </c>
      <c r="K16" s="110"/>
      <c r="L16" s="110"/>
      <c r="M16" s="110"/>
      <c r="N16" s="110"/>
      <c r="O16" s="110"/>
    </row>
    <row r="17" spans="1:15" s="110" customFormat="1" ht="24.95" customHeight="1" x14ac:dyDescent="0.2">
      <c r="A17" s="193" t="s">
        <v>219</v>
      </c>
      <c r="B17" s="199" t="s">
        <v>220</v>
      </c>
      <c r="C17" s="113">
        <v>8.3564791002297429</v>
      </c>
      <c r="D17" s="115">
        <v>2437</v>
      </c>
      <c r="E17" s="114">
        <v>2433</v>
      </c>
      <c r="F17" s="114">
        <v>2457</v>
      </c>
      <c r="G17" s="114">
        <v>2428</v>
      </c>
      <c r="H17" s="140">
        <v>2409</v>
      </c>
      <c r="I17" s="115">
        <v>28</v>
      </c>
      <c r="J17" s="116">
        <v>1.1623080116230802</v>
      </c>
    </row>
    <row r="18" spans="1:15" s="287" customFormat="1" ht="24.95" customHeight="1" x14ac:dyDescent="0.2">
      <c r="A18" s="201" t="s">
        <v>144</v>
      </c>
      <c r="B18" s="202" t="s">
        <v>145</v>
      </c>
      <c r="C18" s="113">
        <v>8.9291225182594385</v>
      </c>
      <c r="D18" s="115">
        <v>2604</v>
      </c>
      <c r="E18" s="114">
        <v>2507</v>
      </c>
      <c r="F18" s="114">
        <v>2711</v>
      </c>
      <c r="G18" s="114">
        <v>2653</v>
      </c>
      <c r="H18" s="140">
        <v>2557</v>
      </c>
      <c r="I18" s="115">
        <v>47</v>
      </c>
      <c r="J18" s="116">
        <v>1.8380915134923739</v>
      </c>
      <c r="K18" s="110"/>
      <c r="L18" s="110"/>
      <c r="M18" s="110"/>
      <c r="N18" s="110"/>
      <c r="O18" s="110"/>
    </row>
    <row r="19" spans="1:15" s="110" customFormat="1" ht="24.95" customHeight="1" x14ac:dyDescent="0.2">
      <c r="A19" s="193" t="s">
        <v>146</v>
      </c>
      <c r="B19" s="199" t="s">
        <v>147</v>
      </c>
      <c r="C19" s="113">
        <v>14.134348318074272</v>
      </c>
      <c r="D19" s="115">
        <v>4122</v>
      </c>
      <c r="E19" s="114">
        <v>4140</v>
      </c>
      <c r="F19" s="114">
        <v>4202</v>
      </c>
      <c r="G19" s="114">
        <v>4140</v>
      </c>
      <c r="H19" s="140">
        <v>4161</v>
      </c>
      <c r="I19" s="115">
        <v>-39</v>
      </c>
      <c r="J19" s="116">
        <v>-0.9372746935832732</v>
      </c>
    </row>
    <row r="20" spans="1:15" s="287" customFormat="1" ht="24.95" customHeight="1" x14ac:dyDescent="0.2">
      <c r="A20" s="193" t="s">
        <v>148</v>
      </c>
      <c r="B20" s="199" t="s">
        <v>149</v>
      </c>
      <c r="C20" s="113">
        <v>3.8850598360936806</v>
      </c>
      <c r="D20" s="115">
        <v>1133</v>
      </c>
      <c r="E20" s="114">
        <v>1123</v>
      </c>
      <c r="F20" s="114">
        <v>1173</v>
      </c>
      <c r="G20" s="114">
        <v>1252</v>
      </c>
      <c r="H20" s="140">
        <v>1221</v>
      </c>
      <c r="I20" s="115">
        <v>-88</v>
      </c>
      <c r="J20" s="116">
        <v>-7.2072072072072073</v>
      </c>
      <c r="K20" s="110"/>
      <c r="L20" s="110"/>
      <c r="M20" s="110"/>
      <c r="N20" s="110"/>
      <c r="O20" s="110"/>
    </row>
    <row r="21" spans="1:15" s="110" customFormat="1" ht="24.95" customHeight="1" x14ac:dyDescent="0.2">
      <c r="A21" s="201" t="s">
        <v>150</v>
      </c>
      <c r="B21" s="202" t="s">
        <v>151</v>
      </c>
      <c r="C21" s="113">
        <v>2.1979906045331412</v>
      </c>
      <c r="D21" s="115">
        <v>641</v>
      </c>
      <c r="E21" s="114">
        <v>635</v>
      </c>
      <c r="F21" s="114">
        <v>662</v>
      </c>
      <c r="G21" s="114">
        <v>659</v>
      </c>
      <c r="H21" s="140">
        <v>632</v>
      </c>
      <c r="I21" s="115">
        <v>9</v>
      </c>
      <c r="J21" s="116">
        <v>1.4240506329113924</v>
      </c>
    </row>
    <row r="22" spans="1:15" s="110" customFormat="1" ht="24.95" customHeight="1" x14ac:dyDescent="0.2">
      <c r="A22" s="201" t="s">
        <v>152</v>
      </c>
      <c r="B22" s="199" t="s">
        <v>153</v>
      </c>
      <c r="C22" s="113">
        <v>0.92583067585639334</v>
      </c>
      <c r="D22" s="115">
        <v>270</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1.5704831464526969</v>
      </c>
      <c r="D23" s="115">
        <v>458</v>
      </c>
      <c r="E23" s="114">
        <v>462</v>
      </c>
      <c r="F23" s="114">
        <v>458</v>
      </c>
      <c r="G23" s="114">
        <v>459</v>
      </c>
      <c r="H23" s="140">
        <v>454</v>
      </c>
      <c r="I23" s="115">
        <v>4</v>
      </c>
      <c r="J23" s="116">
        <v>0.88105726872246692</v>
      </c>
    </row>
    <row r="24" spans="1:15" s="110" customFormat="1" ht="24.95" customHeight="1" x14ac:dyDescent="0.2">
      <c r="A24" s="193" t="s">
        <v>156</v>
      </c>
      <c r="B24" s="199" t="s">
        <v>221</v>
      </c>
      <c r="C24" s="113">
        <v>3.6278846483557934</v>
      </c>
      <c r="D24" s="115">
        <v>1058</v>
      </c>
      <c r="E24" s="114">
        <v>1043</v>
      </c>
      <c r="F24" s="114">
        <v>1006</v>
      </c>
      <c r="G24" s="114">
        <v>959</v>
      </c>
      <c r="H24" s="140">
        <v>952</v>
      </c>
      <c r="I24" s="115">
        <v>106</v>
      </c>
      <c r="J24" s="116">
        <v>11.134453781512605</v>
      </c>
    </row>
    <row r="25" spans="1:15" s="110" customFormat="1" ht="24.95" customHeight="1" x14ac:dyDescent="0.2">
      <c r="A25" s="193" t="s">
        <v>222</v>
      </c>
      <c r="B25" s="204" t="s">
        <v>159</v>
      </c>
      <c r="C25" s="113">
        <v>2.3762987346980764</v>
      </c>
      <c r="D25" s="115">
        <v>693</v>
      </c>
      <c r="E25" s="114">
        <v>685</v>
      </c>
      <c r="F25" s="114">
        <v>708</v>
      </c>
      <c r="G25" s="114">
        <v>701</v>
      </c>
      <c r="H25" s="140">
        <v>674</v>
      </c>
      <c r="I25" s="115">
        <v>19</v>
      </c>
      <c r="J25" s="116">
        <v>2.8189910979228485</v>
      </c>
    </row>
    <row r="26" spans="1:15" s="110" customFormat="1" ht="24.95" customHeight="1" x14ac:dyDescent="0.2">
      <c r="A26" s="201">
        <v>782.78300000000002</v>
      </c>
      <c r="B26" s="203" t="s">
        <v>160</v>
      </c>
      <c r="C26" s="113">
        <v>0.18859513767445049</v>
      </c>
      <c r="D26" s="115">
        <v>55</v>
      </c>
      <c r="E26" s="114" t="s">
        <v>513</v>
      </c>
      <c r="F26" s="114" t="s">
        <v>513</v>
      </c>
      <c r="G26" s="114" t="s">
        <v>513</v>
      </c>
      <c r="H26" s="140" t="s">
        <v>513</v>
      </c>
      <c r="I26" s="115" t="s">
        <v>513</v>
      </c>
      <c r="J26" s="116" t="s">
        <v>513</v>
      </c>
    </row>
    <row r="27" spans="1:15" s="110" customFormat="1" ht="24.95" customHeight="1" x14ac:dyDescent="0.2">
      <c r="A27" s="193" t="s">
        <v>161</v>
      </c>
      <c r="B27" s="199" t="s">
        <v>223</v>
      </c>
      <c r="C27" s="113">
        <v>6.8168569763055924</v>
      </c>
      <c r="D27" s="115">
        <v>1988</v>
      </c>
      <c r="E27" s="114">
        <v>1989</v>
      </c>
      <c r="F27" s="114">
        <v>1985</v>
      </c>
      <c r="G27" s="114">
        <v>1927</v>
      </c>
      <c r="H27" s="140">
        <v>1894</v>
      </c>
      <c r="I27" s="115">
        <v>94</v>
      </c>
      <c r="J27" s="116">
        <v>4.9630411826821543</v>
      </c>
    </row>
    <row r="28" spans="1:15" s="110" customFormat="1" ht="24.95" customHeight="1" x14ac:dyDescent="0.2">
      <c r="A28" s="193" t="s">
        <v>163</v>
      </c>
      <c r="B28" s="199" t="s">
        <v>164</v>
      </c>
      <c r="C28" s="113">
        <v>2.7706340225628363</v>
      </c>
      <c r="D28" s="115">
        <v>808</v>
      </c>
      <c r="E28" s="114">
        <v>813</v>
      </c>
      <c r="F28" s="114">
        <v>794</v>
      </c>
      <c r="G28" s="114">
        <v>791</v>
      </c>
      <c r="H28" s="140">
        <v>793</v>
      </c>
      <c r="I28" s="115">
        <v>15</v>
      </c>
      <c r="J28" s="116">
        <v>1.8915510718789408</v>
      </c>
    </row>
    <row r="29" spans="1:15" s="110" customFormat="1" ht="24.95" customHeight="1" x14ac:dyDescent="0.2">
      <c r="A29" s="193">
        <v>86</v>
      </c>
      <c r="B29" s="199" t="s">
        <v>165</v>
      </c>
      <c r="C29" s="113">
        <v>5.4761169975654083</v>
      </c>
      <c r="D29" s="115">
        <v>1597</v>
      </c>
      <c r="E29" s="114">
        <v>1578</v>
      </c>
      <c r="F29" s="114">
        <v>1569</v>
      </c>
      <c r="G29" s="114">
        <v>1565</v>
      </c>
      <c r="H29" s="140">
        <v>1562</v>
      </c>
      <c r="I29" s="115">
        <v>35</v>
      </c>
      <c r="J29" s="116">
        <v>2.2407170294494239</v>
      </c>
    </row>
    <row r="30" spans="1:15" s="110" customFormat="1" ht="24.95" customHeight="1" x14ac:dyDescent="0.2">
      <c r="A30" s="193">
        <v>87.88</v>
      </c>
      <c r="B30" s="204" t="s">
        <v>166</v>
      </c>
      <c r="C30" s="113">
        <v>9.3577478311559172</v>
      </c>
      <c r="D30" s="115">
        <v>2729</v>
      </c>
      <c r="E30" s="114">
        <v>2747</v>
      </c>
      <c r="F30" s="114">
        <v>2747</v>
      </c>
      <c r="G30" s="114">
        <v>2703</v>
      </c>
      <c r="H30" s="140">
        <v>2708</v>
      </c>
      <c r="I30" s="115">
        <v>21</v>
      </c>
      <c r="J30" s="116">
        <v>0.77548005908419493</v>
      </c>
    </row>
    <row r="31" spans="1:15" s="110" customFormat="1" ht="24.95" customHeight="1" x14ac:dyDescent="0.2">
      <c r="A31" s="193" t="s">
        <v>167</v>
      </c>
      <c r="B31" s="199" t="s">
        <v>168</v>
      </c>
      <c r="C31" s="113">
        <v>1.7625072866303193</v>
      </c>
      <c r="D31" s="115">
        <v>514</v>
      </c>
      <c r="E31" s="114">
        <v>519</v>
      </c>
      <c r="F31" s="114">
        <v>527</v>
      </c>
      <c r="G31" s="114">
        <v>508</v>
      </c>
      <c r="H31" s="140">
        <v>502</v>
      </c>
      <c r="I31" s="115">
        <v>12</v>
      </c>
      <c r="J31" s="116">
        <v>2.3904382470119523</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0.66865548811850628</v>
      </c>
      <c r="D34" s="115">
        <v>195</v>
      </c>
      <c r="E34" s="114">
        <v>197</v>
      </c>
      <c r="F34" s="114">
        <v>204</v>
      </c>
      <c r="G34" s="114">
        <v>204</v>
      </c>
      <c r="H34" s="140">
        <v>207</v>
      </c>
      <c r="I34" s="115">
        <v>-12</v>
      </c>
      <c r="J34" s="116">
        <v>-5.7971014492753623</v>
      </c>
    </row>
    <row r="35" spans="1:10" s="110" customFormat="1" ht="24.95" customHeight="1" x14ac:dyDescent="0.2">
      <c r="A35" s="292" t="s">
        <v>171</v>
      </c>
      <c r="B35" s="293" t="s">
        <v>172</v>
      </c>
      <c r="C35" s="113">
        <v>44.237561293419745</v>
      </c>
      <c r="D35" s="115">
        <v>12901</v>
      </c>
      <c r="E35" s="114">
        <v>12825</v>
      </c>
      <c r="F35" s="114">
        <v>13134</v>
      </c>
      <c r="G35" s="114">
        <v>12961</v>
      </c>
      <c r="H35" s="140">
        <v>12806</v>
      </c>
      <c r="I35" s="115">
        <v>95</v>
      </c>
      <c r="J35" s="116">
        <v>0.74183976261127593</v>
      </c>
    </row>
    <row r="36" spans="1:10" s="110" customFormat="1" ht="24.95" customHeight="1" x14ac:dyDescent="0.2">
      <c r="A36" s="294" t="s">
        <v>173</v>
      </c>
      <c r="B36" s="295" t="s">
        <v>174</v>
      </c>
      <c r="C36" s="125">
        <v>55.090354215958577</v>
      </c>
      <c r="D36" s="143">
        <v>16066</v>
      </c>
      <c r="E36" s="144">
        <v>16119</v>
      </c>
      <c r="F36" s="144">
        <v>16266</v>
      </c>
      <c r="G36" s="144">
        <v>16153</v>
      </c>
      <c r="H36" s="145">
        <v>16082</v>
      </c>
      <c r="I36" s="143">
        <v>-16</v>
      </c>
      <c r="J36" s="146">
        <v>-9.9490113170003724E-2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2020-09-25T11:16:47Z</dcterms:created>
  <dcterms:modified xsi:type="dcterms:W3CDTF">2020-09-28T08:11:15Z</dcterms:modified>
</cp:coreProperties>
</file>