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I44" i="24"/>
  <c r="F44" i="24"/>
  <c r="C44" i="24"/>
  <c r="M44" i="24" s="1"/>
  <c r="B44" i="24"/>
  <c r="D44" i="24" s="1"/>
  <c r="M43" i="24"/>
  <c r="I43" i="24"/>
  <c r="G43" i="24"/>
  <c r="E43" i="24"/>
  <c r="C43" i="24"/>
  <c r="L43" i="24" s="1"/>
  <c r="B43" i="24"/>
  <c r="J43" i="24" s="1"/>
  <c r="K42" i="24"/>
  <c r="I42" i="24"/>
  <c r="F42" i="24"/>
  <c r="C42" i="24"/>
  <c r="M42" i="24" s="1"/>
  <c r="B42" i="24"/>
  <c r="D42" i="24" s="1"/>
  <c r="M41" i="24"/>
  <c r="I41" i="24"/>
  <c r="G41" i="24"/>
  <c r="E41" i="24"/>
  <c r="C41" i="24"/>
  <c r="L41" i="24" s="1"/>
  <c r="B41" i="24"/>
  <c r="K40" i="24"/>
  <c r="I40" i="24"/>
  <c r="F40" i="24"/>
  <c r="C40" i="24"/>
  <c r="M40" i="24" s="1"/>
  <c r="B40" i="24"/>
  <c r="D40" i="24" s="1"/>
  <c r="M36" i="24"/>
  <c r="L36" i="24"/>
  <c r="K36" i="24"/>
  <c r="J36" i="24"/>
  <c r="I36" i="24"/>
  <c r="H36" i="24"/>
  <c r="G36" i="24"/>
  <c r="F36" i="24"/>
  <c r="E36" i="24"/>
  <c r="D36" i="24"/>
  <c r="K57" i="15"/>
  <c r="L57" i="15" s="1"/>
  <c r="C38" i="24"/>
  <c r="C37" i="24"/>
  <c r="C35" i="24"/>
  <c r="C34" i="24"/>
  <c r="C33" i="24"/>
  <c r="C32" i="24"/>
  <c r="C31" i="24"/>
  <c r="C30" i="24"/>
  <c r="L30" i="24" s="1"/>
  <c r="C29" i="24"/>
  <c r="C28" i="24"/>
  <c r="G28" i="24" s="1"/>
  <c r="C27" i="24"/>
  <c r="C26" i="24"/>
  <c r="C25" i="24"/>
  <c r="C24" i="24"/>
  <c r="C23" i="24"/>
  <c r="C22" i="24"/>
  <c r="L22" i="24" s="1"/>
  <c r="C21" i="24"/>
  <c r="C20" i="24"/>
  <c r="G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K17" i="24" s="1"/>
  <c r="B16" i="24"/>
  <c r="B15" i="24"/>
  <c r="B9" i="24"/>
  <c r="B8" i="24"/>
  <c r="B7" i="24"/>
  <c r="F35" i="24" l="1"/>
  <c r="D35" i="24"/>
  <c r="J35" i="24"/>
  <c r="K35" i="24"/>
  <c r="H35" i="24"/>
  <c r="G31" i="24"/>
  <c r="M31" i="24"/>
  <c r="E31" i="24"/>
  <c r="L31" i="24"/>
  <c r="I31" i="24"/>
  <c r="K8" i="24"/>
  <c r="J8" i="24"/>
  <c r="H8" i="24"/>
  <c r="F8" i="24"/>
  <c r="D8" i="24"/>
  <c r="F19" i="24"/>
  <c r="D19" i="24"/>
  <c r="J19" i="24"/>
  <c r="K19" i="24"/>
  <c r="H19" i="24"/>
  <c r="G15" i="24"/>
  <c r="M15" i="24"/>
  <c r="E15" i="24"/>
  <c r="L15" i="24"/>
  <c r="I15" i="24"/>
  <c r="F9" i="24"/>
  <c r="D9" i="24"/>
  <c r="J9" i="24"/>
  <c r="K9" i="24"/>
  <c r="H9" i="24"/>
  <c r="F27" i="24"/>
  <c r="D27" i="24"/>
  <c r="J27" i="24"/>
  <c r="K27" i="24"/>
  <c r="H27" i="24"/>
  <c r="G23" i="24"/>
  <c r="M23" i="24"/>
  <c r="E23" i="24"/>
  <c r="L23" i="24"/>
  <c r="I23" i="24"/>
  <c r="F31" i="24"/>
  <c r="D31" i="24"/>
  <c r="J31" i="24"/>
  <c r="K31" i="24"/>
  <c r="H31" i="24"/>
  <c r="G25" i="24"/>
  <c r="M25" i="24"/>
  <c r="E25" i="24"/>
  <c r="L25" i="24"/>
  <c r="I25" i="24"/>
  <c r="H41" i="24"/>
  <c r="F41" i="24"/>
  <c r="D41" i="24"/>
  <c r="K41" i="24"/>
  <c r="J41" i="24"/>
  <c r="F25" i="24"/>
  <c r="D25" i="24"/>
  <c r="J25" i="24"/>
  <c r="H25" i="24"/>
  <c r="G19" i="24"/>
  <c r="M19" i="24"/>
  <c r="E19" i="24"/>
  <c r="L19" i="24"/>
  <c r="I19" i="24"/>
  <c r="G29" i="24"/>
  <c r="M29" i="24"/>
  <c r="E29" i="24"/>
  <c r="L29" i="24"/>
  <c r="I29" i="24"/>
  <c r="K18" i="24"/>
  <c r="J18" i="24"/>
  <c r="H18" i="24"/>
  <c r="F18" i="24"/>
  <c r="D18" i="24"/>
  <c r="B45" i="24"/>
  <c r="B39" i="24"/>
  <c r="G9" i="24"/>
  <c r="M9" i="24"/>
  <c r="E9" i="24"/>
  <c r="L9" i="24"/>
  <c r="I9" i="24"/>
  <c r="I26" i="24"/>
  <c r="M26" i="24"/>
  <c r="E26" i="24"/>
  <c r="L26" i="24"/>
  <c r="G26" i="24"/>
  <c r="I37" i="24"/>
  <c r="G37" i="24"/>
  <c r="L37" i="24"/>
  <c r="M37" i="24"/>
  <c r="E37" i="24"/>
  <c r="K58" i="24"/>
  <c r="J58" i="24"/>
  <c r="I58" i="24"/>
  <c r="K28" i="24"/>
  <c r="J28" i="24"/>
  <c r="H28" i="24"/>
  <c r="F28" i="24"/>
  <c r="D28" i="24"/>
  <c r="K16" i="24"/>
  <c r="J16" i="24"/>
  <c r="H16" i="24"/>
  <c r="F16" i="24"/>
  <c r="D16" i="24"/>
  <c r="K32" i="24"/>
  <c r="J32" i="24"/>
  <c r="H32" i="24"/>
  <c r="F32" i="24"/>
  <c r="D32" i="24"/>
  <c r="G7" i="24"/>
  <c r="M7" i="24"/>
  <c r="E7" i="24"/>
  <c r="L7" i="24"/>
  <c r="I7" i="24"/>
  <c r="I8" i="24"/>
  <c r="M8" i="24"/>
  <c r="E8" i="24"/>
  <c r="L8" i="24"/>
  <c r="G33" i="24"/>
  <c r="M33" i="24"/>
  <c r="E33" i="24"/>
  <c r="L33" i="24"/>
  <c r="I33" i="24"/>
  <c r="K74" i="24"/>
  <c r="J74" i="24"/>
  <c r="I74" i="24"/>
  <c r="F21" i="24"/>
  <c r="D21" i="24"/>
  <c r="J21" i="24"/>
  <c r="K21" i="24"/>
  <c r="H21" i="24"/>
  <c r="K22" i="24"/>
  <c r="J22" i="24"/>
  <c r="H22" i="24"/>
  <c r="F22" i="24"/>
  <c r="D22" i="24"/>
  <c r="F23" i="24"/>
  <c r="D23" i="24"/>
  <c r="J23" i="24"/>
  <c r="K23" i="24"/>
  <c r="H23" i="24"/>
  <c r="K26" i="24"/>
  <c r="J26" i="24"/>
  <c r="H26" i="24"/>
  <c r="F26" i="24"/>
  <c r="D26" i="24"/>
  <c r="F29" i="24"/>
  <c r="D29" i="24"/>
  <c r="J29" i="24"/>
  <c r="K29" i="24"/>
  <c r="H29" i="24"/>
  <c r="I20" i="24"/>
  <c r="M20" i="24"/>
  <c r="E20" i="24"/>
  <c r="L20" i="24"/>
  <c r="G27" i="24"/>
  <c r="M27" i="24"/>
  <c r="E27" i="24"/>
  <c r="L27" i="24"/>
  <c r="I27" i="24"/>
  <c r="M38" i="24"/>
  <c r="E38" i="24"/>
  <c r="L38" i="24"/>
  <c r="G38" i="24"/>
  <c r="I38" i="24"/>
  <c r="K25" i="24"/>
  <c r="D38" i="24"/>
  <c r="K38" i="24"/>
  <c r="J38" i="24"/>
  <c r="H38" i="24"/>
  <c r="F38" i="24"/>
  <c r="F17" i="24"/>
  <c r="D17" i="24"/>
  <c r="J17" i="24"/>
  <c r="H17" i="24"/>
  <c r="F33" i="24"/>
  <c r="D33" i="24"/>
  <c r="J33" i="24"/>
  <c r="H33" i="24"/>
  <c r="G17" i="24"/>
  <c r="M17" i="24"/>
  <c r="E17" i="24"/>
  <c r="L17" i="24"/>
  <c r="I17" i="24"/>
  <c r="I34" i="24"/>
  <c r="M34" i="24"/>
  <c r="E34" i="24"/>
  <c r="L34" i="24"/>
  <c r="G34" i="24"/>
  <c r="B14" i="24"/>
  <c r="B6" i="24"/>
  <c r="K20" i="24"/>
  <c r="J20" i="24"/>
  <c r="H20" i="24"/>
  <c r="F20" i="24"/>
  <c r="D20" i="24"/>
  <c r="K30" i="24"/>
  <c r="J30" i="24"/>
  <c r="H30" i="24"/>
  <c r="F30" i="24"/>
  <c r="D30" i="24"/>
  <c r="H37" i="24"/>
  <c r="F37" i="24"/>
  <c r="D37" i="24"/>
  <c r="K37" i="24"/>
  <c r="J37" i="24"/>
  <c r="G21" i="24"/>
  <c r="M21" i="24"/>
  <c r="E21" i="24"/>
  <c r="L21" i="24"/>
  <c r="I21" i="24"/>
  <c r="F15" i="24"/>
  <c r="D15" i="24"/>
  <c r="J15" i="24"/>
  <c r="K15" i="24"/>
  <c r="H15" i="24"/>
  <c r="K34" i="24"/>
  <c r="J34" i="24"/>
  <c r="H34" i="24"/>
  <c r="F34" i="24"/>
  <c r="D34" i="24"/>
  <c r="F7" i="24"/>
  <c r="D7" i="24"/>
  <c r="J7" i="24"/>
  <c r="K7" i="24"/>
  <c r="H7" i="24"/>
  <c r="K24" i="24"/>
  <c r="J24" i="24"/>
  <c r="H24" i="24"/>
  <c r="F24" i="24"/>
  <c r="D24" i="24"/>
  <c r="I18" i="24"/>
  <c r="M18" i="24"/>
  <c r="E18" i="24"/>
  <c r="L18" i="24"/>
  <c r="G18" i="24"/>
  <c r="I28" i="24"/>
  <c r="M28" i="24"/>
  <c r="E28" i="24"/>
  <c r="L28" i="24"/>
  <c r="G35" i="24"/>
  <c r="M35" i="24"/>
  <c r="E35" i="24"/>
  <c r="L35" i="24"/>
  <c r="I35" i="24"/>
  <c r="G8" i="24"/>
  <c r="K33" i="24"/>
  <c r="K66" i="24"/>
  <c r="J66" i="24"/>
  <c r="I66" i="24"/>
  <c r="I77" i="24"/>
  <c r="K53" i="24"/>
  <c r="J53" i="24"/>
  <c r="K61" i="24"/>
  <c r="J61" i="24"/>
  <c r="K69" i="24"/>
  <c r="J69" i="24"/>
  <c r="K55" i="24"/>
  <c r="J55" i="24"/>
  <c r="K63" i="24"/>
  <c r="J63" i="24"/>
  <c r="K71" i="24"/>
  <c r="J71" i="24"/>
  <c r="K52" i="24"/>
  <c r="J52" i="24"/>
  <c r="K60" i="24"/>
  <c r="J60" i="24"/>
  <c r="K68" i="24"/>
  <c r="J68" i="24"/>
  <c r="K57" i="24"/>
  <c r="J57" i="24"/>
  <c r="K65" i="24"/>
  <c r="J65" i="24"/>
  <c r="K73" i="24"/>
  <c r="J73" i="24"/>
  <c r="I16" i="24"/>
  <c r="M16" i="24"/>
  <c r="E16" i="24"/>
  <c r="I24" i="24"/>
  <c r="M24" i="24"/>
  <c r="E24" i="24"/>
  <c r="I32" i="24"/>
  <c r="M32" i="24"/>
  <c r="E32" i="24"/>
  <c r="G16" i="24"/>
  <c r="G24" i="24"/>
  <c r="G32" i="24"/>
  <c r="H43" i="24"/>
  <c r="F43" i="24"/>
  <c r="D43" i="24"/>
  <c r="K43" i="24"/>
  <c r="K54" i="24"/>
  <c r="J54" i="24"/>
  <c r="K62" i="24"/>
  <c r="J62" i="24"/>
  <c r="K70" i="24"/>
  <c r="J70" i="24"/>
  <c r="L16" i="24"/>
  <c r="L24" i="24"/>
  <c r="L32" i="24"/>
  <c r="K51" i="24"/>
  <c r="J51" i="24"/>
  <c r="K59" i="24"/>
  <c r="J59" i="24"/>
  <c r="K67" i="24"/>
  <c r="J67" i="24"/>
  <c r="K75" i="24"/>
  <c r="K77" i="24" s="1"/>
  <c r="J75" i="24"/>
  <c r="C14" i="24"/>
  <c r="C6" i="24"/>
  <c r="I22" i="24"/>
  <c r="M22" i="24"/>
  <c r="E22" i="24"/>
  <c r="I30" i="24"/>
  <c r="M30" i="24"/>
  <c r="E30" i="24"/>
  <c r="C45" i="24"/>
  <c r="C39" i="24"/>
  <c r="G22" i="24"/>
  <c r="G30" i="24"/>
  <c r="K56" i="24"/>
  <c r="J56" i="24"/>
  <c r="K64" i="24"/>
  <c r="J64" i="24"/>
  <c r="K72" i="24"/>
  <c r="J72" i="24"/>
  <c r="G40" i="24"/>
  <c r="G42" i="24"/>
  <c r="G44" i="24"/>
  <c r="H40" i="24"/>
  <c r="H42" i="24"/>
  <c r="H44" i="24"/>
  <c r="J40" i="24"/>
  <c r="J42" i="24"/>
  <c r="J44" i="24"/>
  <c r="K44" i="24"/>
  <c r="L40" i="24"/>
  <c r="L42" i="24"/>
  <c r="L44" i="24"/>
  <c r="E40" i="24"/>
  <c r="E42" i="24"/>
  <c r="E44" i="24"/>
  <c r="K14" i="24" l="1"/>
  <c r="J14" i="24"/>
  <c r="H14" i="24"/>
  <c r="F14" i="24"/>
  <c r="D14" i="24"/>
  <c r="K6" i="24"/>
  <c r="J6" i="24"/>
  <c r="H6" i="24"/>
  <c r="F6" i="24"/>
  <c r="D6" i="24"/>
  <c r="I6" i="24"/>
  <c r="M6" i="24"/>
  <c r="E6" i="24"/>
  <c r="L6" i="24"/>
  <c r="G6" i="24"/>
  <c r="I45" i="24"/>
  <c r="G45" i="24"/>
  <c r="M45" i="24"/>
  <c r="E45" i="24"/>
  <c r="L45" i="24"/>
  <c r="I14" i="24"/>
  <c r="M14" i="24"/>
  <c r="E14" i="24"/>
  <c r="G14" i="24"/>
  <c r="L14" i="24"/>
  <c r="I39" i="24"/>
  <c r="G39" i="24"/>
  <c r="L39" i="24"/>
  <c r="M39" i="24"/>
  <c r="E39" i="24"/>
  <c r="J77" i="24"/>
  <c r="H39" i="24"/>
  <c r="F39" i="24"/>
  <c r="D39" i="24"/>
  <c r="K39" i="24"/>
  <c r="J39" i="24"/>
  <c r="K79" i="24"/>
  <c r="H45" i="24"/>
  <c r="F45" i="24"/>
  <c r="D45" i="24"/>
  <c r="K45" i="24"/>
  <c r="J45" i="24"/>
  <c r="I79" i="24"/>
  <c r="J79" i="24" l="1"/>
  <c r="J78" i="24"/>
  <c r="K78" i="24"/>
  <c r="I78" i="24"/>
  <c r="I83" i="24" l="1"/>
  <c r="I82" i="24"/>
  <c r="I81" i="24"/>
</calcChain>
</file>

<file path=xl/sharedStrings.xml><?xml version="1.0" encoding="utf-8"?>
<sst xmlns="http://schemas.openxmlformats.org/spreadsheetml/2006/main" count="1726" uniqueCount="520">
  <si>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</si>
  <si>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</si>
  <si>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</si>
  <si>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</si>
  <si>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</si>
  <si>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</si>
  <si>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</si>
  <si>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</si>
  <si>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</si>
  <si>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</si>
  <si>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</si>
  <si>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</si>
  <si>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</si>
  <si>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Cham (09372)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</si>
  <si>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</si>
  <si>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</si>
  <si>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</si>
  <si>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</si>
  <si>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</si>
  <si>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</si>
  <si>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</si>
  <si>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</si>
  <si>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</si>
  <si>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</si>
  <si>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</si>
  <si>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</si>
  <si>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</si>
  <si>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</si>
  <si>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</si>
  <si>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</si>
  <si>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</si>
  <si>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</si>
  <si>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</si>
  <si>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</si>
  <si>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</si>
  <si>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</si>
  <si>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</si>
  <si>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</si>
  <si>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</si>
  <si>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</si>
  <si>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</si>
  <si>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</si>
  <si>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</si>
  <si>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</si>
  <si>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</si>
  <si>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</si>
  <si>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</si>
  <si>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</si>
  <si>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</si>
  <si>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</si>
  <si>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</si>
  <si>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</si>
  <si>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</si>
  <si>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</si>
  <si>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</si>
  <si>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</si>
  <si>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</si>
  <si>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</si>
  <si>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</si>
  <si>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</si>
  <si>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</si>
  <si>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</si>
  <si>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</si>
  <si>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</si>
  <si>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</si>
  <si>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</si>
  <si>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</si>
  <si>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</si>
  <si>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</si>
  <si>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</si>
  <si>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</si>
  <si>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</si>
  <si>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</si>
  <si>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</si>
  <si>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</si>
  <si>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</si>
  <si>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</si>
  <si>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</si>
  <si>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</si>
  <si>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</si>
  <si>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</si>
  <si>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</si>
  <si>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</si>
  <si>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</si>
  <si>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</si>
  <si>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</si>
  <si>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</si>
  <si>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</si>
  <si>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</si>
  <si>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</si>
  <si>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</si>
  <si>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</si>
  <si>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Cham (09372);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</si>
  <si>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</si>
  <si>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</si>
  <si>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</si>
  <si>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</si>
  <si>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</si>
  <si>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</si>
  <si>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</si>
  <si>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</si>
  <si>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</si>
  <si>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</si>
  <si>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</si>
  <si>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</si>
  <si>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</si>
  <si>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</si>
  <si>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</si>
  <si>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</si>
  <si>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</si>
  <si>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</si>
  <si>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</si>
  <si>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</si>
  <si>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</si>
  <si>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</si>
  <si>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</si>
  <si>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</si>
  <si>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</si>
  <si>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</si>
  <si>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</si>
  <si>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</si>
  <si>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</si>
  <si>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</si>
  <si>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</si>
  <si>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</si>
  <si>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</si>
  <si>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</si>
  <si>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</si>
  <si>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</si>
  <si>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</si>
  <si>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</si>
  <si>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</si>
  <si>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</si>
  <si>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</si>
  <si>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</si>
  <si>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</si>
  <si>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</si>
  <si>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</si>
  <si>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</si>
  <si>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</si>
  <si>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</si>
  <si>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</si>
  <si>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</si>
  <si>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</si>
  <si>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</si>
  <si>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</si>
  <si>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</si>
  <si>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</si>
  <si>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</si>
  <si>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</si>
  <si>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</si>
  <si>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</si>
  <si>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</si>
  <si>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</si>
  <si>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</si>
  <si>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</si>
  <si>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</si>
  <si>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</si>
  <si>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</si>
  <si>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</si>
  <si>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</si>
  <si>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</si>
  <si>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</si>
  <si>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</si>
  <si>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</si>
  <si>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</si>
  <si>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</si>
  <si>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</si>
  <si>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</si>
  <si>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</si>
  <si>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</si>
  <si>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</si>
  <si>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</si>
  <si>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</si>
  <si>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</si>
  <si>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</si>
  <si>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</si>
  <si>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</si>
  <si>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</si>
  <si>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</si>
  <si>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</si>
  <si>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</si>
  <si>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</si>
  <si>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Cham (09372)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</si>
  <si>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</si>
  <si>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</si>
  <si>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</si>
  <si>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</si>
  <si>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</si>
  <si>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</si>
  <si>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</si>
  <si>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</si>
  <si>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</si>
  <si>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</si>
  <si>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</si>
  <si>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</si>
  <si>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</si>
  <si>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</si>
  <si>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</si>
  <si>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</si>
  <si>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</si>
  <si>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</si>
  <si>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</si>
  <si>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</si>
  <si>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</si>
  <si>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</si>
  <si>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</si>
  <si>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</si>
  <si>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</si>
  <si>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</si>
  <si>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</si>
  <si>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</si>
  <si>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</si>
  <si>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</si>
  <si>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</si>
  <si>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</si>
  <si>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</si>
  <si>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</si>
  <si>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</si>
  <si>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</si>
  <si>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</si>
  <si>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</si>
  <si>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</si>
  <si>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</si>
  <si>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</si>
  <si>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</si>
  <si>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</si>
  <si>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</si>
  <si>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</si>
  <si>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</si>
  <si>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</si>
  <si>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</si>
  <si>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</si>
  <si>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</si>
  <si>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</si>
  <si>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</si>
  <si>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</si>
  <si>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</si>
  <si>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</si>
  <si>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</si>
  <si>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</si>
  <si>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</si>
  <si>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</si>
  <si>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</si>
  <si>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</si>
  <si>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</si>
  <si>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</si>
  <si>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</si>
  <si>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</si>
  <si>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</si>
  <si>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</si>
  <si>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</si>
  <si>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</si>
  <si>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</si>
  <si>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</si>
  <si>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</si>
  <si>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</si>
  <si>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</si>
  <si>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</si>
  <si>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</si>
  <si>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</si>
  <si>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</si>
  <si>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</si>
  <si>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</si>
  <si>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</si>
  <si>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</si>
  <si>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</si>
  <si>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</si>
  <si>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</si>
  <si>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</si>
  <si>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</si>
  <si>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</si>
  <si>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</si>
  <si>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</si>
  <si>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</si>
  <si>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</si>
  <si>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</si>
  <si>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</si>
  <si>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</si>
  <si>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</si>
  <si>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</si>
  <si>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</si>
  <si>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</si>
  <si>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</si>
  <si>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</si>
  <si>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</si>
  <si>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</si>
  <si>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</si>
  <si>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</si>
  <si>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</si>
  <si>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</si>
  <si>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</si>
  <si>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</si>
  <si>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</si>
  <si>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</si>
  <si>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</si>
  <si>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</si>
  <si>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</si>
  <si>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</si>
  <si>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</si>
  <si>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</si>
  <si>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</si>
  <si>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</si>
  <si>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</si>
  <si>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</si>
  <si>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</si>
  <si>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</si>
  <si>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</si>
  <si>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</si>
  <si>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</si>
  <si>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</si>
  <si>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</si>
  <si>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</si>
  <si>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</si>
  <si>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</si>
  <si>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</si>
  <si>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</si>
  <si>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</si>
  <si>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</si>
  <si>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</si>
  <si>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</si>
  <si>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</si>
  <si>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</si>
  <si>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</si>
  <si>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</si>
  <si>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</si>
  <si>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</si>
  <si>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</si>
  <si>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</si>
  <si>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</si>
  <si>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</si>
  <si>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</si>
  <si>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</si>
  <si>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</si>
  <si>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</si>
  <si>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</si>
  <si>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</si>
  <si>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</si>
  <si>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</si>
  <si>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</si>
  <si>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</si>
  <si>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</si>
  <si>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</si>
  <si>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</si>
  <si>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</si>
  <si>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</si>
  <si>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</si>
  <si>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</si>
  <si>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</si>
  <si>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</si>
  <si>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</si>
  <si>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</si>
  <si>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</si>
  <si>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</si>
  <si>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</si>
  <si>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</si>
  <si>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</si>
  <si>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</si>
  <si>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</si>
  <si>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</si>
  <si>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</si>
  <si>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</si>
  <si>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</si>
  <si>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</si>
  <si>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</si>
  <si>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</si>
  <si>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</si>
  <si>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</si>
  <si>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</si>
  <si>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</si>
  <si>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</si>
  <si>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</si>
  <si>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</si>
  <si>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Cham (09372);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</si>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</sst>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{29E4D0A1-F599-4A2B-9265-7B5AD32CB922}</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D8B8-4BC3-983D-B88E78AB8A73}"/>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{B6605475-0935-4CDA-BAEF-E004D78B9DF2}</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D8B8-4BC3-983D-B88E78AB8A7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{A930A0EC-5062-4F64-8C23-2B72B36AF85E}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8B8-4BC3-983D-B88E78AB8A7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{33AA0BD2-50B3-43F9-981B-21EEB233A5D4}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8B8-4BC3-983D-B88E78AB8A7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1.2559460018425554</c:v>
                </c:pt>
                <c:pt idx="1">
                  <c:v>1.0013227114154917</c:v>
                </c:pt>
                <c:pt idx="2">
                  <c:v>1.1186464311118853</c:v>
                </c:pt>
                <c:pt idx="3">
                  <c:v>1.0875687030768</c:v>
                </c:pt>
              </c:numCache>
            </c:numRef>
          </c:val>
          <c:extLst>
            <c:ext xmlns:c16="http://schemas.microsoft.com/office/drawing/2014/chart" uri="{C3380CC4-5D6E-409C-BE32-E72D297353CC}">
              <c16:uniqueId val="{00000004-D8B8-4BC3-983D-B88E78AB8A7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{DF42EAD2-AA12-46D0-A803-1E1FC86A9128}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8B8-4BC3-983D-B88E78AB8A7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{24149D93-7974-4703-A0B1-6341CB1C8E04}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8B8-4BC3-983D-B88E78AB8A7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{D4FA715C-A605-4840-95F6-78FB98567969}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8B8-4BC3-983D-B88E78AB8A7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{5146E3E0-49C1-40AD-AB78-B490427422DC}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8B8-4BC3-983D-B88E78AB8A7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8B8-4BC3-983D-B88E78AB8A7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8B8-4BC3-983D-B88E78AB8A7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{4A5FADFF-99CC-47D8-BA85-5B23AFD2B19C}</c15:txfldGUID>
                      <c15:f>Daten_Diagramme!$E$6</c15:f>
                      <c15:dlblFieldTableCache>
                        <c:ptCount val="1"/>
                        <c:pt idx="0">
                          <c:v>-1.4</c:v>
                        </c:pt>
                      </c15:dlblFieldTableCache>
                    </c15:dlblFTEntry>
                  </c15:dlblFieldTable>
                  <c15:showDataLabelsRange val="0"/>
                </c:ext>
                <c:ext xmlns:c16="http://schemas.microsoft.com/office/drawing/2014/chart" uri="{C3380CC4-5D6E-409C-BE32-E72D297353CC}">
                  <c16:uniqueId val="{00000000-13DD-4914-BFDA-6C1DB8959BC4}"/>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{768D78AF-34B7-41B0-B6E8-39E1F515BB39}</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13DD-4914-BFDA-6C1DB8959BC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{ABE0F86A-0740-45B4-8F34-4A2C946210F8}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3DD-4914-BFDA-6C1DB8959BC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{D9A11363-42CF-44CE-997F-525487513106}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3DD-4914-BFDA-6C1DB8959B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-1.4482914686580675</c:v>
                </c:pt>
                <c:pt idx="1">
                  <c:v>-1.8915068707011207</c:v>
                </c:pt>
                <c:pt idx="2">
                  <c:v>-2.7637010795899166</c:v>
                </c:pt>
                <c:pt idx="3">
                  <c:v>-2.8655893304673015</c:v>
                </c:pt>
              </c:numCache>
            </c:numRef>
          </c:val>
          <c:extLst>
            <c:ext xmlns:c16="http://schemas.microsoft.com/office/drawing/2014/chart" uri="{C3380CC4-5D6E-409C-BE32-E72D297353CC}">
              <c16:uniqueId val="{00000004-13DD-4914-BFDA-6C1DB8959BC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{A99FA8F0-C92B-43CB-B3BA-ACDB7222753C}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3DD-4914-BFDA-6C1DB8959BC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{2C22B74C-C4BB-4649-8EFF-CDEF68AF8FE0}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3DD-4914-BFDA-6C1DB8959BC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{7CB8777F-4E39-4EF5-9C31-129619476ECF}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3DD-4914-BFDA-6C1DB8959BC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{4D5D58C3-520B-4AB5-8367-AEBB54621DC2}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3DD-4914-BFDA-6C1DB8959B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3DD-4914-BFDA-6C1DB8959BC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3DD-4914-BFDA-6C1DB8959BC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{DBE7F428-CB2A-4130-A142-AA967E0DE28A}</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BB68-4681-9F3F-06205C3826A9}"/>
                </c:ext>
              </c:extLst>
            </c:dLbl>
            <c:dLbl>
              <c:idx val="1"/>
              <c:tx>
                <c:strRef>
                  <c:f>Daten_Diagramme!$D$15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{02C1B4ED-13ED-4BF7-BDB9-3402E727528F}</c15:txfldGUID>
                      <c15:f>Daten_Diagramme!$D$15</c15:f>
                      <c15:dlblFieldTableCache>
                        <c:ptCount val="1"/>
                        <c:pt idx="0">
                          <c:v>0.0</c:v>
                        </c:pt>
                      </c15:dlblFieldTableCache>
                    </c15:dlblFTEntry>
                  </c15:dlblFieldTable>
                  <c15:showDataLabelsRange val="0"/>
                </c:ext>
                <c:ext xmlns:c16="http://schemas.microsoft.com/office/drawing/2014/chart" uri="{C3380CC4-5D6E-409C-BE32-E72D297353CC}">
                  <c16:uniqueId val="{00000001-BB68-4681-9F3F-06205C3826A9}"/>
                </c:ext>
              </c:extLst>
            </c:dLbl>
            <c:dLbl>
              <c:idx val="2"/>
              <c:tx>
                <c:strRef>
                  <c:f>Daten_Diagramme!$D$16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{9EEF312C-AC0A-4AFE-AE2E-E25FE275094F}</c15:txfldGUID>
                      <c15:f>Daten_Diagramme!$D$16</c15:f>
                      <c15:dlblFieldTableCache>
                        <c:ptCount val="1"/>
                        <c:pt idx="0">
                          <c:v>2.9</c:v>
                        </c:pt>
                      </c15:dlblFieldTableCache>
                    </c15:dlblFTEntry>
                  </c15:dlblFieldTable>
                  <c15:showDataLabelsRange val="0"/>
                </c:ext>
                <c:ext xmlns:c16="http://schemas.microsoft.com/office/drawing/2014/chart" uri="{C3380CC4-5D6E-409C-BE32-E72D297353CC}">
                  <c16:uniqueId val="{00000002-BB68-4681-9F3F-06205C3826A9}"/>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{9CFE9DF7-98A8-4235-8FF4-7283B9DF5BBC}</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BB68-4681-9F3F-06205C3826A9}"/>
                </c:ext>
              </c:extLst>
            </c:dLbl>
            <c:dLbl>
              <c:idx val="4"/>
              <c:tx>
                <c:strRef>
                  <c:f>Daten_Diagramme!$D$18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{DA29D7A7-8899-4C96-AEDF-C8AC4CE1573A}</c15:txfldGUID>
                      <c15:f>Daten_Diagramme!$D$18</c15:f>
                      <c15:dlblFieldTableCache>
                        <c:ptCount val="1"/>
                        <c:pt idx="0">
                          <c:v>2.9</c:v>
                        </c:pt>
                      </c15:dlblFieldTableCache>
                    </c15:dlblFTEntry>
                  </c15:dlblFieldTable>
                  <c15:showDataLabelsRange val="0"/>
                </c:ext>
                <c:ext xmlns:c16="http://schemas.microsoft.com/office/drawing/2014/chart" uri="{C3380CC4-5D6E-409C-BE32-E72D297353CC}">
                  <c16:uniqueId val="{00000004-BB68-4681-9F3F-06205C3826A9}"/>
                </c:ext>
              </c:extLst>
            </c:dLbl>
            <c:dLbl>
              <c:idx val="5"/>
              <c:tx>
                <c:strRef>
                  <c:f>Daten_Diagramme!$D$19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{00B146FA-A8F1-4D78-BBD9-79623A6B7835}</c15:txfldGUID>
                      <c15:f>Daten_Diagramme!$D$19</c15:f>
                      <c15:dlblFieldTableCache>
                        <c:ptCount val="1"/>
                        <c:pt idx="0">
                          <c:v>1.5</c:v>
                        </c:pt>
                      </c15:dlblFieldTableCache>
                    </c15:dlblFTEntry>
                  </c15:dlblFieldTable>
                  <c15:showDataLabelsRange val="0"/>
                </c:ext>
                <c:ext xmlns:c16="http://schemas.microsoft.com/office/drawing/2014/chart" uri="{C3380CC4-5D6E-409C-BE32-E72D297353CC}">
                  <c16:uniqueId val="{00000005-BB68-4681-9F3F-06205C3826A9}"/>
                </c:ext>
              </c:extLst>
            </c:dLbl>
            <c:dLbl>
              <c:idx val="6"/>
              <c:tx>
                <c:strRef>
                  <c:f>Daten_Diagramme!$D$20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{96C30A90-F00C-46F3-A3A7-610A3F6D8C57}</c15:txfldGUID>
                      <c15:f>Daten_Diagramme!$D$20</c15:f>
                      <c15:dlblFieldTableCache>
                        <c:ptCount val="1"/>
                        <c:pt idx="0">
                          <c:v>-1.6</c:v>
                        </c:pt>
                      </c15:dlblFieldTableCache>
                    </c15:dlblFTEntry>
                  </c15:dlblFieldTable>
                  <c15:showDataLabelsRange val="0"/>
                </c:ext>
                <c:ext xmlns:c16="http://schemas.microsoft.com/office/drawing/2014/chart" uri="{C3380CC4-5D6E-409C-BE32-E72D297353CC}">
                  <c16:uniqueId val="{00000006-BB68-4681-9F3F-06205C3826A9}"/>
                </c:ext>
              </c:extLst>
            </c:dLbl>
            <c:dLbl>
              <c:idx val="7"/>
              <c:tx>
                <c:strRef>
                  <c:f>Daten_Diagramme!$D$21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{EEAF9045-4571-4BED-927A-13A1A19185D0}</c15:txfldGUID>
                      <c15:f>Daten_Diagramme!$D$21</c15:f>
                      <c15:dlblFieldTableCache>
                        <c:ptCount val="1"/>
                        <c:pt idx="0">
                          <c:v>3.3</c:v>
                        </c:pt>
                      </c15:dlblFieldTableCache>
                    </c15:dlblFTEntry>
                  </c15:dlblFieldTable>
                  <c15:showDataLabelsRange val="0"/>
                </c:ext>
                <c:ext xmlns:c16="http://schemas.microsoft.com/office/drawing/2014/chart" uri="{C3380CC4-5D6E-409C-BE32-E72D297353CC}">
                  <c16:uniqueId val="{00000007-BB68-4681-9F3F-06205C3826A9}"/>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{C1752062-991F-497A-BBD4-340EA505CAB0}</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BB68-4681-9F3F-06205C3826A9}"/>
                </c:ext>
              </c:extLst>
            </c:dLbl>
            <c:dLbl>
              <c:idx val="9"/>
              <c:tx>
                <c:strRef>
                  <c:f>Daten_Diagramme!$D$23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{45B0EC44-35F2-4E59-865B-EFE93D830414}</c15:txfldGUID>
                      <c15:f>Daten_Diagramme!$D$23</c15:f>
                      <c15:dlblFieldTableCache>
                        <c:ptCount val="1"/>
                        <c:pt idx="0">
                          <c:v>1.6</c:v>
                        </c:pt>
                      </c15:dlblFieldTableCache>
                    </c15:dlblFTEntry>
                  </c15:dlblFieldTable>
                  <c15:showDataLabelsRange val="0"/>
                </c:ext>
                <c:ext xmlns:c16="http://schemas.microsoft.com/office/drawing/2014/chart" uri="{C3380CC4-5D6E-409C-BE32-E72D297353CC}">
                  <c16:uniqueId val="{00000009-BB68-4681-9F3F-06205C3826A9}"/>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{33351669-BA64-4E74-B717-F73BEE6E03A4}</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BB68-4681-9F3F-06205C3826A9}"/>
                </c:ext>
              </c:extLst>
            </c:dLbl>
            <c:dLbl>
              <c:idx val="11"/>
              <c:tx>
                <c:strRef>
                  <c:f>Daten_Diagramme!$D$25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{2DAF448C-2A0C-421A-A01F-E7EA8E3D7141}</c15:txfldGUID>
                      <c15:f>Daten_Diagramme!$D$25</c15:f>
                      <c15:dlblFieldTableCache>
                        <c:ptCount val="1"/>
                        <c:pt idx="0">
                          <c:v>0.2</c:v>
                        </c:pt>
                      </c15:dlblFieldTableCache>
                    </c15:dlblFTEntry>
                  </c15:dlblFieldTable>
                  <c15:showDataLabelsRange val="0"/>
                </c:ext>
                <c:ext xmlns:c16="http://schemas.microsoft.com/office/drawing/2014/chart" uri="{C3380CC4-5D6E-409C-BE32-E72D297353CC}">
                  <c16:uniqueId val="{0000000B-BB68-4681-9F3F-06205C3826A9}"/>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{9B39CF47-AF91-4F40-87D8-AD7537F5AD92}</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BB68-4681-9F3F-06205C3826A9}"/>
                </c:ext>
              </c:extLst>
            </c:dLbl>
            <c:dLbl>
              <c:idx val="13"/>
              <c:tx>
                <c:strRef>
                  <c:f>Daten_Diagramme!$D$27</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{A92954EB-74EC-44C7-8D8B-F44F8B14B566}</c15:txfldGUID>
                      <c15:f>Daten_Diagramme!$D$27</c15:f>
                      <c15:dlblFieldTableCache>
                        <c:ptCount val="1"/>
                        <c:pt idx="0">
                          <c:v>7.4</c:v>
                        </c:pt>
                      </c15:dlblFieldTableCache>
                    </c15:dlblFTEntry>
                  </c15:dlblFieldTable>
                  <c15:showDataLabelsRange val="0"/>
                </c:ext>
                <c:ext xmlns:c16="http://schemas.microsoft.com/office/drawing/2014/chart" uri="{C3380CC4-5D6E-409C-BE32-E72D297353CC}">
                  <c16:uniqueId val="{0000000D-BB68-4681-9F3F-06205C3826A9}"/>
                </c:ext>
              </c:extLst>
            </c:dLbl>
            <c:dLbl>
              <c:idx val="14"/>
              <c:tx>
                <c:strRef>
                  <c:f>Daten_Diagramme!$D$28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{D004A050-60CF-4254-B444-2FDA9E651B08}</c15:txfldGUID>
                      <c15:f>Daten_Diagramme!$D$28</c15:f>
                      <c15:dlblFieldTableCache>
                        <c:ptCount val="1"/>
                        <c:pt idx="0">
                          <c:v>1.9</c:v>
                        </c:pt>
                      </c15:dlblFieldTableCache>
                    </c15:dlblFTEntry>
                  </c15:dlblFieldTable>
                  <c15:showDataLabelsRange val="0"/>
                </c:ext>
                <c:ext xmlns:c16="http://schemas.microsoft.com/office/drawing/2014/chart" uri="{C3380CC4-5D6E-409C-BE32-E72D297353CC}">
                  <c16:uniqueId val="{0000000E-BB68-4681-9F3F-06205C3826A9}"/>
                </c:ext>
              </c:extLst>
            </c:dLbl>
            <c:dLbl>
              <c:idx val="15"/>
              <c:tx>
                <c:strRef>
                  <c:f>Daten_Diagramme!$D$29</c:f>
                  <c:strCache>
                    <c:ptCount val="1"/>
                    <c:pt idx="0">
                      <c:v>-28.7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{2473EC83-80CC-4802-8B12-188015F6CD44}</c15:txfldGUID>
                      <c15:f>Daten_Diagramme!$D$29</c15:f>
                      <c15:dlblFieldTableCache>
                        <c:ptCount val="1"/>
                        <c:pt idx="0">
                          <c:v>-28.7</c:v>
                        </c:pt>
                      </c15:dlblFieldTableCache>
                    </c15:dlblFTEntry>
                  </c15:dlblFieldTable>
                  <c15:showDataLabelsRange val="0"/>
                </c:ext>
                <c:ext xmlns:c16="http://schemas.microsoft.com/office/drawing/2014/chart" uri="{C3380CC4-5D6E-409C-BE32-E72D297353CC}">
                  <c16:uniqueId val="{0000000F-BB68-4681-9F3F-06205C3826A9}"/>
                </c:ext>
              </c:extLst>
            </c:dLbl>
            <c:dLbl>
              <c:idx val="16"/>
              <c:tx>
                <c:strRef>
                  <c:f>Daten_Diagramme!$D$30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{9529031F-07EF-44E8-B7DB-0E78AC41CF79}</c15:txfldGUID>
                      <c15:f>Daten_Diagramme!$D$30</c15:f>
                      <c15:dlblFieldTableCache>
                        <c:ptCount val="1"/>
                        <c:pt idx="0">
                          <c:v>3.2</c:v>
                        </c:pt>
                      </c15:dlblFieldTableCache>
                    </c15:dlblFTEntry>
                  </c15:dlblFieldTable>
                  <c15:showDataLabelsRange val="0"/>
                </c:ext>
                <c:ext xmlns:c16="http://schemas.microsoft.com/office/drawing/2014/chart" uri="{C3380CC4-5D6E-409C-BE32-E72D297353CC}">
                  <c16:uniqueId val="{00000010-BB68-4681-9F3F-06205C3826A9}"/>
                </c:ext>
              </c:extLst>
            </c:dLbl>
            <c:dLbl>
              <c:idx val="17"/>
              <c:tx>
                <c:strRef>
                  <c:f>Daten_Diagramme!$D$31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{10896F95-9E2D-4558-9475-3A6824BED620}</c15:txfldGUID>
                      <c15:f>Daten_Diagramme!$D$31</c15:f>
                      <c15:dlblFieldTableCache>
                        <c:ptCount val="1"/>
                        <c:pt idx="0">
                          <c:v>4.3</c:v>
                        </c:pt>
                      </c15:dlblFieldTableCache>
                    </c15:dlblFTEntry>
                  </c15:dlblFieldTable>
                  <c15:showDataLabelsRange val="0"/>
                </c:ext>
                <c:ext xmlns:c16="http://schemas.microsoft.com/office/drawing/2014/chart" uri="{C3380CC4-5D6E-409C-BE32-E72D297353CC}">
                  <c16:uniqueId val="{00000011-BB68-4681-9F3F-06205C3826A9}"/>
                </c:ext>
              </c:extLst>
            </c:dLbl>
            <c:dLbl>
              <c:idx val="18"/>
              <c:tx>
                <c:strRef>
                  <c:f>Daten_Diagramme!$D$32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{721577AD-AE40-447A-899F-10F2A885B2FD}</c15:txfldGUID>
                      <c15:f>Daten_Diagramme!$D$32</c15:f>
                      <c15:dlblFieldTableCache>
                        <c:ptCount val="1"/>
                        <c:pt idx="0">
                          <c:v>0.1</c:v>
                        </c:pt>
                      </c15:dlblFieldTableCache>
                    </c15:dlblFTEntry>
                  </c15:dlblFieldTable>
                  <c15:showDataLabelsRange val="0"/>
                </c:ext>
                <c:ext xmlns:c16="http://schemas.microsoft.com/office/drawing/2014/chart" uri="{C3380CC4-5D6E-409C-BE32-E72D297353CC}">
                  <c16:uniqueId val="{00000012-BB68-4681-9F3F-06205C3826A9}"/>
                </c:ext>
              </c:extLst>
            </c:dLbl>
            <c:dLbl>
              <c:idx val="19"/>
              <c:tx>
                <c:strRef>
                  <c:f>Daten_Diagramme!$D$33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{E74248BD-74BD-435E-82AB-1D1038196D25}</c15:txfldGUID>
                      <c15:f>Daten_Diagramme!$D$33</c15:f>
                      <c15:dlblFieldTableCache>
                        <c:ptCount val="1"/>
                        <c:pt idx="0">
                          <c:v>1.4</c:v>
                        </c:pt>
                      </c15:dlblFieldTableCache>
                    </c15:dlblFTEntry>
                  </c15:dlblFieldTable>
                  <c15:showDataLabelsRange val="0"/>
                </c:ext>
                <c:ext xmlns:c16="http://schemas.microsoft.com/office/drawing/2014/chart" uri="{C3380CC4-5D6E-409C-BE32-E72D297353CC}">
                  <c16:uniqueId val="{00000013-BB68-4681-9F3F-06205C3826A9}"/>
                </c:ext>
              </c:extLst>
            </c:dLbl>
            <c:dLbl>
              <c:idx val="20"/>
              <c:tx>
                <c:strRef>
                  <c:f>Daten_Diagramme!$D$34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{35772A82-49E5-42A1-8BD7-A3AA4409CE70}</c15:txfldGUID>
                      <c15:f>Daten_Diagramme!$D$34</c15:f>
                      <c15:dlblFieldTableCache>
                        <c:ptCount val="1"/>
                        <c:pt idx="0">
                          <c:v>2.6</c:v>
                        </c:pt>
                      </c15:dlblFieldTableCache>
                    </c15:dlblFTEntry>
                  </c15:dlblFieldTable>
                  <c15:showDataLabelsRange val="0"/>
                </c:ext>
                <c:ext xmlns:c16="http://schemas.microsoft.com/office/drawing/2014/chart" uri="{C3380CC4-5D6E-409C-BE32-E72D297353CC}">
                  <c16:uniqueId val="{00000014-BB68-4681-9F3F-06205C3826A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{5381A543-673D-443C-A8B1-44EE1A6DE166}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B68-4681-9F3F-06205C3826A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{3CAF4F48-6AE9-456D-8A73-028E31CA781E}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B68-4681-9F3F-06205C3826A9}"/>
                </c:ext>
              </c:extLst>
            </c:dLbl>
            <c:dLbl>
              <c:idx val="23"/>
              <c:tx>
                <c:strRef>
                  <c:f>Daten_Diagramme!$D$37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{025731B2-E434-478F-9E51-0C8D7D149293}</c15:txfldGUID>
                      <c15:f>Daten_Diagramme!$D$37</c15:f>
                      <c15:dlblFieldTableCache>
                        <c:ptCount val="1"/>
                        <c:pt idx="0">
                          <c:v>0.0</c:v>
                        </c:pt>
                      </c15:dlblFieldTableCache>
                    </c15:dlblFTEntry>
                  </c15:dlblFieldTable>
                  <c15:showDataLabelsRange val="0"/>
                </c:ext>
                <c:ext xmlns:c16="http://schemas.microsoft.com/office/drawing/2014/chart" uri="{C3380CC4-5D6E-409C-BE32-E72D297353CC}">
                  <c16:uniqueId val="{00000017-BB68-4681-9F3F-06205C3826A9}"/>
                </c:ext>
              </c:extLst>
            </c:dLbl>
            <c:dLbl>
              <c:idx val="24"/>
              <c:layout>
                <c:manualLayout>
                  <c:x val="4.7769028871392123E-3"/>
                  <c:y val="-4.6876052205785108E-5"/>
                </c:manualLayout>
              </c:layout>
              <c:tx>
                <c:strRef>
                  <c:f>Daten_Diagramme!$D$38</c:f>
                  <c:strCache>
                    <c:ptCount val="1"/>
                    <c:pt idx="0">
                      <c:v>1.8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{7AF0555F-680A-4102-A1AE-E88C5601602F}</c15:txfldGUID>
                      <c15:f>Daten_Diagramme!$D$38</c15:f>
                      <c15:dlblFieldTableCache>
                        <c:ptCount val="1"/>
                        <c:pt idx="0">
                          <c:v>1.8</c:v>
                        </c:pt>
                      </c15:dlblFieldTableCache>
                    </c15:dlblFTEntry>
                  </c15:dlblFieldTable>
                  <c15:showDataLabelsRange val="0"/>
                </c:ext>
                <c:ext xmlns:c16="http://schemas.microsoft.com/office/drawing/2014/chart" uri="{C3380CC4-5D6E-409C-BE32-E72D297353CC}">
                  <c16:uniqueId val="{00000018-BB68-4681-9F3F-06205C3826A9}"/>
                </c:ext>
              </c:extLst>
            </c:dLbl>
            <c:dLbl>
              <c:idx val="25"/>
              <c:tx>
                <c:strRef>
                  <c:f>Daten_Diagramme!$D$39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{466A56F8-C8BE-472D-8A5D-1E27B56C27CB}</c15:txfldGUID>
                      <c15:f>Daten_Diagramme!$D$39</c15:f>
                      <c15:dlblFieldTableCache>
                        <c:ptCount val="1"/>
                        <c:pt idx="0">
                          <c:v>0.7</c:v>
                        </c:pt>
                      </c15:dlblFieldTableCache>
                    </c15:dlblFTEntry>
                  </c15:dlblFieldTable>
                  <c15:showDataLabelsRange val="0"/>
                </c:ext>
                <c:ext xmlns:c16="http://schemas.microsoft.com/office/drawing/2014/chart" uri="{C3380CC4-5D6E-409C-BE32-E72D297353CC}">
                  <c16:uniqueId val="{00000019-BB68-4681-9F3F-06205C3826A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{77A120E5-13A5-472B-A358-E1C46707EAF3}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B68-4681-9F3F-06205C3826A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{A5B230A4-0931-4CB5-A277-71F83616B4D5}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B68-4681-9F3F-06205C3826A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{5C1670FD-32BA-4563-9855-F2D68B4FBD53}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B68-4681-9F3F-06205C3826A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{BA532024-F426-4C6E-94B2-9DE673E00A34}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B68-4681-9F3F-06205C3826A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{DEFF0719-2F2F-4244-8A84-0E790E9DABB8}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B68-4681-9F3F-06205C3826A9}"/>
                </c:ext>
              </c:extLst>
            </c:dLbl>
            <c:dLbl>
              <c:idx val="31"/>
              <c:tx>
                <c:strRef>
                  <c:f>Daten_Diagramme!$D$45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{B2BF8EAD-818C-4D46-90A6-50AE511E24FD}</c15:txfldGUID>
                      <c15:f>Daten_Diagramme!$D$45</c15:f>
                      <c15:dlblFieldTableCache>
                        <c:ptCount val="1"/>
                        <c:pt idx="0">
                          <c:v>0.7</c:v>
                        </c:pt>
                      </c15:dlblFieldTableCache>
                    </c15:dlblFTEntry>
                  </c15:dlblFieldTable>
                  <c15:showDataLabelsRange val="0"/>
                </c:ext>
                <c:ext xmlns:c16="http://schemas.microsoft.com/office/drawing/2014/chart" uri="{C3380CC4-5D6E-409C-BE32-E72D297353CC}">
                  <c16:uniqueId val="{0000001F-BB68-4681-9F3F-06205C3826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1.2559460018425554</c:v>
                </c:pt>
                <c:pt idx="1">
                  <c:v>0</c:v>
                </c:pt>
                <c:pt idx="2">
                  <c:v>2.9259896729776247</c:v>
                </c:pt>
                <c:pt idx="3">
                  <c:v>1.2699713232281851</c:v>
                </c:pt>
                <c:pt idx="4">
                  <c:v>2.9337196667873959</c:v>
                </c:pt>
                <c:pt idx="5">
                  <c:v>1.5310523289246694</c:v>
                </c:pt>
                <c:pt idx="6">
                  <c:v>-1.6112084063047285</c:v>
                </c:pt>
                <c:pt idx="7">
                  <c:v>3.3199033037872683</c:v>
                </c:pt>
                <c:pt idx="8">
                  <c:v>0.72407949468494837</c:v>
                </c:pt>
                <c:pt idx="9">
                  <c:v>1.6019716574245224</c:v>
                </c:pt>
                <c:pt idx="10">
                  <c:v>0.50691244239631339</c:v>
                </c:pt>
                <c:pt idx="11">
                  <c:v>0.18281535648994515</c:v>
                </c:pt>
                <c:pt idx="12">
                  <c:v>-0.22271714922048999</c:v>
                </c:pt>
                <c:pt idx="13">
                  <c:v>7.4415308291991495</c:v>
                </c:pt>
                <c:pt idx="14">
                  <c:v>1.9438444924406046</c:v>
                </c:pt>
                <c:pt idx="15">
                  <c:v>-28.741721854304636</c:v>
                </c:pt>
                <c:pt idx="16">
                  <c:v>3.1936127744510978</c:v>
                </c:pt>
                <c:pt idx="17">
                  <c:v>4.3079743354720437</c:v>
                </c:pt>
                <c:pt idx="18">
                  <c:v>0.12391573729863693</c:v>
                </c:pt>
                <c:pt idx="19">
                  <c:v>1.4068965517241379</c:v>
                </c:pt>
                <c:pt idx="20">
                  <c:v>2.5761124121779861</c:v>
                </c:pt>
                <c:pt idx="21">
                  <c:v>0</c:v>
                </c:pt>
                <c:pt idx="23">
                  <c:v>0</c:v>
                </c:pt>
                <c:pt idx="24">
                  <c:v>1.789921714676598</c:v>
                </c:pt>
                <c:pt idx="25">
                  <c:v>0.74303172028816056</c:v>
                </c:pt>
              </c:numCache>
            </c:numRef>
          </c:val>
          <c:extLst>
            <c:ext xmlns:c16="http://schemas.microsoft.com/office/drawing/2014/chart" uri="{C3380CC4-5D6E-409C-BE32-E72D297353CC}">
              <c16:uniqueId val="{00000020-BB68-4681-9F3F-06205C3826A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{4C1612D5-D644-4810-9BDE-F7174C6A3A7A}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B68-4681-9F3F-06205C3826A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{E347274D-3836-44B8-A608-A85608460FEE}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B68-4681-9F3F-06205C3826A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{9CD95737-86AE-4295-8820-CE86647BD72A}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B68-4681-9F3F-06205C3826A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{0070B95E-DE28-46BF-9B35-8E9781A5CB58}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B68-4681-9F3F-06205C3826A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{FD0DAA62-00AE-4B88-B90A-E7D2CBD8AC14}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B68-4681-9F3F-06205C3826A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{CB08E21B-2895-4A52-905E-FDED0728A265}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B68-4681-9F3F-06205C3826A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{81F0E578-E37B-42CB-9527-5C2A2525DD37}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B68-4681-9F3F-06205C3826A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{56486144-CB61-4B83-BD6E-EB3369F57ECD}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B68-4681-9F3F-06205C3826A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{9B8E819B-8BE5-47D1-8F9D-B4656B37C092}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B68-4681-9F3F-06205C3826A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{709C89BA-6D51-4A84-B049-0B2A4D3EBE4F}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B68-4681-9F3F-06205C3826A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{D97B93A8-D8BF-444E-983C-6061AA68934C}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B68-4681-9F3F-06205C3826A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{FD183424-991E-4E05-8F52-E1F484B59270}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B68-4681-9F3F-06205C3826A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{6961BCDA-2EAE-4FDC-8D6F-3E78A43EAFC4}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B68-4681-9F3F-06205C3826A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{2FB2C340-5972-43FF-8E72-B86C639BB421}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B68-4681-9F3F-06205C3826A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{D2FDF2C6-549A-4654-A487-99B9DFC718CF}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B68-4681-9F3F-06205C3826A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{344595A6-62DB-47A2-BBC1-30B2F4116E81}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B68-4681-9F3F-06205C3826A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{FB80914E-E8C9-4B21-A6F3-3D0542B49D3A}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B68-4681-9F3F-06205C3826A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{1AAD89B1-5AB6-47FC-BD10-9A7740358863}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B68-4681-9F3F-06205C3826A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{BD0A186A-42AE-454A-982B-11DCFA10632B}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B68-4681-9F3F-06205C3826A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{BB311943-1497-42A2-ACE8-D95F491C44B4}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B68-4681-9F3F-06205C3826A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{F4B64A4D-D2ED-4D4D-B067-3A52384AD222}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B68-4681-9F3F-06205C3826A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{FEBBA243-FA73-4732-B766-7408C0AA618A}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B68-4681-9F3F-06205C3826A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{CD3D2256-3882-4495-8866-806F6A4541D8}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B68-4681-9F3F-06205C3826A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{07A629D2-608A-4503-B5DE-24E75218DEB5}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B68-4681-9F3F-06205C3826A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{8FC080F3-0AE6-48C8-9C35-DD4680A2B303}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B68-4681-9F3F-06205C3826A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{A8EB5380-1F10-4E2E-9981-2952347CBE60}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B68-4681-9F3F-06205C3826A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{D4ECA77E-E030-44A0-9C5D-015AA4A6AE70}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B68-4681-9F3F-06205C3826A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{5D313E15-65DF-427F-BDF2-7DFC61428705}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B68-4681-9F3F-06205C3826A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{5DBF2980-584B-4AAB-9C42-1BC1D6585F83}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B68-4681-9F3F-06205C3826A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{F0D39915-7A07-4D4F-A5B1-8425746D2867}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B68-4681-9F3F-06205C3826A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{ECD94B52-34B1-403E-B634-6C3B029589F0}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B68-4681-9F3F-06205C3826A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{806287A2-DE4A-4715-A7C8-C9FF572A2660}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B68-4681-9F3F-06205C3826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B68-4681-9F3F-06205C3826A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B68-4681-9F3F-06205C3826A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{EFC473BE-C5A5-47A6-9386-90D3DF545C3E}</c15:txfldGUID>
                      <c15:f>Daten_Diagramme!$E$14</c15:f>
                      <c15:dlblFieldTableCache>
                        <c:ptCount val="1"/>
                        <c:pt idx="0">
                          <c:v>-1.4</c:v>
                        </c:pt>
                      </c15:dlblFieldTableCache>
                    </c15:dlblFTEntry>
                  </c15:dlblFieldTable>
                  <c15:showDataLabelsRange val="0"/>
                </c:ext>
                <c:ext xmlns:c16="http://schemas.microsoft.com/office/drawing/2014/chart" uri="{C3380CC4-5D6E-409C-BE32-E72D297353CC}">
                  <c16:uniqueId val="{00000000-3278-4840-9014-25E4B4F6A995}"/>
                </c:ext>
              </c:extLst>
            </c:dLbl>
            <c:dLbl>
              <c:idx val="1"/>
              <c:tx>
                <c:strRef>
                  <c:f>Daten_Diagramme!$E$15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{51F53BAF-A782-4738-97F2-AA886DBA29BB}</c15:txfldGUID>
                      <c15:f>Daten_Diagramme!$E$15</c15:f>
                      <c15:dlblFieldTableCache>
                        <c:ptCount val="1"/>
                        <c:pt idx="0">
                          <c:v>5.0</c:v>
                        </c:pt>
                      </c15:dlblFieldTableCache>
                    </c15:dlblFTEntry>
                  </c15:dlblFieldTable>
                  <c15:showDataLabelsRange val="0"/>
                </c:ext>
                <c:ext xmlns:c16="http://schemas.microsoft.com/office/drawing/2014/chart" uri="{C3380CC4-5D6E-409C-BE32-E72D297353CC}">
                  <c16:uniqueId val="{00000001-3278-4840-9014-25E4B4F6A995}"/>
                </c:ext>
              </c:extLst>
            </c:dLbl>
            <c:dLbl>
              <c:idx val="2"/>
              <c:tx>
                <c:strRef>
                  <c:f>Daten_Diagramme!$E$16</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{2E84D85A-39D7-4C7C-95B4-003F6873B87E}</c15:txfldGUID>
                      <c15:f>Daten_Diagramme!$E$16</c15:f>
                      <c15:dlblFieldTableCache>
                        <c:ptCount val="1"/>
                        <c:pt idx="0">
                          <c:v>-7.1</c:v>
                        </c:pt>
                      </c15:dlblFieldTableCache>
                    </c15:dlblFTEntry>
                  </c15:dlblFieldTable>
                  <c15:showDataLabelsRange val="0"/>
                </c:ext>
                <c:ext xmlns:c16="http://schemas.microsoft.com/office/drawing/2014/chart" uri="{C3380CC4-5D6E-409C-BE32-E72D297353CC}">
                  <c16:uniqueId val="{00000002-3278-4840-9014-25E4B4F6A995}"/>
                </c:ext>
              </c:extLst>
            </c:dLbl>
            <c:dLbl>
              <c:idx val="3"/>
              <c:tx>
                <c:strRef>
                  <c:f>Daten_Diagramme!$E$17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{1DF93020-FC96-4D06-9FF5-794C8DC7A3A1}</c15:txfldGUID>
                      <c15:f>Daten_Diagramme!$E$17</c15:f>
                      <c15:dlblFieldTableCache>
                        <c:ptCount val="1"/>
                        <c:pt idx="0">
                          <c:v>-2.7</c:v>
                        </c:pt>
                      </c15:dlblFieldTableCache>
                    </c15:dlblFTEntry>
                  </c15:dlblFieldTable>
                  <c15:showDataLabelsRange val="0"/>
                </c:ext>
                <c:ext xmlns:c16="http://schemas.microsoft.com/office/drawing/2014/chart" uri="{C3380CC4-5D6E-409C-BE32-E72D297353CC}">
                  <c16:uniqueId val="{00000003-3278-4840-9014-25E4B4F6A995}"/>
                </c:ext>
              </c:extLst>
            </c:dLbl>
            <c:dLbl>
              <c:idx val="4"/>
              <c:tx>
                <c:strRef>
                  <c:f>Daten_Diagramme!$E$18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{6DF41470-78B2-42FE-B0A4-201F6FBC25BC}</c15:txfldGUID>
                      <c15:f>Daten_Diagramme!$E$18</c15:f>
                      <c15:dlblFieldTableCache>
                        <c:ptCount val="1"/>
                        <c:pt idx="0">
                          <c:v>-2.7</c:v>
                        </c:pt>
                      </c15:dlblFieldTableCache>
                    </c15:dlblFTEntry>
                  </c15:dlblFieldTable>
                  <c15:showDataLabelsRange val="0"/>
                </c:ext>
                <c:ext xmlns:c16="http://schemas.microsoft.com/office/drawing/2014/chart" uri="{C3380CC4-5D6E-409C-BE32-E72D297353CC}">
                  <c16:uniqueId val="{00000004-3278-4840-9014-25E4B4F6A995}"/>
                </c:ext>
              </c:extLst>
            </c:dLbl>
            <c:dLbl>
              <c:idx val="5"/>
              <c:tx>
                <c:strRef>
                  <c:f>Daten_Diagramme!$E$19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{E9CF3120-F363-4820-A848-EC82611FBC65}</c15:txfldGUID>
                      <c15:f>Daten_Diagramme!$E$19</c15:f>
                      <c15:dlblFieldTableCache>
                        <c:ptCount val="1"/>
                        <c:pt idx="0">
                          <c:v>-2.4</c:v>
                        </c:pt>
                      </c15:dlblFieldTableCache>
                    </c15:dlblFTEntry>
                  </c15:dlblFieldTable>
                  <c15:showDataLabelsRange val="0"/>
                </c:ext>
                <c:ext xmlns:c16="http://schemas.microsoft.com/office/drawing/2014/chart" uri="{C3380CC4-5D6E-409C-BE32-E72D297353CC}">
                  <c16:uniqueId val="{00000005-3278-4840-9014-25E4B4F6A995}"/>
                </c:ext>
              </c:extLst>
            </c:dLbl>
            <c:dLbl>
              <c:idx val="6"/>
              <c:tx>
                <c:strRef>
                  <c:f>Daten_Diagramme!$E$20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{0C9CF5E0-7EEB-4EF5-A17C-9CAB1AE75634}</c15:txfldGUID>
                      <c15:f>Daten_Diagramme!$E$20</c15:f>
                      <c15:dlblFieldTableCache>
                        <c:ptCount val="1"/>
                        <c:pt idx="0">
                          <c:v>-3.5</c:v>
                        </c:pt>
                      </c15:dlblFieldTableCache>
                    </c15:dlblFTEntry>
                  </c15:dlblFieldTable>
                  <c15:showDataLabelsRange val="0"/>
                </c:ext>
                <c:ext xmlns:c16="http://schemas.microsoft.com/office/drawing/2014/chart" uri="{C3380CC4-5D6E-409C-BE32-E72D297353CC}">
                  <c16:uniqueId val="{00000006-3278-4840-9014-25E4B4F6A995}"/>
                </c:ext>
              </c:extLst>
            </c:dLbl>
            <c:dLbl>
              <c:idx val="7"/>
              <c:tx>
                <c:strRef>
                  <c:f>Daten_Diagramme!$E$21</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{5E349BFB-537A-427E-9123-EC59D01657D7}</c15:txfldGUID>
                      <c15:f>Daten_Diagramme!$E$21</c15:f>
                      <c15:dlblFieldTableCache>
                        <c:ptCount val="1"/>
                        <c:pt idx="0">
                          <c:v>9.4</c:v>
                        </c:pt>
                      </c15:dlblFieldTableCache>
                    </c15:dlblFTEntry>
                  </c15:dlblFieldTable>
                  <c15:showDataLabelsRange val="0"/>
                </c:ext>
                <c:ext xmlns:c16="http://schemas.microsoft.com/office/drawing/2014/chart" uri="{C3380CC4-5D6E-409C-BE32-E72D297353CC}">
                  <c16:uniqueId val="{00000007-3278-4840-9014-25E4B4F6A995}"/>
                </c:ext>
              </c:extLst>
            </c:dLbl>
            <c:dLbl>
              <c:idx val="8"/>
              <c:tx>
                <c:strRef>
                  <c:f>Daten_Diagramme!$E$22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{87381A48-87FF-441D-B4AE-4855E74CE3C3}</c15:txfldGUID>
                      <c15:f>Daten_Diagramme!$E$22</c15:f>
                      <c15:dlblFieldTableCache>
                        <c:ptCount val="1"/>
                        <c:pt idx="0">
                          <c:v>-2.6</c:v>
                        </c:pt>
                      </c15:dlblFieldTableCache>
                    </c15:dlblFTEntry>
                  </c15:dlblFieldTable>
                  <c15:showDataLabelsRange val="0"/>
                </c:ext>
                <c:ext xmlns:c16="http://schemas.microsoft.com/office/drawing/2014/chart" uri="{C3380CC4-5D6E-409C-BE32-E72D297353CC}">
                  <c16:uniqueId val="{00000008-3278-4840-9014-25E4B4F6A995}"/>
                </c:ext>
              </c:extLst>
            </c:dLbl>
            <c:dLbl>
              <c:idx val="9"/>
              <c:tx>
                <c:strRef>
                  <c:f>Daten_Diagramme!$E$23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{EC70C70A-4999-43B9-AFA8-6F8D3AB6C252}</c15:txfldGUID>
                      <c15:f>Daten_Diagramme!$E$23</c15:f>
                      <c15:dlblFieldTableCache>
                        <c:ptCount val="1"/>
                        <c:pt idx="0">
                          <c:v>-0.6</c:v>
                        </c:pt>
                      </c15:dlblFieldTableCache>
                    </c15:dlblFTEntry>
                  </c15:dlblFieldTable>
                  <c15:showDataLabelsRange val="0"/>
                </c:ext>
                <c:ext xmlns:c16="http://schemas.microsoft.com/office/drawing/2014/chart" uri="{C3380CC4-5D6E-409C-BE32-E72D297353CC}">
                  <c16:uniqueId val="{00000009-3278-4840-9014-25E4B4F6A995}"/>
                </c:ext>
              </c:extLst>
            </c:dLbl>
            <c:dLbl>
              <c:idx val="10"/>
              <c:tx>
                <c:strRef>
                  <c:f>Daten_Diagramme!$E$24</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{58865E5F-CD09-4242-AFA6-EA1FD8D9F54B}</c15:txfldGUID>
                      <c15:f>Daten_Diagramme!$E$24</c15:f>
                      <c15:dlblFieldTableCache>
                        <c:ptCount val="1"/>
                        <c:pt idx="0">
                          <c:v>-9.3</c:v>
                        </c:pt>
                      </c15:dlblFieldTableCache>
                    </c15:dlblFTEntry>
                  </c15:dlblFieldTable>
                  <c15:showDataLabelsRange val="0"/>
                </c:ext>
                <c:ext xmlns:c16="http://schemas.microsoft.com/office/drawing/2014/chart" uri="{C3380CC4-5D6E-409C-BE32-E72D297353CC}">
                  <c16:uniqueId val="{0000000A-3278-4840-9014-25E4B4F6A995}"/>
                </c:ext>
              </c:extLst>
            </c:dLbl>
            <c:dLbl>
              <c:idx val="11"/>
              <c:tx>
                <c:strRef>
                  <c:f>Daten_Diagramme!$E$25</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{05F8A363-6B29-443B-8138-8FDFD0CFF1BD}</c15:txfldGUID>
                      <c15:f>Daten_Diagramme!$E$25</c15:f>
                      <c15:dlblFieldTableCache>
                        <c:ptCount val="1"/>
                        <c:pt idx="0">
                          <c:v>-8.7</c:v>
                        </c:pt>
                      </c15:dlblFieldTableCache>
                    </c15:dlblFTEntry>
                  </c15:dlblFieldTable>
                  <c15:showDataLabelsRange val="0"/>
                </c:ext>
                <c:ext xmlns:c16="http://schemas.microsoft.com/office/drawing/2014/chart" uri="{C3380CC4-5D6E-409C-BE32-E72D297353CC}">
                  <c16:uniqueId val="{0000000B-3278-4840-9014-25E4B4F6A995}"/>
                </c:ext>
              </c:extLst>
            </c:dLbl>
            <c:dLbl>
              <c:idx val="12"/>
              <c:tx>
                <c:strRef>
                  <c:f>Daten_Diagramme!$E$26</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{AFF0FA60-6BD9-4759-9405-A0C1CD250764}</c15:txfldGUID>
                      <c15:f>Daten_Diagramme!$E$26</c15:f>
                      <c15:dlblFieldTableCache>
                        <c:ptCount val="1"/>
                        <c:pt idx="0">
                          <c:v>13.1</c:v>
                        </c:pt>
                      </c15:dlblFieldTableCache>
                    </c15:dlblFTEntry>
                  </c15:dlblFieldTable>
                  <c15:showDataLabelsRange val="0"/>
                </c:ext>
                <c:ext xmlns:c16="http://schemas.microsoft.com/office/drawing/2014/chart" uri="{C3380CC4-5D6E-409C-BE32-E72D297353CC}">
                  <c16:uniqueId val="{0000000C-3278-4840-9014-25E4B4F6A995}"/>
                </c:ext>
              </c:extLst>
            </c:dLbl>
            <c:dLbl>
              <c:idx val="13"/>
              <c:tx>
                <c:strRef>
                  <c:f>Daten_Diagramme!$E$27</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{BC3D4EBC-950F-47BB-B1A4-2F29D6B60853}</c15:txfldGUID>
                      <c15:f>Daten_Diagramme!$E$27</c15:f>
                      <c15:dlblFieldTableCache>
                        <c:ptCount val="1"/>
                        <c:pt idx="0">
                          <c:v>8.7</c:v>
                        </c:pt>
                      </c15:dlblFieldTableCache>
                    </c15:dlblFTEntry>
                  </c15:dlblFieldTable>
                  <c15:showDataLabelsRange val="0"/>
                </c:ext>
                <c:ext xmlns:c16="http://schemas.microsoft.com/office/drawing/2014/chart" uri="{C3380CC4-5D6E-409C-BE32-E72D297353CC}">
                  <c16:uniqueId val="{0000000D-3278-4840-9014-25E4B4F6A995}"/>
                </c:ext>
              </c:extLst>
            </c:dLbl>
            <c:dLbl>
              <c:idx val="14"/>
              <c:tx>
                <c:strRef>
                  <c:f>Daten_Diagramme!$E$28</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{BB145E3C-8837-4FB8-A78C-2B57A416D962}</c15:txfldGUID>
                      <c15:f>Daten_Diagramme!$E$28</c15:f>
                      <c15:dlblFieldTableCache>
                        <c:ptCount val="1"/>
                        <c:pt idx="0">
                          <c:v>9.2</c:v>
                        </c:pt>
                      </c15:dlblFieldTableCache>
                    </c15:dlblFTEntry>
                  </c15:dlblFieldTable>
                  <c15:showDataLabelsRange val="0"/>
                </c:ext>
                <c:ext xmlns:c16="http://schemas.microsoft.com/office/drawing/2014/chart" uri="{C3380CC4-5D6E-409C-BE32-E72D297353CC}">
                  <c16:uniqueId val="{0000000E-3278-4840-9014-25E4B4F6A995}"/>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{E181F682-25C9-4B98-99DF-0C123C8D44C4}</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3278-4840-9014-25E4B4F6A995}"/>
                </c:ext>
              </c:extLst>
            </c:dLbl>
            <c:dLbl>
              <c:idx val="16"/>
              <c:tx>
                <c:strRef>
                  <c:f>Daten_Diagramme!$E$30</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{9BF281E9-AFF4-4EE5-82F6-A920FF4A9061}</c15:txfldGUID>
                      <c15:f>Daten_Diagramme!$E$30</c15:f>
                      <c15:dlblFieldTableCache>
                        <c:ptCount val="1"/>
                        <c:pt idx="0">
                          <c:v>-9.3</c:v>
                        </c:pt>
                      </c15:dlblFieldTableCache>
                    </c15:dlblFTEntry>
                  </c15:dlblFieldTable>
                  <c15:showDataLabelsRange val="0"/>
                </c:ext>
                <c:ext xmlns:c16="http://schemas.microsoft.com/office/drawing/2014/chart" uri="{C3380CC4-5D6E-409C-BE32-E72D297353CC}">
                  <c16:uniqueId val="{00000010-3278-4840-9014-25E4B4F6A995}"/>
                </c:ext>
              </c:extLst>
            </c:dLbl>
            <c:dLbl>
              <c:idx val="17"/>
              <c:tx>
                <c:strRef>
                  <c:f>Daten_Diagramme!$E$31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{0813AA89-E80A-46A3-B29A-7B1C90829CB2}</c15:txfldGUID>
                      <c15:f>Daten_Diagramme!$E$31</c15:f>
                      <c15:dlblFieldTableCache>
                        <c:ptCount val="1"/>
                        <c:pt idx="0">
                          <c:v>0.5</c:v>
                        </c:pt>
                      </c15:dlblFieldTableCache>
                    </c15:dlblFTEntry>
                  </c15:dlblFieldTable>
                  <c15:showDataLabelsRange val="0"/>
                </c:ext>
                <c:ext xmlns:c16="http://schemas.microsoft.com/office/drawing/2014/chart" uri="{C3380CC4-5D6E-409C-BE32-E72D297353CC}">
                  <c16:uniqueId val="{00000011-3278-4840-9014-25E4B4F6A995}"/>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{BCC86D0D-0BB5-4129-871D-4977C723A258}</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3278-4840-9014-25E4B4F6A995}"/>
                </c:ext>
              </c:extLst>
            </c:dLbl>
            <c:dLbl>
              <c:idx val="19"/>
              <c:tx>
                <c:strRef>
                  <c:f>Daten_Diagramme!$E$33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{B988B8B1-418F-4758-82C7-BA6E9A247EAC}</c15:txfldGUID>
                      <c15:f>Daten_Diagramme!$E$33</c15:f>
                      <c15:dlblFieldTableCache>
                        <c:ptCount val="1"/>
                        <c:pt idx="0">
                          <c:v>2.8</c:v>
                        </c:pt>
                      </c15:dlblFieldTableCache>
                    </c15:dlblFTEntry>
                  </c15:dlblFieldTable>
                  <c15:showDataLabelsRange val="0"/>
                </c:ext>
                <c:ext xmlns:c16="http://schemas.microsoft.com/office/drawing/2014/chart" uri="{C3380CC4-5D6E-409C-BE32-E72D297353CC}">
                  <c16:uniqueId val="{00000013-3278-4840-9014-25E4B4F6A995}"/>
                </c:ext>
              </c:extLst>
            </c:dLbl>
            <c:dLbl>
              <c:idx val="20"/>
              <c:tx>
                <c:strRef>
                  <c:f>Daten_Diagramme!$E$34</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{E3C1446A-276E-45C5-8C5A-031CBD539A8E}</c15:txfldGUID>
                      <c15:f>Daten_Diagramme!$E$34</c15:f>
                      <c15:dlblFieldTableCache>
                        <c:ptCount val="1"/>
                        <c:pt idx="0">
                          <c:v>-6.0</c:v>
                        </c:pt>
                      </c15:dlblFieldTableCache>
                    </c15:dlblFTEntry>
                  </c15:dlblFieldTable>
                  <c15:showDataLabelsRange val="0"/>
                </c:ext>
                <c:ext xmlns:c16="http://schemas.microsoft.com/office/drawing/2014/chart" uri="{C3380CC4-5D6E-409C-BE32-E72D297353CC}">
                  <c16:uniqueId val="{00000014-3278-4840-9014-25E4B4F6A99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{1AEF89AC-2087-4485-A75D-4E2BF06395B9}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3278-4840-9014-25E4B4F6A99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{4EFB5D20-56A4-4FF5-AD4F-B803D91C67BA}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278-4840-9014-25E4B4F6A995}"/>
                </c:ext>
              </c:extLst>
            </c:dLbl>
            <c:dLbl>
              <c:idx val="23"/>
              <c:tx>
                <c:strRef>
                  <c:f>Daten_Diagramme!$E$37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{58E15A4B-5611-4D1B-9F24-ADAEC8428391}</c15:txfldGUID>
                      <c15:f>Daten_Diagramme!$E$37</c15:f>
                      <c15:dlblFieldTableCache>
                        <c:ptCount val="1"/>
                        <c:pt idx="0">
                          <c:v>5.0</c:v>
                        </c:pt>
                      </c15:dlblFieldTableCache>
                    </c15:dlblFTEntry>
                  </c15:dlblFieldTable>
                  <c15:showDataLabelsRange val="0"/>
                </c:ext>
                <c:ext xmlns:c16="http://schemas.microsoft.com/office/drawing/2014/chart" uri="{C3380CC4-5D6E-409C-BE32-E72D297353CC}">
                  <c16:uniqueId val="{00000017-3278-4840-9014-25E4B4F6A995}"/>
                </c:ext>
              </c:extLst>
            </c:dLbl>
            <c:dLbl>
              <c:idx val="24"/>
              <c:tx>
                <c:strRef>
                  <c:f>Daten_Diagramme!$E$38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{FF941172-198F-4904-9E36-371EA6F25927}</c15:txfldGUID>
                      <c15:f>Daten_Diagramme!$E$38</c15:f>
                      <c15:dlblFieldTableCache>
                        <c:ptCount val="1"/>
                        <c:pt idx="0">
                          <c:v>1.0</c:v>
                        </c:pt>
                      </c15:dlblFieldTableCache>
                    </c15:dlblFTEntry>
                  </c15:dlblFieldTable>
                  <c15:showDataLabelsRange val="0"/>
                </c:ext>
                <c:ext xmlns:c16="http://schemas.microsoft.com/office/drawing/2014/chart" uri="{C3380CC4-5D6E-409C-BE32-E72D297353CC}">
                  <c16:uniqueId val="{00000018-3278-4840-9014-25E4B4F6A995}"/>
                </c:ext>
              </c:extLst>
            </c:dLbl>
            <c:dLbl>
              <c:idx val="25"/>
              <c:tx>
                <c:strRef>
                  <c:f>Daten_Diagramme!$E$39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{84F45A21-F4E1-4E46-8C4E-1038EA163D7F}</c15:txfldGUID>
                      <c15:f>Daten_Diagramme!$E$39</c15:f>
                      <c15:dlblFieldTableCache>
                        <c:ptCount val="1"/>
                        <c:pt idx="0">
                          <c:v>-2.3</c:v>
                        </c:pt>
                      </c15:dlblFieldTableCache>
                    </c15:dlblFTEntry>
                  </c15:dlblFieldTable>
                  <c15:showDataLabelsRange val="0"/>
                </c:ext>
                <c:ext xmlns:c16="http://schemas.microsoft.com/office/drawing/2014/chart" uri="{C3380CC4-5D6E-409C-BE32-E72D297353CC}">
                  <c16:uniqueId val="{00000019-3278-4840-9014-25E4B4F6A99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{1AF59AC9-E406-4FF4-86FA-5431CD3C7790}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278-4840-9014-25E4B4F6A99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{5A3FFD97-B22E-4BA8-AC3B-C67815E7D60C}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278-4840-9014-25E4B4F6A99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{9DF54360-7AC6-4C57-83FD-88AD60A60676}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278-4840-9014-25E4B4F6A99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{2FFF2394-BC95-4ECB-9232-9AB4A3F8EFA4}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278-4840-9014-25E4B4F6A99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{A6367BE1-E876-4D21-B095-407181986263}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278-4840-9014-25E4B4F6A995}"/>
                </c:ext>
              </c:extLst>
            </c:dLbl>
            <c:dLbl>
              <c:idx val="31"/>
              <c:tx>
                <c:strRef>
                  <c:f>Daten_Diagramme!$E$45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{2C092E60-4675-4E92-B1CA-C8640275FE26}</c15:txfldGUID>
                      <c15:f>Daten_Diagramme!$E$45</c15:f>
                      <c15:dlblFieldTableCache>
                        <c:ptCount val="1"/>
                        <c:pt idx="0">
                          <c:v>-2.3</c:v>
                        </c:pt>
                      </c15:dlblFieldTableCache>
                    </c15:dlblFTEntry>
                  </c15:dlblFieldTable>
                  <c15:showDataLabelsRange val="0"/>
                </c:ext>
                <c:ext xmlns:c16="http://schemas.microsoft.com/office/drawing/2014/chart" uri="{C3380CC4-5D6E-409C-BE32-E72D297353CC}">
                  <c16:uniqueId val="{0000001F-3278-4840-9014-25E4B4F6A99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-1.4482914686580675</c:v>
                </c:pt>
                <c:pt idx="1">
                  <c:v>5</c:v>
                </c:pt>
                <c:pt idx="2">
                  <c:v>-7.1428571428571432</c:v>
                </c:pt>
                <c:pt idx="3">
                  <c:v>-2.6666666666666665</c:v>
                </c:pt>
                <c:pt idx="4">
                  <c:v>-2.6912181303116149</c:v>
                </c:pt>
                <c:pt idx="5">
                  <c:v>-2.3715415019762847</c:v>
                </c:pt>
                <c:pt idx="6">
                  <c:v>-3.4615384615384617</c:v>
                </c:pt>
                <c:pt idx="7">
                  <c:v>9.4318181818181817</c:v>
                </c:pt>
                <c:pt idx="8">
                  <c:v>-2.5716694772344013</c:v>
                </c:pt>
                <c:pt idx="9">
                  <c:v>-0.57077625570776258</c:v>
                </c:pt>
                <c:pt idx="10">
                  <c:v>-9.254864736592312</c:v>
                </c:pt>
                <c:pt idx="11">
                  <c:v>-8.7378640776699026</c:v>
                </c:pt>
                <c:pt idx="12">
                  <c:v>13.138686131386862</c:v>
                </c:pt>
                <c:pt idx="13">
                  <c:v>8.6834733893557416</c:v>
                </c:pt>
                <c:pt idx="14">
                  <c:v>9.2476489028213162</c:v>
                </c:pt>
                <c:pt idx="15">
                  <c:v>-58.823529411764703</c:v>
                </c:pt>
                <c:pt idx="16">
                  <c:v>-9.3333333333333339</c:v>
                </c:pt>
                <c:pt idx="17">
                  <c:v>0.46296296296296297</c:v>
                </c:pt>
                <c:pt idx="18">
                  <c:v>-0.11534025374855825</c:v>
                </c:pt>
                <c:pt idx="19">
                  <c:v>2.8213166144200628</c:v>
                </c:pt>
                <c:pt idx="20">
                  <c:v>-6.0358890701468191</c:v>
                </c:pt>
                <c:pt idx="21">
                  <c:v>0</c:v>
                </c:pt>
                <c:pt idx="23">
                  <c:v>5</c:v>
                </c:pt>
                <c:pt idx="24">
                  <c:v>1.0252654705236177</c:v>
                </c:pt>
                <c:pt idx="25">
                  <c:v>-2.2554929029749173</c:v>
                </c:pt>
              </c:numCache>
            </c:numRef>
          </c:val>
          <c:extLst>
            <c:ext xmlns:c16="http://schemas.microsoft.com/office/drawing/2014/chart" uri="{C3380CC4-5D6E-409C-BE32-E72D297353CC}">
              <c16:uniqueId val="{00000020-3278-4840-9014-25E4B4F6A99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{AAB3E026-B4DF-4D71-AE47-C455D3A3AB02}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278-4840-9014-25E4B4F6A99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{FF57A044-D269-43C1-B13A-299627A61312}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278-4840-9014-25E4B4F6A99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{7110412C-D4F7-4ACB-BB84-0636F948551D}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278-4840-9014-25E4B4F6A99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{05E15004-CD49-4CA5-9002-A4B44BCE380F}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278-4840-9014-25E4B4F6A99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{A5727C2A-FC0A-4B83-9A47-B2454B991E4E}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278-4840-9014-25E4B4F6A99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{0E182119-81B0-49BE-9BD9-3F33B22CAA91}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278-4840-9014-25E4B4F6A99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{77FF9AFC-5C70-4101-BB58-F8E6A8A482F6}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278-4840-9014-25E4B4F6A99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{E735B383-08ED-4B05-BFCD-49DEBC53D396}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278-4840-9014-25E4B4F6A99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{E63506EB-AC17-4C29-9724-69010DDE3E58}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278-4840-9014-25E4B4F6A99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{30DD6710-0FE8-42B4-B0B2-678FEE3FB55E}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278-4840-9014-25E4B4F6A99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{BA47206A-67B5-4D35-B60C-6FE425934A5E}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278-4840-9014-25E4B4F6A99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{CA79019D-2D9F-4FE1-882F-E01566F8BB57}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278-4840-9014-25E4B4F6A99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{CC8436DB-A7CC-48ED-B63F-656306A34243}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278-4840-9014-25E4B4F6A99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{8B84A010-80A5-4987-A95B-74B19D26203D}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278-4840-9014-25E4B4F6A99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{BC0F4234-0AD8-44F7-AD6F-3304BFA2D642}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278-4840-9014-25E4B4F6A995}"/>
                </c:ext>
              </c:extLst>
            </c:dLbl>
            <c:dLbl>
              <c:idx val="15"/>
              <c:tx>
                <c:strRef>
                  <c:f>Daten_Diagramme!$G$29</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{EE3836E0-79BE-4D30-821C-6F8E8F2B791E}</c15:txfldGUID>
                      <c15:f>Daten_Diagramme!$G$29</c15:f>
                      <c15:dlblFieldTableCache>
                        <c:ptCount val="1"/>
                        <c:pt idx="0">
                          <c:v>&lt; -50</c:v>
                        </c:pt>
                      </c15:dlblFieldTableCache>
                    </c15:dlblFTEntry>
                  </c15:dlblFieldTable>
                  <c15:showDataLabelsRange val="0"/>
                </c:ext>
                <c:ext xmlns:c16="http://schemas.microsoft.com/office/drawing/2014/chart" uri="{C3380CC4-5D6E-409C-BE32-E72D297353CC}">
                  <c16:uniqueId val="{00000030-3278-4840-9014-25E4B4F6A99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{782EE666-D954-40A6-9558-9EA526B166AF}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278-4840-9014-25E4B4F6A99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{424CCD25-860F-46B6-BB30-02482B8AEFE5}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278-4840-9014-25E4B4F6A99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{6147E857-A3EC-4BF3-88BA-21FC41AAD130}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278-4840-9014-25E4B4F6A99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{5A815CC8-C2F7-4717-8CFF-E2CF436F28AB}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278-4840-9014-25E4B4F6A99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{1CC3E112-2B71-4EBB-8C8F-46D9388A99FB}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278-4840-9014-25E4B4F6A99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{BD76992F-2BD7-4405-B0DF-88811CC07E3B}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278-4840-9014-25E4B4F6A99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{BAD862DA-E87B-49BE-8C1B-E7F3944E8011}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278-4840-9014-25E4B4F6A99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{3744ADF3-A7F4-4880-B7E1-C48E1302506F}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278-4840-9014-25E4B4F6A99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{458B2367-70B2-4516-A25C-C11638518A33}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278-4840-9014-25E4B4F6A99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{3B6F1F88-2795-419F-BE35-72E8AEDE08E1}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278-4840-9014-25E4B4F6A99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{E43E7F0C-F66D-4782-9956-B7B1B8917DAD}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278-4840-9014-25E4B4F6A99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{48670708-BBF9-42E1-B25E-146C300E0D1E}</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278-4840-9014-25E4B4F6A99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{6BBDC375-840F-4ABD-A49E-2FA6ED2C7028}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278-4840-9014-25E4B4F6A99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{1976E645-C68D-452B-BEEA-F590B41D5075}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278-4840-9014-25E4B4F6A99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{8A1D3B08-B419-49D0-A990-25E49DAEE065}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278-4840-9014-25E4B4F6A99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{9405F1BA-DD53-48BC-AA88-493763C5CE63}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278-4840-9014-25E4B4F6A99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278-4840-9014-25E4B4F6A99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278-4840-9014-25E4B4F6A99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{6B2039FF-9EAE-48F9-B5DB-F575AF5C5656}</c15:txfldGUID>
                      <c15:f>Diagramm!$I$46</c15:f>
                      <c15:dlblFieldTableCache>
                        <c:ptCount val="1"/>
                      </c15:dlblFieldTableCache>
                    </c15:dlblFTEntry>
                  </c15:dlblFieldTable>
                  <c15:showDataLabelsRange val="0"/>
                </c:ext>
                <c:ext xmlns:c16="http://schemas.microsoft.com/office/drawing/2014/chart" uri="{C3380CC4-5D6E-409C-BE32-E72D297353CC}">
                  <c16:uniqueId val="{00000000-DE50-471D-A356-587EA25C2DE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{5F5C2F18-2FB6-43AE-BC0B-E1F1C64736F1}</c15:txfldGUID>
                      <c15:f>Diagramm!$I$47</c15:f>
                      <c15:dlblFieldTableCache>
                        <c:ptCount val="1"/>
                      </c15:dlblFieldTableCache>
                    </c15:dlblFTEntry>
                  </c15:dlblFieldTable>
                  <c15:showDataLabelsRange val="0"/>
                </c:ext>
                <c:ext xmlns:c16="http://schemas.microsoft.com/office/drawing/2014/chart" uri="{C3380CC4-5D6E-409C-BE32-E72D297353CC}">
                  <c16:uniqueId val="{00000001-DE50-471D-A356-587EA25C2DE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{EAE055C0-2750-47DE-A655-5FE96147398C}</c15:txfldGUID>
                      <c15:f>Diagramm!$I$48</c15:f>
                      <c15:dlblFieldTableCache>
                        <c:ptCount val="1"/>
                      </c15:dlblFieldTableCache>
                    </c15:dlblFTEntry>
                  </c15:dlblFieldTable>
                  <c15:showDataLabelsRange val="0"/>
                </c:ext>
                <c:ext xmlns:c16="http://schemas.microsoft.com/office/drawing/2014/chart" uri="{C3380CC4-5D6E-409C-BE32-E72D297353CC}">
                  <c16:uniqueId val="{00000002-DE50-471D-A356-587EA25C2DE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{51B03906-1D82-4374-B43A-B1F4F07BB7B8}</c15:txfldGUID>
                      <c15:f>Diagramm!$I$49</c15:f>
                      <c15:dlblFieldTableCache>
                        <c:ptCount val="1"/>
                      </c15:dlblFieldTableCache>
                    </c15:dlblFTEntry>
                  </c15:dlblFieldTable>
                  <c15:showDataLabelsRange val="0"/>
                </c:ext>
                <c:ext xmlns:c16="http://schemas.microsoft.com/office/drawing/2014/chart" uri="{C3380CC4-5D6E-409C-BE32-E72D297353CC}">
                  <c16:uniqueId val="{00000003-DE50-471D-A356-587EA25C2DE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{CEC618FD-A0C5-4BC9-BAA0-BEE3380F6C67}</c15:txfldGUID>
                      <c15:f>Diagramm!$I$50</c15:f>
                      <c15:dlblFieldTableCache>
                        <c:ptCount val="1"/>
                      </c15:dlblFieldTableCache>
                    </c15:dlblFTEntry>
                  </c15:dlblFieldTable>
                  <c15:showDataLabelsRange val="0"/>
                </c:ext>
                <c:ext xmlns:c16="http://schemas.microsoft.com/office/drawing/2014/chart" uri="{C3380CC4-5D6E-409C-BE32-E72D297353CC}">
                  <c16:uniqueId val="{00000004-DE50-471D-A356-587EA25C2DE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{2E2F0A89-D6C4-48B1-96EC-4125FED2C0DE}</c15:txfldGUID>
                      <c15:f>Diagramm!$I$51</c15:f>
                      <c15:dlblFieldTableCache>
                        <c:ptCount val="1"/>
                      </c15:dlblFieldTableCache>
                    </c15:dlblFTEntry>
                  </c15:dlblFieldTable>
                  <c15:showDataLabelsRange val="0"/>
                </c:ext>
                <c:ext xmlns:c16="http://schemas.microsoft.com/office/drawing/2014/chart" uri="{C3380CC4-5D6E-409C-BE32-E72D297353CC}">
                  <c16:uniqueId val="{00000005-DE50-471D-A356-587EA25C2DE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{0BE9E5AD-2506-4732-B3F5-677B68C06678}</c15:txfldGUID>
                      <c15:f>Diagramm!$I$52</c15:f>
                      <c15:dlblFieldTableCache>
                        <c:ptCount val="1"/>
                      </c15:dlblFieldTableCache>
                    </c15:dlblFTEntry>
                  </c15:dlblFieldTable>
                  <c15:showDataLabelsRange val="0"/>
                </c:ext>
                <c:ext xmlns:c16="http://schemas.microsoft.com/office/drawing/2014/chart" uri="{C3380CC4-5D6E-409C-BE32-E72D297353CC}">
                  <c16:uniqueId val="{00000006-DE50-471D-A356-587EA25C2DE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{3035E17B-E555-47DD-9F1F-7556B63A6F25}</c15:txfldGUID>
                      <c15:f>Diagramm!$I$53</c15:f>
                      <c15:dlblFieldTableCache>
                        <c:ptCount val="1"/>
                      </c15:dlblFieldTableCache>
                    </c15:dlblFTEntry>
                  </c15:dlblFieldTable>
                  <c15:showDataLabelsRange val="0"/>
                </c:ext>
                <c:ext xmlns:c16="http://schemas.microsoft.com/office/drawing/2014/chart" uri="{C3380CC4-5D6E-409C-BE32-E72D297353CC}">
                  <c16:uniqueId val="{00000007-DE50-471D-A356-587EA25C2DE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{B997301C-E0BC-4B8E-AD79-8C7AF558358A}</c15:txfldGUID>
                      <c15:f>Diagramm!$I$54</c15:f>
                      <c15:dlblFieldTableCache>
                        <c:ptCount val="1"/>
                      </c15:dlblFieldTableCache>
                    </c15:dlblFTEntry>
                  </c15:dlblFieldTable>
                  <c15:showDataLabelsRange val="0"/>
                </c:ext>
                <c:ext xmlns:c16="http://schemas.microsoft.com/office/drawing/2014/chart" uri="{C3380CC4-5D6E-409C-BE32-E72D297353CC}">
                  <c16:uniqueId val="{00000008-DE50-471D-A356-587EA25C2DE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{A7F718B5-A3AD-4881-9B59-25D73189595C}</c15:txfldGUID>
                      <c15:f>Diagramm!$I$55</c15:f>
                      <c15:dlblFieldTableCache>
                        <c:ptCount val="1"/>
                      </c15:dlblFieldTableCache>
                    </c15:dlblFTEntry>
                  </c15:dlblFieldTable>
                  <c15:showDataLabelsRange val="0"/>
                </c:ext>
                <c:ext xmlns:c16="http://schemas.microsoft.com/office/drawing/2014/chart" uri="{C3380CC4-5D6E-409C-BE32-E72D297353CC}">
                  <c16:uniqueId val="{00000009-DE50-471D-A356-587EA25C2DE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{8247D90C-566D-46A2-97C0-7FFC83B82837}</c15:txfldGUID>
                      <c15:f>Diagramm!$I$56</c15:f>
                      <c15:dlblFieldTableCache>
                        <c:ptCount val="1"/>
                      </c15:dlblFieldTableCache>
                    </c15:dlblFTEntry>
                  </c15:dlblFieldTable>
                  <c15:showDataLabelsRange val="0"/>
                </c:ext>
                <c:ext xmlns:c16="http://schemas.microsoft.com/office/drawing/2014/chart" uri="{C3380CC4-5D6E-409C-BE32-E72D297353CC}">
                  <c16:uniqueId val="{0000000A-DE50-471D-A356-587EA25C2DE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{C101925D-293C-48F6-8495-EE60909BB061}</c15:txfldGUID>
                      <c15:f>Diagramm!$I$57</c15:f>
                      <c15:dlblFieldTableCache>
                        <c:ptCount val="1"/>
                      </c15:dlblFieldTableCache>
                    </c15:dlblFTEntry>
                  </c15:dlblFieldTable>
                  <c15:showDataLabelsRange val="0"/>
                </c:ext>
                <c:ext xmlns:c16="http://schemas.microsoft.com/office/drawing/2014/chart" uri="{C3380CC4-5D6E-409C-BE32-E72D297353CC}">
                  <c16:uniqueId val="{0000000B-DE50-471D-A356-587EA25C2DE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{ABCB557F-D4F2-4FF9-9FB6-647ADE8448F0}</c15:txfldGUID>
                      <c15:f>Diagramm!$I$58</c15:f>
                      <c15:dlblFieldTableCache>
                        <c:ptCount val="1"/>
                      </c15:dlblFieldTableCache>
                    </c15:dlblFTEntry>
                  </c15:dlblFieldTable>
                  <c15:showDataLabelsRange val="0"/>
                </c:ext>
                <c:ext xmlns:c16="http://schemas.microsoft.com/office/drawing/2014/chart" uri="{C3380CC4-5D6E-409C-BE32-E72D297353CC}">
                  <c16:uniqueId val="{0000000C-DE50-471D-A356-587EA25C2DE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{2BD6E430-2C57-4CED-8B02-B667530E2FD6}</c15:txfldGUID>
                      <c15:f>Diagramm!$I$59</c15:f>
                      <c15:dlblFieldTableCache>
                        <c:ptCount val="1"/>
                      </c15:dlblFieldTableCache>
                    </c15:dlblFTEntry>
                  </c15:dlblFieldTable>
                  <c15:showDataLabelsRange val="0"/>
                </c:ext>
                <c:ext xmlns:c16="http://schemas.microsoft.com/office/drawing/2014/chart" uri="{C3380CC4-5D6E-409C-BE32-E72D297353CC}">
                  <c16:uniqueId val="{0000000D-DE50-471D-A356-587EA25C2DE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{6459C679-9648-4C30-A647-04A7EFAFBF97}</c15:txfldGUID>
                      <c15:f>Diagramm!$I$60</c15:f>
                      <c15:dlblFieldTableCache>
                        <c:ptCount val="1"/>
                      </c15:dlblFieldTableCache>
                    </c15:dlblFTEntry>
                  </c15:dlblFieldTable>
                  <c15:showDataLabelsRange val="0"/>
                </c:ext>
                <c:ext xmlns:c16="http://schemas.microsoft.com/office/drawing/2014/chart" uri="{C3380CC4-5D6E-409C-BE32-E72D297353CC}">
                  <c16:uniqueId val="{0000000E-DE50-471D-A356-587EA25C2DE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{A389E4FC-0FE2-4A39-8E4E-25CE9EEB2ED6}</c15:txfldGUID>
                      <c15:f>Diagramm!$I$61</c15:f>
                      <c15:dlblFieldTableCache>
                        <c:ptCount val="1"/>
                      </c15:dlblFieldTableCache>
                    </c15:dlblFTEntry>
                  </c15:dlblFieldTable>
                  <c15:showDataLabelsRange val="0"/>
                </c:ext>
                <c:ext xmlns:c16="http://schemas.microsoft.com/office/drawing/2014/chart" uri="{C3380CC4-5D6E-409C-BE32-E72D297353CC}">
                  <c16:uniqueId val="{0000000F-DE50-471D-A356-587EA25C2DE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{E90FD141-AAEA-4A21-9BEE-900A828DFB21}</c15:txfldGUID>
                      <c15:f>Diagramm!$I$62</c15:f>
                      <c15:dlblFieldTableCache>
                        <c:ptCount val="1"/>
                      </c15:dlblFieldTableCache>
                    </c15:dlblFTEntry>
                  </c15:dlblFieldTable>
                  <c15:showDataLabelsRange val="0"/>
                </c:ext>
                <c:ext xmlns:c16="http://schemas.microsoft.com/office/drawing/2014/chart" uri="{C3380CC4-5D6E-409C-BE32-E72D297353CC}">
                  <c16:uniqueId val="{00000010-DE50-471D-A356-587EA25C2DE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{6339373A-D7F1-4C97-A4FB-EC19495D4E0B}</c15:txfldGUID>
                      <c15:f>Diagramm!$I$63</c15:f>
                      <c15:dlblFieldTableCache>
                        <c:ptCount val="1"/>
                      </c15:dlblFieldTableCache>
                    </c15:dlblFTEntry>
                  </c15:dlblFieldTable>
                  <c15:showDataLabelsRange val="0"/>
                </c:ext>
                <c:ext xmlns:c16="http://schemas.microsoft.com/office/drawing/2014/chart" uri="{C3380CC4-5D6E-409C-BE32-E72D297353CC}">
                  <c16:uniqueId val="{00000011-DE50-471D-A356-587EA25C2DE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{03B3A04A-FDBB-4116-8AE4-74A9282C6C13}</c15:txfldGUID>
                      <c15:f>Diagramm!$I$64</c15:f>
                      <c15:dlblFieldTableCache>
                        <c:ptCount val="1"/>
                      </c15:dlblFieldTableCache>
                    </c15:dlblFTEntry>
                  </c15:dlblFieldTable>
                  <c15:showDataLabelsRange val="0"/>
                </c:ext>
                <c:ext xmlns:c16="http://schemas.microsoft.com/office/drawing/2014/chart" uri="{C3380CC4-5D6E-409C-BE32-E72D297353CC}">
                  <c16:uniqueId val="{00000012-DE50-471D-A356-587EA25C2DE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{C758F99D-B92E-4A1D-A13A-E636D214E2E1}</c15:txfldGUID>
                      <c15:f>Diagramm!$I$65</c15:f>
                      <c15:dlblFieldTableCache>
                        <c:ptCount val="1"/>
                      </c15:dlblFieldTableCache>
                    </c15:dlblFTEntry>
                  </c15:dlblFieldTable>
                  <c15:showDataLabelsRange val="0"/>
                </c:ext>
                <c:ext xmlns:c16="http://schemas.microsoft.com/office/drawing/2014/chart" uri="{C3380CC4-5D6E-409C-BE32-E72D297353CC}">
                  <c16:uniqueId val="{00000013-DE50-471D-A356-587EA25C2DE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{B982A43D-8933-4E33-B288-200D0E66F298}</c15:txfldGUID>
                      <c15:f>Diagramm!$I$66</c15:f>
                      <c15:dlblFieldTableCache>
                        <c:ptCount val="1"/>
                      </c15:dlblFieldTableCache>
                    </c15:dlblFTEntry>
                  </c15:dlblFieldTable>
                  <c15:showDataLabelsRange val="0"/>
                </c:ext>
                <c:ext xmlns:c16="http://schemas.microsoft.com/office/drawing/2014/chart" uri="{C3380CC4-5D6E-409C-BE32-E72D297353CC}">
                  <c16:uniqueId val="{00000014-DE50-471D-A356-587EA25C2DE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{A1C1ED52-9385-4AF9-903D-1B7DBB6595FD}</c15:txfldGUID>
                      <c15:f>Diagramm!$I$67</c15:f>
                      <c15:dlblFieldTableCache>
                        <c:ptCount val="1"/>
                      </c15:dlblFieldTableCache>
                    </c15:dlblFTEntry>
                  </c15:dlblFieldTable>
                  <c15:showDataLabelsRange val="0"/>
                </c:ext>
                <c:ext xmlns:c16="http://schemas.microsoft.com/office/drawing/2014/chart" uri="{C3380CC4-5D6E-409C-BE32-E72D297353CC}">
                  <c16:uniqueId val="{00000015-DE50-471D-A356-587EA25C2DE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E50-471D-A356-587EA25C2DE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{D5E2233F-832B-44A1-9438-AC8F72113D60}</c15:txfldGUID>
                      <c15:f>Diagramm!$K$46</c15:f>
                      <c15:dlblFieldTableCache>
                        <c:ptCount val="1"/>
                      </c15:dlblFieldTableCache>
                    </c15:dlblFTEntry>
                  </c15:dlblFieldTable>
                  <c15:showDataLabelsRange val="0"/>
                </c:ext>
                <c:ext xmlns:c16="http://schemas.microsoft.com/office/drawing/2014/chart" uri="{C3380CC4-5D6E-409C-BE32-E72D297353CC}">
                  <c16:uniqueId val="{00000017-DE50-471D-A356-587EA25C2DE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{7184209A-7F3A-458B-8AA1-A637E3870121}</c15:txfldGUID>
                      <c15:f>Diagramm!$K$47</c15:f>
                      <c15:dlblFieldTableCache>
                        <c:ptCount val="1"/>
                      </c15:dlblFieldTableCache>
                    </c15:dlblFTEntry>
                  </c15:dlblFieldTable>
                  <c15:showDataLabelsRange val="0"/>
                </c:ext>
                <c:ext xmlns:c16="http://schemas.microsoft.com/office/drawing/2014/chart" uri="{C3380CC4-5D6E-409C-BE32-E72D297353CC}">
                  <c16:uniqueId val="{00000018-DE50-471D-A356-587EA25C2DE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{0079B3FA-6DC7-4439-BBF5-72253CE359F6}</c15:txfldGUID>
                      <c15:f>Diagramm!$K$48</c15:f>
                      <c15:dlblFieldTableCache>
                        <c:ptCount val="1"/>
                      </c15:dlblFieldTableCache>
                    </c15:dlblFTEntry>
                  </c15:dlblFieldTable>
                  <c15:showDataLabelsRange val="0"/>
                </c:ext>
                <c:ext xmlns:c16="http://schemas.microsoft.com/office/drawing/2014/chart" uri="{C3380CC4-5D6E-409C-BE32-E72D297353CC}">
                  <c16:uniqueId val="{00000019-DE50-471D-A356-587EA25C2DE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{067B7F52-EE98-47C0-A413-CAF5574ECBE6}</c15:txfldGUID>
                      <c15:f>Diagramm!$K$49</c15:f>
                      <c15:dlblFieldTableCache>
                        <c:ptCount val="1"/>
                      </c15:dlblFieldTableCache>
                    </c15:dlblFTEntry>
                  </c15:dlblFieldTable>
                  <c15:showDataLabelsRange val="0"/>
                </c:ext>
                <c:ext xmlns:c16="http://schemas.microsoft.com/office/drawing/2014/chart" uri="{C3380CC4-5D6E-409C-BE32-E72D297353CC}">
                  <c16:uniqueId val="{0000001A-DE50-471D-A356-587EA25C2DE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{E0667312-6738-4EB9-97F5-F178831319A8}</c15:txfldGUID>
                      <c15:f>Diagramm!$K$50</c15:f>
                      <c15:dlblFieldTableCache>
                        <c:ptCount val="1"/>
                      </c15:dlblFieldTableCache>
                    </c15:dlblFTEntry>
                  </c15:dlblFieldTable>
                  <c15:showDataLabelsRange val="0"/>
                </c:ext>
                <c:ext xmlns:c16="http://schemas.microsoft.com/office/drawing/2014/chart" uri="{C3380CC4-5D6E-409C-BE32-E72D297353CC}">
                  <c16:uniqueId val="{0000001B-DE50-471D-A356-587EA25C2DE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{474C3234-2A72-4616-A64B-D912A0D6FE36}</c15:txfldGUID>
                      <c15:f>Diagramm!$K$51</c15:f>
                      <c15:dlblFieldTableCache>
                        <c:ptCount val="1"/>
                      </c15:dlblFieldTableCache>
                    </c15:dlblFTEntry>
                  </c15:dlblFieldTable>
                  <c15:showDataLabelsRange val="0"/>
                </c:ext>
                <c:ext xmlns:c16="http://schemas.microsoft.com/office/drawing/2014/chart" uri="{C3380CC4-5D6E-409C-BE32-E72D297353CC}">
                  <c16:uniqueId val="{0000001C-DE50-471D-A356-587EA25C2DE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{B8099E08-6F3E-4DE3-930E-300166DC74C3}</c15:txfldGUID>
                      <c15:f>Diagramm!$K$52</c15:f>
                      <c15:dlblFieldTableCache>
                        <c:ptCount val="1"/>
                      </c15:dlblFieldTableCache>
                    </c15:dlblFTEntry>
                  </c15:dlblFieldTable>
                  <c15:showDataLabelsRange val="0"/>
                </c:ext>
                <c:ext xmlns:c16="http://schemas.microsoft.com/office/drawing/2014/chart" uri="{C3380CC4-5D6E-409C-BE32-E72D297353CC}">
                  <c16:uniqueId val="{0000001D-DE50-471D-A356-587EA25C2DE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{01FF8D18-2CCE-4807-915B-BC37B6FCA97A}</c15:txfldGUID>
                      <c15:f>Diagramm!$K$53</c15:f>
                      <c15:dlblFieldTableCache>
                        <c:ptCount val="1"/>
                      </c15:dlblFieldTableCache>
                    </c15:dlblFTEntry>
                  </c15:dlblFieldTable>
                  <c15:showDataLabelsRange val="0"/>
                </c:ext>
                <c:ext xmlns:c16="http://schemas.microsoft.com/office/drawing/2014/chart" uri="{C3380CC4-5D6E-409C-BE32-E72D297353CC}">
                  <c16:uniqueId val="{0000001E-DE50-471D-A356-587EA25C2DE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{1B728B0A-9238-4441-A226-5111D6C25728}</c15:txfldGUID>
                      <c15:f>Diagramm!$K$54</c15:f>
                      <c15:dlblFieldTableCache>
                        <c:ptCount val="1"/>
                      </c15:dlblFieldTableCache>
                    </c15:dlblFTEntry>
                  </c15:dlblFieldTable>
                  <c15:showDataLabelsRange val="0"/>
                </c:ext>
                <c:ext xmlns:c16="http://schemas.microsoft.com/office/drawing/2014/chart" uri="{C3380CC4-5D6E-409C-BE32-E72D297353CC}">
                  <c16:uniqueId val="{0000001F-DE50-471D-A356-587EA25C2DE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{329BB594-3474-4E3C-B083-617A9624C9D4}</c15:txfldGUID>
                      <c15:f>Diagramm!$K$55</c15:f>
                      <c15:dlblFieldTableCache>
                        <c:ptCount val="1"/>
                      </c15:dlblFieldTableCache>
                    </c15:dlblFTEntry>
                  </c15:dlblFieldTable>
                  <c15:showDataLabelsRange val="0"/>
                </c:ext>
                <c:ext xmlns:c16="http://schemas.microsoft.com/office/drawing/2014/chart" uri="{C3380CC4-5D6E-409C-BE32-E72D297353CC}">
                  <c16:uniqueId val="{00000020-DE50-471D-A356-587EA25C2DE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{AC97650F-AF30-402A-9593-2A07E4CDD6CA}</c15:txfldGUID>
                      <c15:f>Diagramm!$K$56</c15:f>
                      <c15:dlblFieldTableCache>
                        <c:ptCount val="1"/>
                      </c15:dlblFieldTableCache>
                    </c15:dlblFTEntry>
                  </c15:dlblFieldTable>
                  <c15:showDataLabelsRange val="0"/>
                </c:ext>
                <c:ext xmlns:c16="http://schemas.microsoft.com/office/drawing/2014/chart" uri="{C3380CC4-5D6E-409C-BE32-E72D297353CC}">
                  <c16:uniqueId val="{00000021-DE50-471D-A356-587EA25C2DE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{949D0E40-D5DF-48E3-AF1E-EF3E53BBC231}</c15:txfldGUID>
                      <c15:f>Diagramm!$K$57</c15:f>
                      <c15:dlblFieldTableCache>
                        <c:ptCount val="1"/>
                      </c15:dlblFieldTableCache>
                    </c15:dlblFTEntry>
                  </c15:dlblFieldTable>
                  <c15:showDataLabelsRange val="0"/>
                </c:ext>
                <c:ext xmlns:c16="http://schemas.microsoft.com/office/drawing/2014/chart" uri="{C3380CC4-5D6E-409C-BE32-E72D297353CC}">
                  <c16:uniqueId val="{00000022-DE50-471D-A356-587EA25C2DE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{9AD38088-3B8A-484F-9FFC-277E8B38A57C}</c15:txfldGUID>
                      <c15:f>Diagramm!$K$58</c15:f>
                      <c15:dlblFieldTableCache>
                        <c:ptCount val="1"/>
                      </c15:dlblFieldTableCache>
                    </c15:dlblFTEntry>
                  </c15:dlblFieldTable>
                  <c15:showDataLabelsRange val="0"/>
                </c:ext>
                <c:ext xmlns:c16="http://schemas.microsoft.com/office/drawing/2014/chart" uri="{C3380CC4-5D6E-409C-BE32-E72D297353CC}">
                  <c16:uniqueId val="{00000023-DE50-471D-A356-587EA25C2DE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{4B6CDED3-20DB-4C93-93E7-39465F2FFD2B}</c15:txfldGUID>
                      <c15:f>Diagramm!$K$59</c15:f>
                      <c15:dlblFieldTableCache>
                        <c:ptCount val="1"/>
                      </c15:dlblFieldTableCache>
                    </c15:dlblFTEntry>
                  </c15:dlblFieldTable>
                  <c15:showDataLabelsRange val="0"/>
                </c:ext>
                <c:ext xmlns:c16="http://schemas.microsoft.com/office/drawing/2014/chart" uri="{C3380CC4-5D6E-409C-BE32-E72D297353CC}">
                  <c16:uniqueId val="{00000024-DE50-471D-A356-587EA25C2DE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{29FEE91A-974D-4F3A-8BDB-60EC12443777}</c15:txfldGUID>
                      <c15:f>Diagramm!$K$60</c15:f>
                      <c15:dlblFieldTableCache>
                        <c:ptCount val="1"/>
                      </c15:dlblFieldTableCache>
                    </c15:dlblFTEntry>
                  </c15:dlblFieldTable>
                  <c15:showDataLabelsRange val="0"/>
                </c:ext>
                <c:ext xmlns:c16="http://schemas.microsoft.com/office/drawing/2014/chart" uri="{C3380CC4-5D6E-409C-BE32-E72D297353CC}">
                  <c16:uniqueId val="{00000025-DE50-471D-A356-587EA25C2DE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{352FD299-17E1-42D7-B913-D3FF8389D662}</c15:txfldGUID>
                      <c15:f>Diagramm!$K$61</c15:f>
                      <c15:dlblFieldTableCache>
                        <c:ptCount val="1"/>
                      </c15:dlblFieldTableCache>
                    </c15:dlblFTEntry>
                  </c15:dlblFieldTable>
                  <c15:showDataLabelsRange val="0"/>
                </c:ext>
                <c:ext xmlns:c16="http://schemas.microsoft.com/office/drawing/2014/chart" uri="{C3380CC4-5D6E-409C-BE32-E72D297353CC}">
                  <c16:uniqueId val="{00000026-DE50-471D-A356-587EA25C2DE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{3064DF25-8C88-4500-A277-42C0A14888F0}</c15:txfldGUID>
                      <c15:f>Diagramm!$K$62</c15:f>
                      <c15:dlblFieldTableCache>
                        <c:ptCount val="1"/>
                      </c15:dlblFieldTableCache>
                    </c15:dlblFTEntry>
                  </c15:dlblFieldTable>
                  <c15:showDataLabelsRange val="0"/>
                </c:ext>
                <c:ext xmlns:c16="http://schemas.microsoft.com/office/drawing/2014/chart" uri="{C3380CC4-5D6E-409C-BE32-E72D297353CC}">
                  <c16:uniqueId val="{00000027-DE50-471D-A356-587EA25C2DE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{E1470D69-4080-489A-B7FF-BCA5C462D84D}</c15:txfldGUID>
                      <c15:f>Diagramm!$K$63</c15:f>
                      <c15:dlblFieldTableCache>
                        <c:ptCount val="1"/>
                      </c15:dlblFieldTableCache>
                    </c15:dlblFTEntry>
                  </c15:dlblFieldTable>
                  <c15:showDataLabelsRange val="0"/>
                </c:ext>
                <c:ext xmlns:c16="http://schemas.microsoft.com/office/drawing/2014/chart" uri="{C3380CC4-5D6E-409C-BE32-E72D297353CC}">
                  <c16:uniqueId val="{00000028-DE50-471D-A356-587EA25C2DE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{232D6BD6-615D-4BA5-8226-46B74F0575D5}</c15:txfldGUID>
                      <c15:f>Diagramm!$K$64</c15:f>
                      <c15:dlblFieldTableCache>
                        <c:ptCount val="1"/>
                      </c15:dlblFieldTableCache>
                    </c15:dlblFTEntry>
                  </c15:dlblFieldTable>
                  <c15:showDataLabelsRange val="0"/>
                </c:ext>
                <c:ext xmlns:c16="http://schemas.microsoft.com/office/drawing/2014/chart" uri="{C3380CC4-5D6E-409C-BE32-E72D297353CC}">
                  <c16:uniqueId val="{00000029-DE50-471D-A356-587EA25C2DE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{08E141FF-5C4C-4404-8331-875AB7020B4F}</c15:txfldGUID>
                      <c15:f>Diagramm!$K$65</c15:f>
                      <c15:dlblFieldTableCache>
                        <c:ptCount val="1"/>
                      </c15:dlblFieldTableCache>
                    </c15:dlblFTEntry>
                  </c15:dlblFieldTable>
                  <c15:showDataLabelsRange val="0"/>
                </c:ext>
                <c:ext xmlns:c16="http://schemas.microsoft.com/office/drawing/2014/chart" uri="{C3380CC4-5D6E-409C-BE32-E72D297353CC}">
                  <c16:uniqueId val="{0000002A-DE50-471D-A356-587EA25C2DE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{BB71F525-4148-4944-80E8-D9EEFC524723}</c15:txfldGUID>
                      <c15:f>Diagramm!$K$66</c15:f>
                      <c15:dlblFieldTableCache>
                        <c:ptCount val="1"/>
                      </c15:dlblFieldTableCache>
                    </c15:dlblFTEntry>
                  </c15:dlblFieldTable>
                  <c15:showDataLabelsRange val="0"/>
                </c:ext>
                <c:ext xmlns:c16="http://schemas.microsoft.com/office/drawing/2014/chart" uri="{C3380CC4-5D6E-409C-BE32-E72D297353CC}">
                  <c16:uniqueId val="{0000002B-DE50-471D-A356-587EA25C2DE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{C63722AC-7821-42D3-8921-E1DC2B174952}</c15:txfldGUID>
                      <c15:f>Diagramm!$K$67</c15:f>
                      <c15:dlblFieldTableCache>
                        <c:ptCount val="1"/>
                      </c15:dlblFieldTableCache>
                    </c15:dlblFTEntry>
                  </c15:dlblFieldTable>
                  <c15:showDataLabelsRange val="0"/>
                </c:ext>
                <c:ext xmlns:c16="http://schemas.microsoft.com/office/drawing/2014/chart" uri="{C3380CC4-5D6E-409C-BE32-E72D297353CC}">
                  <c16:uniqueId val="{0000002C-DE50-471D-A356-587EA25C2DE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E50-471D-A356-587EA25C2DE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{FE7A4B96-379B-4794-A35C-5E35F4C677BF}</c15:txfldGUID>
                      <c15:f>Diagramm!$J$46</c15:f>
                      <c15:dlblFieldTableCache>
                        <c:ptCount val="1"/>
                      </c15:dlblFieldTableCache>
                    </c15:dlblFTEntry>
                  </c15:dlblFieldTable>
                  <c15:showDataLabelsRange val="0"/>
                </c:ext>
                <c:ext xmlns:c16="http://schemas.microsoft.com/office/drawing/2014/chart" uri="{C3380CC4-5D6E-409C-BE32-E72D297353CC}">
                  <c16:uniqueId val="{0000002E-DE50-471D-A356-587EA25C2DE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{67D4826A-EBCF-4FF1-BEE6-B4A6B4EBB3DD}</c15:txfldGUID>
                      <c15:f>Diagramm!$J$47</c15:f>
                      <c15:dlblFieldTableCache>
                        <c:ptCount val="1"/>
                      </c15:dlblFieldTableCache>
                    </c15:dlblFTEntry>
                  </c15:dlblFieldTable>
                  <c15:showDataLabelsRange val="0"/>
                </c:ext>
                <c:ext xmlns:c16="http://schemas.microsoft.com/office/drawing/2014/chart" uri="{C3380CC4-5D6E-409C-BE32-E72D297353CC}">
                  <c16:uniqueId val="{0000002F-DE50-471D-A356-587EA25C2DE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{E5246494-3B91-414F-A34D-6B602EFB3BEF}</c15:txfldGUID>
                      <c15:f>Diagramm!$J$48</c15:f>
                      <c15:dlblFieldTableCache>
                        <c:ptCount val="1"/>
                      </c15:dlblFieldTableCache>
                    </c15:dlblFTEntry>
                  </c15:dlblFieldTable>
                  <c15:showDataLabelsRange val="0"/>
                </c:ext>
                <c:ext xmlns:c16="http://schemas.microsoft.com/office/drawing/2014/chart" uri="{C3380CC4-5D6E-409C-BE32-E72D297353CC}">
                  <c16:uniqueId val="{00000030-DE50-471D-A356-587EA25C2DE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{306E8249-0249-4303-A50A-4766DA205529}</c15:txfldGUID>
                      <c15:f>Diagramm!$J$49</c15:f>
                      <c15:dlblFieldTableCache>
                        <c:ptCount val="1"/>
                      </c15:dlblFieldTableCache>
                    </c15:dlblFTEntry>
                  </c15:dlblFieldTable>
                  <c15:showDataLabelsRange val="0"/>
                </c:ext>
                <c:ext xmlns:c16="http://schemas.microsoft.com/office/drawing/2014/chart" uri="{C3380CC4-5D6E-409C-BE32-E72D297353CC}">
                  <c16:uniqueId val="{00000031-DE50-471D-A356-587EA25C2DE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{33888690-DCFA-4148-88EE-9F57ECE6DF35}</c15:txfldGUID>
                      <c15:f>Diagramm!$J$50</c15:f>
                      <c15:dlblFieldTableCache>
                        <c:ptCount val="1"/>
                      </c15:dlblFieldTableCache>
                    </c15:dlblFTEntry>
                  </c15:dlblFieldTable>
                  <c15:showDataLabelsRange val="0"/>
                </c:ext>
                <c:ext xmlns:c16="http://schemas.microsoft.com/office/drawing/2014/chart" uri="{C3380CC4-5D6E-409C-BE32-E72D297353CC}">
                  <c16:uniqueId val="{00000032-DE50-471D-A356-587EA25C2DE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{9A176F25-D73C-4C08-A545-E2D44D420D6B}</c15:txfldGUID>
                      <c15:f>Diagramm!$J$51</c15:f>
                      <c15:dlblFieldTableCache>
                        <c:ptCount val="1"/>
                      </c15:dlblFieldTableCache>
                    </c15:dlblFTEntry>
                  </c15:dlblFieldTable>
                  <c15:showDataLabelsRange val="0"/>
                </c:ext>
                <c:ext xmlns:c16="http://schemas.microsoft.com/office/drawing/2014/chart" uri="{C3380CC4-5D6E-409C-BE32-E72D297353CC}">
                  <c16:uniqueId val="{00000033-DE50-471D-A356-587EA25C2DE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{FF01AC4D-07AB-49BA-8159-D3C67ED51155}</c15:txfldGUID>
                      <c15:f>Diagramm!$J$52</c15:f>
                      <c15:dlblFieldTableCache>
                        <c:ptCount val="1"/>
                      </c15:dlblFieldTableCache>
                    </c15:dlblFTEntry>
                  </c15:dlblFieldTable>
                  <c15:showDataLabelsRange val="0"/>
                </c:ext>
                <c:ext xmlns:c16="http://schemas.microsoft.com/office/drawing/2014/chart" uri="{C3380CC4-5D6E-409C-BE32-E72D297353CC}">
                  <c16:uniqueId val="{00000034-DE50-471D-A356-587EA25C2DE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{6CA5D2A9-963B-4947-BF46-7D1E15D2235A}</c15:txfldGUID>
                      <c15:f>Diagramm!$J$53</c15:f>
                      <c15:dlblFieldTableCache>
                        <c:ptCount val="1"/>
                      </c15:dlblFieldTableCache>
                    </c15:dlblFTEntry>
                  </c15:dlblFieldTable>
                  <c15:showDataLabelsRange val="0"/>
                </c:ext>
                <c:ext xmlns:c16="http://schemas.microsoft.com/office/drawing/2014/chart" uri="{C3380CC4-5D6E-409C-BE32-E72D297353CC}">
                  <c16:uniqueId val="{00000035-DE50-471D-A356-587EA25C2DE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{7F164EB8-2610-4153-AF4A-99C0D0C594D9}</c15:txfldGUID>
                      <c15:f>Diagramm!$J$54</c15:f>
                      <c15:dlblFieldTableCache>
                        <c:ptCount val="1"/>
                      </c15:dlblFieldTableCache>
                    </c15:dlblFTEntry>
                  </c15:dlblFieldTable>
                  <c15:showDataLabelsRange val="0"/>
                </c:ext>
                <c:ext xmlns:c16="http://schemas.microsoft.com/office/drawing/2014/chart" uri="{C3380CC4-5D6E-409C-BE32-E72D297353CC}">
                  <c16:uniqueId val="{00000036-DE50-471D-A356-587EA25C2DE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{2ABD3FCA-54C9-4D2A-B236-9FD8C1992AC5}</c15:txfldGUID>
                      <c15:f>Diagramm!$J$55</c15:f>
                      <c15:dlblFieldTableCache>
                        <c:ptCount val="1"/>
                      </c15:dlblFieldTableCache>
                    </c15:dlblFTEntry>
                  </c15:dlblFieldTable>
                  <c15:showDataLabelsRange val="0"/>
                </c:ext>
                <c:ext xmlns:c16="http://schemas.microsoft.com/office/drawing/2014/chart" uri="{C3380CC4-5D6E-409C-BE32-E72D297353CC}">
                  <c16:uniqueId val="{00000037-DE50-471D-A356-587EA25C2DE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{886BF1BA-50D4-4761-AE90-932583732DC0}</c15:txfldGUID>
                      <c15:f>Diagramm!$J$56</c15:f>
                      <c15:dlblFieldTableCache>
                        <c:ptCount val="1"/>
                      </c15:dlblFieldTableCache>
                    </c15:dlblFTEntry>
                  </c15:dlblFieldTable>
                  <c15:showDataLabelsRange val="0"/>
                </c:ext>
                <c:ext xmlns:c16="http://schemas.microsoft.com/office/drawing/2014/chart" uri="{C3380CC4-5D6E-409C-BE32-E72D297353CC}">
                  <c16:uniqueId val="{00000038-DE50-471D-A356-587EA25C2DE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{91FBCCB1-2E7B-4D69-A4A1-A5CD9382F589}</c15:txfldGUID>
                      <c15:f>Diagramm!$J$57</c15:f>
                      <c15:dlblFieldTableCache>
                        <c:ptCount val="1"/>
                      </c15:dlblFieldTableCache>
                    </c15:dlblFTEntry>
                  </c15:dlblFieldTable>
                  <c15:showDataLabelsRange val="0"/>
                </c:ext>
                <c:ext xmlns:c16="http://schemas.microsoft.com/office/drawing/2014/chart" uri="{C3380CC4-5D6E-409C-BE32-E72D297353CC}">
                  <c16:uniqueId val="{00000039-DE50-471D-A356-587EA25C2DE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{C6C6C5C4-E45D-4ECC-81A3-AC15D2594742}</c15:txfldGUID>
                      <c15:f>Diagramm!$J$58</c15:f>
                      <c15:dlblFieldTableCache>
                        <c:ptCount val="1"/>
                      </c15:dlblFieldTableCache>
                    </c15:dlblFTEntry>
                  </c15:dlblFieldTable>
                  <c15:showDataLabelsRange val="0"/>
                </c:ext>
                <c:ext xmlns:c16="http://schemas.microsoft.com/office/drawing/2014/chart" uri="{C3380CC4-5D6E-409C-BE32-E72D297353CC}">
                  <c16:uniqueId val="{0000003A-DE50-471D-A356-587EA25C2DE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{89044DDC-5ACB-4C8C-9F87-586B8782CDF0}</c15:txfldGUID>
                      <c15:f>Diagramm!$J$59</c15:f>
                      <c15:dlblFieldTableCache>
                        <c:ptCount val="1"/>
                      </c15:dlblFieldTableCache>
                    </c15:dlblFTEntry>
                  </c15:dlblFieldTable>
                  <c15:showDataLabelsRange val="0"/>
                </c:ext>
                <c:ext xmlns:c16="http://schemas.microsoft.com/office/drawing/2014/chart" uri="{C3380CC4-5D6E-409C-BE32-E72D297353CC}">
                  <c16:uniqueId val="{0000003B-DE50-471D-A356-587EA25C2DE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{F4CE847E-42E3-4C94-8B9F-1BE4450CB0C6}</c15:txfldGUID>
                      <c15:f>Diagramm!$J$60</c15:f>
                      <c15:dlblFieldTableCache>
                        <c:ptCount val="1"/>
                      </c15:dlblFieldTableCache>
                    </c15:dlblFTEntry>
                  </c15:dlblFieldTable>
                  <c15:showDataLabelsRange val="0"/>
                </c:ext>
                <c:ext xmlns:c16="http://schemas.microsoft.com/office/drawing/2014/chart" uri="{C3380CC4-5D6E-409C-BE32-E72D297353CC}">
                  <c16:uniqueId val="{0000003C-DE50-471D-A356-587EA25C2DE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{F11A55A6-5B83-4CB9-A3CD-6072AD6CC20B}</c15:txfldGUID>
                      <c15:f>Diagramm!$J$61</c15:f>
                      <c15:dlblFieldTableCache>
                        <c:ptCount val="1"/>
                      </c15:dlblFieldTableCache>
                    </c15:dlblFTEntry>
                  </c15:dlblFieldTable>
                  <c15:showDataLabelsRange val="0"/>
                </c:ext>
                <c:ext xmlns:c16="http://schemas.microsoft.com/office/drawing/2014/chart" uri="{C3380CC4-5D6E-409C-BE32-E72D297353CC}">
                  <c16:uniqueId val="{0000003D-DE50-471D-A356-587EA25C2DE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{2DCBA8B2-39A3-4D5A-9ABF-DFAA49AE075D}</c15:txfldGUID>
                      <c15:f>Diagramm!$J$62</c15:f>
                      <c15:dlblFieldTableCache>
                        <c:ptCount val="1"/>
                      </c15:dlblFieldTableCache>
                    </c15:dlblFTEntry>
                  </c15:dlblFieldTable>
                  <c15:showDataLabelsRange val="0"/>
                </c:ext>
                <c:ext xmlns:c16="http://schemas.microsoft.com/office/drawing/2014/chart" uri="{C3380CC4-5D6E-409C-BE32-E72D297353CC}">
                  <c16:uniqueId val="{0000003E-DE50-471D-A356-587EA25C2DE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{1C5FC4AC-9448-4C73-8FA9-276142F74D35}</c15:txfldGUID>
                      <c15:f>Diagramm!$J$63</c15:f>
                      <c15:dlblFieldTableCache>
                        <c:ptCount val="1"/>
                      </c15:dlblFieldTableCache>
                    </c15:dlblFTEntry>
                  </c15:dlblFieldTable>
                  <c15:showDataLabelsRange val="0"/>
                </c:ext>
                <c:ext xmlns:c16="http://schemas.microsoft.com/office/drawing/2014/chart" uri="{C3380CC4-5D6E-409C-BE32-E72D297353CC}">
                  <c16:uniqueId val="{0000003F-DE50-471D-A356-587EA25C2DE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{296DBF0D-3B01-4462-B442-64134E4E962F}</c15:txfldGUID>
                      <c15:f>Diagramm!$J$64</c15:f>
                      <c15:dlblFieldTableCache>
                        <c:ptCount val="1"/>
                      </c15:dlblFieldTableCache>
                    </c15:dlblFTEntry>
                  </c15:dlblFieldTable>
                  <c15:showDataLabelsRange val="0"/>
                </c:ext>
                <c:ext xmlns:c16="http://schemas.microsoft.com/office/drawing/2014/chart" uri="{C3380CC4-5D6E-409C-BE32-E72D297353CC}">
                  <c16:uniqueId val="{00000040-DE50-471D-A356-587EA25C2DE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{F952AFA6-F7A3-4604-959E-9822EFB6F53A}</c15:txfldGUID>
                      <c15:f>Diagramm!$J$65</c15:f>
                      <c15:dlblFieldTableCache>
                        <c:ptCount val="1"/>
                      </c15:dlblFieldTableCache>
                    </c15:dlblFTEntry>
                  </c15:dlblFieldTable>
                  <c15:showDataLabelsRange val="0"/>
                </c:ext>
                <c:ext xmlns:c16="http://schemas.microsoft.com/office/drawing/2014/chart" uri="{C3380CC4-5D6E-409C-BE32-E72D297353CC}">
                  <c16:uniqueId val="{00000041-DE50-471D-A356-587EA25C2DE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{FD6E5D45-C3B4-4E60-A244-6CAAF735BDA5}</c15:txfldGUID>
                      <c15:f>Diagramm!$J$66</c15:f>
                      <c15:dlblFieldTableCache>
                        <c:ptCount val="1"/>
                      </c15:dlblFieldTableCache>
                    </c15:dlblFTEntry>
                  </c15:dlblFieldTable>
                  <c15:showDataLabelsRange val="0"/>
                </c:ext>
                <c:ext xmlns:c16="http://schemas.microsoft.com/office/drawing/2014/chart" uri="{C3380CC4-5D6E-409C-BE32-E72D297353CC}">
                  <c16:uniqueId val="{00000042-DE50-471D-A356-587EA25C2DE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{A6D2553C-46FF-4B49-9C2B-17FA06632BE8}</c15:txfldGUID>
                      <c15:f>Diagramm!$J$67</c15:f>
                      <c15:dlblFieldTableCache>
                        <c:ptCount val="1"/>
                      </c15:dlblFieldTableCache>
                    </c15:dlblFTEntry>
                  </c15:dlblFieldTable>
                  <c15:showDataLabelsRange val="0"/>
                </c:ext>
                <c:ext xmlns:c16="http://schemas.microsoft.com/office/drawing/2014/chart" uri="{C3380CC4-5D6E-409C-BE32-E72D297353CC}">
                  <c16:uniqueId val="{00000043-DE50-471D-A356-587EA25C2DE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E50-471D-A356-587EA25C2DE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765-43A3-9492-06EA83A26A9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65-43A3-9492-06EA83A26A9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765-43A3-9492-06EA83A26A9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65-43A3-9492-06EA83A26A9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765-43A3-9492-06EA83A26A9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65-43A3-9492-06EA83A26A9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765-43A3-9492-06EA83A26A9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765-43A3-9492-06EA83A26A9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765-43A3-9492-06EA83A26A9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765-43A3-9492-06EA83A26A9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765-43A3-9492-06EA83A26A9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765-43A3-9492-06EA83A26A9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765-43A3-9492-06EA83A26A9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765-43A3-9492-06EA83A26A9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765-43A3-9492-06EA83A26A9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765-43A3-9492-06EA83A26A9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765-43A3-9492-06EA83A26A9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765-43A3-9492-06EA83A26A9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765-43A3-9492-06EA83A26A9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765-43A3-9492-06EA83A26A9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765-43A3-9492-06EA83A26A9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765-43A3-9492-06EA83A26A9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765-43A3-9492-06EA83A26A9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765-43A3-9492-06EA83A26A9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765-43A3-9492-06EA83A26A9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765-43A3-9492-06EA83A26A9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765-43A3-9492-06EA83A26A9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765-43A3-9492-06EA83A26A9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765-43A3-9492-06EA83A26A9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765-43A3-9492-06EA83A26A9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765-43A3-9492-06EA83A26A9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765-43A3-9492-06EA83A26A9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765-43A3-9492-06EA83A26A9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765-43A3-9492-06EA83A26A9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765-43A3-9492-06EA83A26A9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765-43A3-9492-06EA83A26A9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765-43A3-9492-06EA83A26A9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765-43A3-9492-06EA83A26A9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765-43A3-9492-06EA83A26A9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765-43A3-9492-06EA83A26A9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765-43A3-9492-06EA83A26A9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765-43A3-9492-06EA83A26A9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765-43A3-9492-06EA83A26A9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765-43A3-9492-06EA83A26A9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765-43A3-9492-06EA83A26A9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765-43A3-9492-06EA83A26A9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765-43A3-9492-06EA83A26A9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765-43A3-9492-06EA83A26A9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765-43A3-9492-06EA83A26A9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765-43A3-9492-06EA83A26A9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765-43A3-9492-06EA83A26A9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765-43A3-9492-06EA83A26A9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765-43A3-9492-06EA83A26A9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765-43A3-9492-06EA83A26A9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765-43A3-9492-06EA83A26A9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765-43A3-9492-06EA83A26A9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765-43A3-9492-06EA83A26A9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765-43A3-9492-06EA83A26A9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765-43A3-9492-06EA83A26A9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765-43A3-9492-06EA83A26A9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765-43A3-9492-06EA83A26A9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765-43A3-9492-06EA83A26A9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765-43A3-9492-06EA83A26A9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765-43A3-9492-06EA83A26A9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765-43A3-9492-06EA83A26A9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765-43A3-9492-06EA83A26A9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765-43A3-9492-06EA83A26A9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765-43A3-9492-06EA83A26A9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765-43A3-9492-06EA83A26A9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102.298057645461</c:v>
                </c:pt>
                <c:pt idx="2">
                  <c:v>104.64354237178519</c:v>
                </c:pt>
                <c:pt idx="3">
                  <c:v>100.29749714359626</c:v>
                </c:pt>
                <c:pt idx="4">
                  <c:v>102.41878112402181</c:v>
                </c:pt>
                <c:pt idx="5">
                  <c:v>104.76426585034599</c:v>
                </c:pt>
                <c:pt idx="6">
                  <c:v>107.29514734731713</c:v>
                </c:pt>
                <c:pt idx="7">
                  <c:v>103.1991721818613</c:v>
                </c:pt>
                <c:pt idx="8">
                  <c:v>105.48645094530795</c:v>
                </c:pt>
                <c:pt idx="9">
                  <c:v>108.02811132429343</c:v>
                </c:pt>
                <c:pt idx="10">
                  <c:v>110.81121866040053</c:v>
                </c:pt>
                <c:pt idx="11">
                  <c:v>107.06447927220988</c:v>
                </c:pt>
                <c:pt idx="12">
                  <c:v>109.50912971306617</c:v>
                </c:pt>
                <c:pt idx="13">
                  <c:v>111.63688102270032</c:v>
                </c:pt>
                <c:pt idx="14">
                  <c:v>114.29064177463513</c:v>
                </c:pt>
                <c:pt idx="15">
                  <c:v>110.68833940543688</c:v>
                </c:pt>
                <c:pt idx="16">
                  <c:v>112.0701920796775</c:v>
                </c:pt>
                <c:pt idx="17">
                  <c:v>114.08799879276521</c:v>
                </c:pt>
                <c:pt idx="18">
                  <c:v>116.3580313449889</c:v>
                </c:pt>
                <c:pt idx="19">
                  <c:v>112.85920624312847</c:v>
                </c:pt>
                <c:pt idx="20">
                  <c:v>114.65927953952617</c:v>
                </c:pt>
                <c:pt idx="21">
                  <c:v>116.15754413952185</c:v>
                </c:pt>
                <c:pt idx="22">
                  <c:v>118.95358613404619</c:v>
                </c:pt>
                <c:pt idx="23">
                  <c:v>115.11199258412917</c:v>
                </c:pt>
                <c:pt idx="24">
                  <c:v>116.09933817664432</c:v>
                </c:pt>
              </c:numCache>
            </c:numRef>
          </c:val>
          <c:smooth val="0"/>
          <c:extLst>
            <c:ext xmlns:c16="http://schemas.microsoft.com/office/drawing/2014/chart" uri="{C3380CC4-5D6E-409C-BE32-E72D297353CC}">
              <c16:uniqueId val="{00000000-0150-4331-925A-BE363B8B1C8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104.63874051166712</c:v>
                </c:pt>
                <c:pt idx="2">
                  <c:v>108.12482429013212</c:v>
                </c:pt>
                <c:pt idx="3">
                  <c:v>104.83553556367727</c:v>
                </c:pt>
                <c:pt idx="4">
                  <c:v>105.81951082372787</c:v>
                </c:pt>
                <c:pt idx="5">
                  <c:v>110.7112735451223</c:v>
                </c:pt>
                <c:pt idx="6">
                  <c:v>116.86814731515322</c:v>
                </c:pt>
                <c:pt idx="7">
                  <c:v>112.62299690750632</c:v>
                </c:pt>
                <c:pt idx="8">
                  <c:v>115.1532190047793</c:v>
                </c:pt>
                <c:pt idx="9">
                  <c:v>120.21366319932527</c:v>
                </c:pt>
                <c:pt idx="10">
                  <c:v>124.31824571267921</c:v>
                </c:pt>
                <c:pt idx="11">
                  <c:v>121.25386561709306</c:v>
                </c:pt>
                <c:pt idx="12">
                  <c:v>122.26595445600226</c:v>
                </c:pt>
                <c:pt idx="13">
                  <c:v>129.88473432667979</c:v>
                </c:pt>
                <c:pt idx="14">
                  <c:v>134.29856620747822</c:v>
                </c:pt>
                <c:pt idx="15">
                  <c:v>130.25021085184142</c:v>
                </c:pt>
                <c:pt idx="16">
                  <c:v>131.68400337362948</c:v>
                </c:pt>
                <c:pt idx="17">
                  <c:v>137.78464998594322</c:v>
                </c:pt>
                <c:pt idx="18">
                  <c:v>140.90525723924657</c:v>
                </c:pt>
                <c:pt idx="19">
                  <c:v>135.53556367725611</c:v>
                </c:pt>
                <c:pt idx="20">
                  <c:v>139.8088276637616</c:v>
                </c:pt>
                <c:pt idx="21">
                  <c:v>147.42760753443912</c:v>
                </c:pt>
                <c:pt idx="22">
                  <c:v>150.74500983975261</c:v>
                </c:pt>
                <c:pt idx="23">
                  <c:v>145.76890638178239</c:v>
                </c:pt>
                <c:pt idx="24">
                  <c:v>144.61624964858026</c:v>
                </c:pt>
              </c:numCache>
            </c:numRef>
          </c:val>
          <c:smooth val="0"/>
          <c:extLst>
            <c:ext xmlns:c16="http://schemas.microsoft.com/office/drawing/2014/chart" uri="{C3380CC4-5D6E-409C-BE32-E72D297353CC}">
              <c16:uniqueId val="{00000001-0150-4331-925A-BE363B8B1C8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100.0473428808143</c:v>
                </c:pt>
                <c:pt idx="2">
                  <c:v>100.08285004142503</c:v>
                </c:pt>
                <c:pt idx="3">
                  <c:v>101.07705053852527</c:v>
                </c:pt>
                <c:pt idx="4">
                  <c:v>98.390342052313883</c:v>
                </c:pt>
                <c:pt idx="5">
                  <c:v>99.135992425139079</c:v>
                </c:pt>
                <c:pt idx="6">
                  <c:v>98.709906497810394</c:v>
                </c:pt>
                <c:pt idx="7">
                  <c:v>99.20700674636052</c:v>
                </c:pt>
                <c:pt idx="8">
                  <c:v>98.118120487631671</c:v>
                </c:pt>
                <c:pt idx="9">
                  <c:v>98.603385015978219</c:v>
                </c:pt>
                <c:pt idx="10">
                  <c:v>98.070777606817373</c:v>
                </c:pt>
                <c:pt idx="11">
                  <c:v>99.183335305953364</c:v>
                </c:pt>
                <c:pt idx="12">
                  <c:v>97.47899159663865</c:v>
                </c:pt>
                <c:pt idx="13">
                  <c:v>98.23647768966741</c:v>
                </c:pt>
                <c:pt idx="14">
                  <c:v>98.532370694756779</c:v>
                </c:pt>
                <c:pt idx="15">
                  <c:v>98.816427979642569</c:v>
                </c:pt>
                <c:pt idx="16">
                  <c:v>98.047106166410231</c:v>
                </c:pt>
                <c:pt idx="17">
                  <c:v>97.964256124985212</c:v>
                </c:pt>
                <c:pt idx="18">
                  <c:v>98.721742218013958</c:v>
                </c:pt>
                <c:pt idx="19">
                  <c:v>99.254349627174804</c:v>
                </c:pt>
                <c:pt idx="20">
                  <c:v>98.047106166410231</c:v>
                </c:pt>
                <c:pt idx="21">
                  <c:v>98.674399337199674</c:v>
                </c:pt>
                <c:pt idx="22">
                  <c:v>97.218605752160016</c:v>
                </c:pt>
                <c:pt idx="23">
                  <c:v>95.904840809563268</c:v>
                </c:pt>
                <c:pt idx="24">
                  <c:v>93.750739732512727</c:v>
                </c:pt>
              </c:numCache>
            </c:numRef>
          </c:val>
          <c:smooth val="0"/>
          <c:extLst>
            <c:ext xmlns:c16="http://schemas.microsoft.com/office/drawing/2014/chart" uri="{C3380CC4-5D6E-409C-BE32-E72D297353CC}">
              <c16:uniqueId val="{00000002-0150-4331-925A-BE363B8B1C8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150-4331-925A-BE363B8B1C8C}"/>
                </c:ext>
              </c:extLst>
            </c:dLbl>
            <c:dLbl>
              <c:idx val="1"/>
              <c:delete val="1"/>
              <c:extLst>
                <c:ext xmlns:c15="http://schemas.microsoft.com/office/drawing/2012/chart" uri="{CE6537A1-D6FC-4f65-9D91-7224C49458BB}"/>
                <c:ext xmlns:c16="http://schemas.microsoft.com/office/drawing/2014/chart" uri="{C3380CC4-5D6E-409C-BE32-E72D297353CC}">
                  <c16:uniqueId val="{00000004-0150-4331-925A-BE363B8B1C8C}"/>
                </c:ext>
              </c:extLst>
            </c:dLbl>
            <c:dLbl>
              <c:idx val="2"/>
              <c:delete val="1"/>
              <c:extLst>
                <c:ext xmlns:c15="http://schemas.microsoft.com/office/drawing/2012/chart" uri="{CE6537A1-D6FC-4f65-9D91-7224C49458BB}"/>
                <c:ext xmlns:c16="http://schemas.microsoft.com/office/drawing/2014/chart" uri="{C3380CC4-5D6E-409C-BE32-E72D297353CC}">
                  <c16:uniqueId val="{00000005-0150-4331-925A-BE363B8B1C8C}"/>
                </c:ext>
              </c:extLst>
            </c:dLbl>
            <c:dLbl>
              <c:idx val="3"/>
              <c:delete val="1"/>
              <c:extLst>
                <c:ext xmlns:c15="http://schemas.microsoft.com/office/drawing/2012/chart" uri="{CE6537A1-D6FC-4f65-9D91-7224C49458BB}"/>
                <c:ext xmlns:c16="http://schemas.microsoft.com/office/drawing/2014/chart" uri="{C3380CC4-5D6E-409C-BE32-E72D297353CC}">
                  <c16:uniqueId val="{00000006-0150-4331-925A-BE363B8B1C8C}"/>
                </c:ext>
              </c:extLst>
            </c:dLbl>
            <c:dLbl>
              <c:idx val="4"/>
              <c:delete val="1"/>
              <c:extLst>
                <c:ext xmlns:c15="http://schemas.microsoft.com/office/drawing/2012/chart" uri="{CE6537A1-D6FC-4f65-9D91-7224C49458BB}"/>
                <c:ext xmlns:c16="http://schemas.microsoft.com/office/drawing/2014/chart" uri="{C3380CC4-5D6E-409C-BE32-E72D297353CC}">
                  <c16:uniqueId val="{00000007-0150-4331-925A-BE363B8B1C8C}"/>
                </c:ext>
              </c:extLst>
            </c:dLbl>
            <c:dLbl>
              <c:idx val="5"/>
              <c:delete val="1"/>
              <c:extLst>
                <c:ext xmlns:c15="http://schemas.microsoft.com/office/drawing/2012/chart" uri="{CE6537A1-D6FC-4f65-9D91-7224C49458BB}"/>
                <c:ext xmlns:c16="http://schemas.microsoft.com/office/drawing/2014/chart" uri="{C3380CC4-5D6E-409C-BE32-E72D297353CC}">
                  <c16:uniqueId val="{00000008-0150-4331-925A-BE363B8B1C8C}"/>
                </c:ext>
              </c:extLst>
            </c:dLbl>
            <c:dLbl>
              <c:idx val="6"/>
              <c:delete val="1"/>
              <c:extLst>
                <c:ext xmlns:c15="http://schemas.microsoft.com/office/drawing/2012/chart" uri="{CE6537A1-D6FC-4f65-9D91-7224C49458BB}"/>
                <c:ext xmlns:c16="http://schemas.microsoft.com/office/drawing/2014/chart" uri="{C3380CC4-5D6E-409C-BE32-E72D297353CC}">
                  <c16:uniqueId val="{00000009-0150-4331-925A-BE363B8B1C8C}"/>
                </c:ext>
              </c:extLst>
            </c:dLbl>
            <c:dLbl>
              <c:idx val="7"/>
              <c:delete val="1"/>
              <c:extLst>
                <c:ext xmlns:c15="http://schemas.microsoft.com/office/drawing/2012/chart" uri="{CE6537A1-D6FC-4f65-9D91-7224C49458BB}"/>
                <c:ext xmlns:c16="http://schemas.microsoft.com/office/drawing/2014/chart" uri="{C3380CC4-5D6E-409C-BE32-E72D297353CC}">
                  <c16:uniqueId val="{0000000A-0150-4331-925A-BE363B8B1C8C}"/>
                </c:ext>
              </c:extLst>
            </c:dLbl>
            <c:dLbl>
              <c:idx val="8"/>
              <c:delete val="1"/>
              <c:extLst>
                <c:ext xmlns:c15="http://schemas.microsoft.com/office/drawing/2012/chart" uri="{CE6537A1-D6FC-4f65-9D91-7224C49458BB}"/>
                <c:ext xmlns:c16="http://schemas.microsoft.com/office/drawing/2014/chart" uri="{C3380CC4-5D6E-409C-BE32-E72D297353CC}">
                  <c16:uniqueId val="{0000000B-0150-4331-925A-BE363B8B1C8C}"/>
                </c:ext>
              </c:extLst>
            </c:dLbl>
            <c:dLbl>
              <c:idx val="9"/>
              <c:delete val="1"/>
              <c:extLst>
                <c:ext xmlns:c15="http://schemas.microsoft.com/office/drawing/2012/chart" uri="{CE6537A1-D6FC-4f65-9D91-7224C49458BB}"/>
                <c:ext xmlns:c16="http://schemas.microsoft.com/office/drawing/2014/chart" uri="{C3380CC4-5D6E-409C-BE32-E72D297353CC}">
                  <c16:uniqueId val="{0000000C-0150-4331-925A-BE363B8B1C8C}"/>
                </c:ext>
              </c:extLst>
            </c:dLbl>
            <c:dLbl>
              <c:idx val="10"/>
              <c:delete val="1"/>
              <c:extLst>
                <c:ext xmlns:c15="http://schemas.microsoft.com/office/drawing/2012/chart" uri="{CE6537A1-D6FC-4f65-9D91-7224C49458BB}"/>
                <c:ext xmlns:c16="http://schemas.microsoft.com/office/drawing/2014/chart" uri="{C3380CC4-5D6E-409C-BE32-E72D297353CC}">
                  <c16:uniqueId val="{0000000D-0150-4331-925A-BE363B8B1C8C}"/>
                </c:ext>
              </c:extLst>
            </c:dLbl>
            <c:dLbl>
              <c:idx val="11"/>
              <c:delete val="1"/>
              <c:extLst>
                <c:ext xmlns:c15="http://schemas.microsoft.com/office/drawing/2012/chart" uri="{CE6537A1-D6FC-4f65-9D91-7224C49458BB}"/>
                <c:ext xmlns:c16="http://schemas.microsoft.com/office/drawing/2014/chart" uri="{C3380CC4-5D6E-409C-BE32-E72D297353CC}">
                  <c16:uniqueId val="{0000000E-0150-4331-925A-BE363B8B1C8C}"/>
                </c:ext>
              </c:extLst>
            </c:dLbl>
            <c:dLbl>
              <c:idx val="12"/>
              <c:delete val="1"/>
              <c:extLst>
                <c:ext xmlns:c15="http://schemas.microsoft.com/office/drawing/2012/chart" uri="{CE6537A1-D6FC-4f65-9D91-7224C49458BB}"/>
                <c:ext xmlns:c16="http://schemas.microsoft.com/office/drawing/2014/chart" uri="{C3380CC4-5D6E-409C-BE32-E72D297353CC}">
                  <c16:uniqueId val="{0000000F-0150-4331-925A-BE363B8B1C8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150-4331-925A-BE363B8B1C8C}"/>
                </c:ext>
              </c:extLst>
            </c:dLbl>
            <c:dLbl>
              <c:idx val="14"/>
              <c:delete val="1"/>
              <c:extLst>
                <c:ext xmlns:c15="http://schemas.microsoft.com/office/drawing/2012/chart" uri="{CE6537A1-D6FC-4f65-9D91-7224C49458BB}"/>
                <c:ext xmlns:c16="http://schemas.microsoft.com/office/drawing/2014/chart" uri="{C3380CC4-5D6E-409C-BE32-E72D297353CC}">
                  <c16:uniqueId val="{00000011-0150-4331-925A-BE363B8B1C8C}"/>
                </c:ext>
              </c:extLst>
            </c:dLbl>
            <c:dLbl>
              <c:idx val="15"/>
              <c:delete val="1"/>
              <c:extLst>
                <c:ext xmlns:c15="http://schemas.microsoft.com/office/drawing/2012/chart" uri="{CE6537A1-D6FC-4f65-9D91-7224C49458BB}"/>
                <c:ext xmlns:c16="http://schemas.microsoft.com/office/drawing/2014/chart" uri="{C3380CC4-5D6E-409C-BE32-E72D297353CC}">
                  <c16:uniqueId val="{00000012-0150-4331-925A-BE363B8B1C8C}"/>
                </c:ext>
              </c:extLst>
            </c:dLbl>
            <c:dLbl>
              <c:idx val="16"/>
              <c:delete val="1"/>
              <c:extLst>
                <c:ext xmlns:c15="http://schemas.microsoft.com/office/drawing/2012/chart" uri="{CE6537A1-D6FC-4f65-9D91-7224C49458BB}"/>
                <c:ext xmlns:c16="http://schemas.microsoft.com/office/drawing/2014/chart" uri="{C3380CC4-5D6E-409C-BE32-E72D297353CC}">
                  <c16:uniqueId val="{00000013-0150-4331-925A-BE363B8B1C8C}"/>
                </c:ext>
              </c:extLst>
            </c:dLbl>
            <c:dLbl>
              <c:idx val="17"/>
              <c:delete val="1"/>
              <c:extLst>
                <c:ext xmlns:c15="http://schemas.microsoft.com/office/drawing/2012/chart" uri="{CE6537A1-D6FC-4f65-9D91-7224C49458BB}"/>
                <c:ext xmlns:c16="http://schemas.microsoft.com/office/drawing/2014/chart" uri="{C3380CC4-5D6E-409C-BE32-E72D297353CC}">
                  <c16:uniqueId val="{00000014-0150-4331-925A-BE363B8B1C8C}"/>
                </c:ext>
              </c:extLst>
            </c:dLbl>
            <c:dLbl>
              <c:idx val="18"/>
              <c:delete val="1"/>
              <c:extLst>
                <c:ext xmlns:c15="http://schemas.microsoft.com/office/drawing/2012/chart" uri="{CE6537A1-D6FC-4f65-9D91-7224C49458BB}"/>
                <c:ext xmlns:c16="http://schemas.microsoft.com/office/drawing/2014/chart" uri="{C3380CC4-5D6E-409C-BE32-E72D297353CC}">
                  <c16:uniqueId val="{00000015-0150-4331-925A-BE363B8B1C8C}"/>
                </c:ext>
              </c:extLst>
            </c:dLbl>
            <c:dLbl>
              <c:idx val="19"/>
              <c:delete val="1"/>
              <c:extLst>
                <c:ext xmlns:c15="http://schemas.microsoft.com/office/drawing/2012/chart" uri="{CE6537A1-D6FC-4f65-9D91-7224C49458BB}"/>
                <c:ext xmlns:c16="http://schemas.microsoft.com/office/drawing/2014/chart" uri="{C3380CC4-5D6E-409C-BE32-E72D297353CC}">
                  <c16:uniqueId val="{00000016-0150-4331-925A-BE363B8B1C8C}"/>
                </c:ext>
              </c:extLst>
            </c:dLbl>
            <c:dLbl>
              <c:idx val="20"/>
              <c:delete val="1"/>
              <c:extLst>
                <c:ext xmlns:c15="http://schemas.microsoft.com/office/drawing/2012/chart" uri="{CE6537A1-D6FC-4f65-9D91-7224C49458BB}"/>
                <c:ext xmlns:c16="http://schemas.microsoft.com/office/drawing/2014/chart" uri="{C3380CC4-5D6E-409C-BE32-E72D297353CC}">
                  <c16:uniqueId val="{00000017-0150-4331-925A-BE363B8B1C8C}"/>
                </c:ext>
              </c:extLst>
            </c:dLbl>
            <c:dLbl>
              <c:idx val="21"/>
              <c:delete val="1"/>
              <c:extLst>
                <c:ext xmlns:c15="http://schemas.microsoft.com/office/drawing/2012/chart" uri="{CE6537A1-D6FC-4f65-9D91-7224C49458BB}"/>
                <c:ext xmlns:c16="http://schemas.microsoft.com/office/drawing/2014/chart" uri="{C3380CC4-5D6E-409C-BE32-E72D297353CC}">
                  <c16:uniqueId val="{00000018-0150-4331-925A-BE363B8B1C8C}"/>
                </c:ext>
              </c:extLst>
            </c:dLbl>
            <c:dLbl>
              <c:idx val="22"/>
              <c:delete val="1"/>
              <c:extLst>
                <c:ext xmlns:c15="http://schemas.microsoft.com/office/drawing/2012/chart" uri="{CE6537A1-D6FC-4f65-9D91-7224C49458BB}"/>
                <c:ext xmlns:c16="http://schemas.microsoft.com/office/drawing/2014/chart" uri="{C3380CC4-5D6E-409C-BE32-E72D297353CC}">
                  <c16:uniqueId val="{00000019-0150-4331-925A-BE363B8B1C8C}"/>
                </c:ext>
              </c:extLst>
            </c:dLbl>
            <c:dLbl>
              <c:idx val="23"/>
              <c:delete val="1"/>
              <c:extLst>
                <c:ext xmlns:c15="http://schemas.microsoft.com/office/drawing/2012/chart" uri="{CE6537A1-D6FC-4f65-9D91-7224C49458BB}"/>
                <c:ext xmlns:c16="http://schemas.microsoft.com/office/drawing/2014/chart" uri="{C3380CC4-5D6E-409C-BE32-E72D297353CC}">
                  <c16:uniqueId val="{0000001A-0150-4331-925A-BE363B8B1C8C}"/>
                </c:ext>
              </c:extLst>
            </c:dLbl>
            <c:dLbl>
              <c:idx val="24"/>
              <c:delete val="1"/>
              <c:extLst>
                <c:ext xmlns:c15="http://schemas.microsoft.com/office/drawing/2012/chart" uri="{CE6537A1-D6FC-4f65-9D91-7224C49458BB}"/>
                <c:ext xmlns:c16="http://schemas.microsoft.com/office/drawing/2014/chart" uri="{C3380CC4-5D6E-409C-BE32-E72D297353CC}">
                  <c16:uniqueId val="{0000001B-0150-4331-925A-BE363B8B1C8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150-4331-925A-BE363B8B1C8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Cham (09372)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53855</v>
      </c>
      <c r="F11" s="238">
        <v>53397</v>
      </c>
      <c r="G11" s="238">
        <v>55179</v>
      </c>
      <c r="H11" s="238">
        <v>53882</v>
      </c>
      <c r="I11" s="265">
        <v>53187</v>
      </c>
      <c r="J11" s="263">
        <v>668</v>
      </c>
      <c r="K11" s="266">
        <v>1.2559460018425554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17.047627889703833</v>
      </c>
      <c r="E13" s="115">
        <v>9181</v>
      </c>
      <c r="F13" s="114">
        <v>9100</v>
      </c>
      <c r="G13" s="114">
        <v>9582</v>
      </c>
      <c r="H13" s="114">
        <v>9532</v>
      </c>
      <c r="I13" s="140">
        <v>9302</v>
      </c>
      <c r="J13" s="115">
        <v>-121</v>
      </c>
      <c r="K13" s="116">
        <v>-1.3007955278434746</v>
      </c>
    </row>
    <row r="14" spans="1:255" ht="14.1" customHeight="1" x14ac:dyDescent="0.2">
      <c r="A14" s="306" t="s">
        <v>230</v>
      </c>
      <c r="B14" s="307"/>
      <c r="C14" s="308"/>
      <c r="D14" s="113">
        <v>64.324575248352062</v>
      </c>
      <c r="E14" s="115">
        <v>34642</v>
      </c>
      <c r="F14" s="114">
        <v>34317</v>
      </c>
      <c r="G14" s="114">
        <v>35589</v>
      </c>
      <c r="H14" s="114">
        <v>34692</v>
      </c>
      <c r="I14" s="140">
        <v>34306</v>
      </c>
      <c r="J14" s="115">
        <v>336</v>
      </c>
      <c r="K14" s="116">
        <v>0.97942050953186033</v>
      </c>
    </row>
    <row r="15" spans="1:255" ht="14.1" customHeight="1" x14ac:dyDescent="0.2">
      <c r="A15" s="306" t="s">
        <v>231</v>
      </c>
      <c r="B15" s="307"/>
      <c r="C15" s="308"/>
      <c r="D15" s="113">
        <v>11.350849503295887</v>
      </c>
      <c r="E15" s="115">
        <v>6113</v>
      </c>
      <c r="F15" s="114">
        <v>6080</v>
      </c>
      <c r="G15" s="114">
        <v>6098</v>
      </c>
      <c r="H15" s="114">
        <v>5938</v>
      </c>
      <c r="I15" s="140">
        <v>5879</v>
      </c>
      <c r="J15" s="115">
        <v>234</v>
      </c>
      <c r="K15" s="116">
        <v>3.9802687531893177</v>
      </c>
    </row>
    <row r="16" spans="1:255" ht="14.1" customHeight="1" x14ac:dyDescent="0.2">
      <c r="A16" s="306" t="s">
        <v>232</v>
      </c>
      <c r="B16" s="307"/>
      <c r="C16" s="308"/>
      <c r="D16" s="113">
        <v>6.7533190975768269</v>
      </c>
      <c r="E16" s="115">
        <v>3637</v>
      </c>
      <c r="F16" s="114">
        <v>3620</v>
      </c>
      <c r="G16" s="114">
        <v>3632</v>
      </c>
      <c r="H16" s="114">
        <v>3449</v>
      </c>
      <c r="I16" s="140">
        <v>3431</v>
      </c>
      <c r="J16" s="115">
        <v>206</v>
      </c>
      <c r="K16" s="116">
        <v>6.0040804430195278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0.65917742085228859</v>
      </c>
      <c r="E18" s="115">
        <v>355</v>
      </c>
      <c r="F18" s="114">
        <v>354</v>
      </c>
      <c r="G18" s="114">
        <v>375</v>
      </c>
      <c r="H18" s="114">
        <v>373</v>
      </c>
      <c r="I18" s="140">
        <v>335</v>
      </c>
      <c r="J18" s="115">
        <v>20</v>
      </c>
      <c r="K18" s="116">
        <v>5.9701492537313436</v>
      </c>
    </row>
    <row r="19" spans="1:255" ht="14.1" customHeight="1" x14ac:dyDescent="0.2">
      <c r="A19" s="306" t="s">
        <v>235</v>
      </c>
      <c r="B19" s="307" t="s">
        <v>236</v>
      </c>
      <c r="C19" s="308"/>
      <c r="D19" s="113">
        <v>0.44935474886268684</v>
      </c>
      <c r="E19" s="115">
        <v>242</v>
      </c>
      <c r="F19" s="114">
        <v>235</v>
      </c>
      <c r="G19" s="114">
        <v>254</v>
      </c>
      <c r="H19" s="114">
        <v>255</v>
      </c>
      <c r="I19" s="140">
        <v>226</v>
      </c>
      <c r="J19" s="115">
        <v>16</v>
      </c>
      <c r="K19" s="116">
        <v>7.0796460176991154</v>
      </c>
    </row>
    <row r="20" spans="1:255" ht="14.1" customHeight="1" x14ac:dyDescent="0.2">
      <c r="A20" s="306">
        <v>12</v>
      </c>
      <c r="B20" s="307" t="s">
        <v>237</v>
      </c>
      <c r="C20" s="308"/>
      <c r="D20" s="113">
        <v>0.48649150496704113</v>
      </c>
      <c r="E20" s="115">
        <v>262</v>
      </c>
      <c r="F20" s="114">
        <v>232</v>
      </c>
      <c r="G20" s="114">
        <v>291</v>
      </c>
      <c r="H20" s="114">
        <v>285</v>
      </c>
      <c r="I20" s="140">
        <v>266</v>
      </c>
      <c r="J20" s="115">
        <v>-4</v>
      </c>
      <c r="K20" s="116">
        <v>-1.5037593984962405</v>
      </c>
    </row>
    <row r="21" spans="1:255" ht="14.1" customHeight="1" x14ac:dyDescent="0.2">
      <c r="A21" s="306">
        <v>21</v>
      </c>
      <c r="B21" s="307" t="s">
        <v>238</v>
      </c>
      <c r="C21" s="308"/>
      <c r="D21" s="113">
        <v>0.54962399034444342</v>
      </c>
      <c r="E21" s="115">
        <v>296</v>
      </c>
      <c r="F21" s="114">
        <v>301</v>
      </c>
      <c r="G21" s="114">
        <v>338</v>
      </c>
      <c r="H21" s="114">
        <v>336</v>
      </c>
      <c r="I21" s="140">
        <v>318</v>
      </c>
      <c r="J21" s="115">
        <v>-22</v>
      </c>
      <c r="K21" s="116">
        <v>-6.9182389937106921</v>
      </c>
    </row>
    <row r="22" spans="1:255" ht="14.1" customHeight="1" x14ac:dyDescent="0.2">
      <c r="A22" s="306">
        <v>22</v>
      </c>
      <c r="B22" s="307" t="s">
        <v>239</v>
      </c>
      <c r="C22" s="308"/>
      <c r="D22" s="113">
        <v>2.8446755175935383</v>
      </c>
      <c r="E22" s="115">
        <v>1532</v>
      </c>
      <c r="F22" s="114">
        <v>1496</v>
      </c>
      <c r="G22" s="114">
        <v>1586</v>
      </c>
      <c r="H22" s="114">
        <v>1587</v>
      </c>
      <c r="I22" s="140">
        <v>1563</v>
      </c>
      <c r="J22" s="115">
        <v>-31</v>
      </c>
      <c r="K22" s="116">
        <v>-1.9833653230966091</v>
      </c>
    </row>
    <row r="23" spans="1:255" ht="14.1" customHeight="1" x14ac:dyDescent="0.2">
      <c r="A23" s="306">
        <v>23</v>
      </c>
      <c r="B23" s="307" t="s">
        <v>240</v>
      </c>
      <c r="C23" s="308"/>
      <c r="D23" s="113">
        <v>0.26181413053569769</v>
      </c>
      <c r="E23" s="115">
        <v>141</v>
      </c>
      <c r="F23" s="114">
        <v>139</v>
      </c>
      <c r="G23" s="114">
        <v>145</v>
      </c>
      <c r="H23" s="114">
        <v>145</v>
      </c>
      <c r="I23" s="140">
        <v>146</v>
      </c>
      <c r="J23" s="115">
        <v>-5</v>
      </c>
      <c r="K23" s="116">
        <v>-3.4246575342465753</v>
      </c>
    </row>
    <row r="24" spans="1:255" ht="14.1" customHeight="1" x14ac:dyDescent="0.2">
      <c r="A24" s="306">
        <v>24</v>
      </c>
      <c r="B24" s="307" t="s">
        <v>241</v>
      </c>
      <c r="C24" s="308"/>
      <c r="D24" s="113">
        <v>6.7236096926933433</v>
      </c>
      <c r="E24" s="115">
        <v>3621</v>
      </c>
      <c r="F24" s="114">
        <v>3633</v>
      </c>
      <c r="G24" s="114">
        <v>3725</v>
      </c>
      <c r="H24" s="114">
        <v>3720</v>
      </c>
      <c r="I24" s="140">
        <v>3759</v>
      </c>
      <c r="J24" s="115">
        <v>-138</v>
      </c>
      <c r="K24" s="116">
        <v>-3.6711891460494814</v>
      </c>
    </row>
    <row r="25" spans="1:255" ht="14.1" customHeight="1" x14ac:dyDescent="0.2">
      <c r="A25" s="306">
        <v>25</v>
      </c>
      <c r="B25" s="307" t="s">
        <v>242</v>
      </c>
      <c r="C25" s="308"/>
      <c r="D25" s="113">
        <v>9.4624454553894726</v>
      </c>
      <c r="E25" s="115">
        <v>5096</v>
      </c>
      <c r="F25" s="114">
        <v>5133</v>
      </c>
      <c r="G25" s="114">
        <v>5228</v>
      </c>
      <c r="H25" s="114">
        <v>5243</v>
      </c>
      <c r="I25" s="140">
        <v>5277</v>
      </c>
      <c r="J25" s="115">
        <v>-181</v>
      </c>
      <c r="K25" s="116">
        <v>-3.4299791548228158</v>
      </c>
    </row>
    <row r="26" spans="1:255" ht="14.1" customHeight="1" x14ac:dyDescent="0.2">
      <c r="A26" s="306">
        <v>26</v>
      </c>
      <c r="B26" s="307" t="s">
        <v>243</v>
      </c>
      <c r="C26" s="308"/>
      <c r="D26" s="113">
        <v>3.7730944202023955</v>
      </c>
      <c r="E26" s="115">
        <v>2032</v>
      </c>
      <c r="F26" s="114">
        <v>2081</v>
      </c>
      <c r="G26" s="114">
        <v>2164</v>
      </c>
      <c r="H26" s="114">
        <v>2064</v>
      </c>
      <c r="I26" s="140">
        <v>2041</v>
      </c>
      <c r="J26" s="115">
        <v>-9</v>
      </c>
      <c r="K26" s="116">
        <v>-0.44096031357177856</v>
      </c>
    </row>
    <row r="27" spans="1:255" ht="14.1" customHeight="1" x14ac:dyDescent="0.2">
      <c r="A27" s="306">
        <v>27</v>
      </c>
      <c r="B27" s="307" t="s">
        <v>244</v>
      </c>
      <c r="C27" s="308"/>
      <c r="D27" s="113">
        <v>5.1917185033887288</v>
      </c>
      <c r="E27" s="115">
        <v>2796</v>
      </c>
      <c r="F27" s="114">
        <v>2775</v>
      </c>
      <c r="G27" s="114">
        <v>2791</v>
      </c>
      <c r="H27" s="114">
        <v>2687</v>
      </c>
      <c r="I27" s="140">
        <v>2691</v>
      </c>
      <c r="J27" s="115">
        <v>105</v>
      </c>
      <c r="K27" s="116">
        <v>3.9018952062430325</v>
      </c>
    </row>
    <row r="28" spans="1:255" ht="14.1" customHeight="1" x14ac:dyDescent="0.2">
      <c r="A28" s="306">
        <v>28</v>
      </c>
      <c r="B28" s="307" t="s">
        <v>245</v>
      </c>
      <c r="C28" s="308"/>
      <c r="D28" s="113">
        <v>0.89128214650450288</v>
      </c>
      <c r="E28" s="115">
        <v>480</v>
      </c>
      <c r="F28" s="114">
        <v>474</v>
      </c>
      <c r="G28" s="114">
        <v>476</v>
      </c>
      <c r="H28" s="114">
        <v>472</v>
      </c>
      <c r="I28" s="140">
        <v>467</v>
      </c>
      <c r="J28" s="115">
        <v>13</v>
      </c>
      <c r="K28" s="116">
        <v>2.78372591006424</v>
      </c>
    </row>
    <row r="29" spans="1:255" ht="14.1" customHeight="1" x14ac:dyDescent="0.2">
      <c r="A29" s="306">
        <v>29</v>
      </c>
      <c r="B29" s="307" t="s">
        <v>246</v>
      </c>
      <c r="C29" s="308"/>
      <c r="D29" s="113">
        <v>3.463002506731037</v>
      </c>
      <c r="E29" s="115">
        <v>1865</v>
      </c>
      <c r="F29" s="114">
        <v>1893</v>
      </c>
      <c r="G29" s="114">
        <v>1938</v>
      </c>
      <c r="H29" s="114">
        <v>1895</v>
      </c>
      <c r="I29" s="140">
        <v>1837</v>
      </c>
      <c r="J29" s="115">
        <v>28</v>
      </c>
      <c r="K29" s="116">
        <v>1.5242242787152966</v>
      </c>
    </row>
    <row r="30" spans="1:255" ht="14.1" customHeight="1" x14ac:dyDescent="0.2">
      <c r="A30" s="306" t="s">
        <v>247</v>
      </c>
      <c r="B30" s="307" t="s">
        <v>248</v>
      </c>
      <c r="C30" s="308"/>
      <c r="D30" s="113">
        <v>1.6265899173707177</v>
      </c>
      <c r="E30" s="115">
        <v>876</v>
      </c>
      <c r="F30" s="114">
        <v>883</v>
      </c>
      <c r="G30" s="114">
        <v>899</v>
      </c>
      <c r="H30" s="114">
        <v>872</v>
      </c>
      <c r="I30" s="140">
        <v>847</v>
      </c>
      <c r="J30" s="115">
        <v>29</v>
      </c>
      <c r="K30" s="116">
        <v>3.4238488783943328</v>
      </c>
    </row>
    <row r="31" spans="1:255" ht="14.1" customHeight="1" x14ac:dyDescent="0.2">
      <c r="A31" s="306" t="s">
        <v>249</v>
      </c>
      <c r="B31" s="307" t="s">
        <v>250</v>
      </c>
      <c r="C31" s="308"/>
      <c r="D31" s="113">
        <v>1.7547117259307399</v>
      </c>
      <c r="E31" s="115">
        <v>945</v>
      </c>
      <c r="F31" s="114">
        <v>964</v>
      </c>
      <c r="G31" s="114">
        <v>992</v>
      </c>
      <c r="H31" s="114">
        <v>983</v>
      </c>
      <c r="I31" s="140">
        <v>948</v>
      </c>
      <c r="J31" s="115">
        <v>-3</v>
      </c>
      <c r="K31" s="116">
        <v>-0.31645569620253167</v>
      </c>
    </row>
    <row r="32" spans="1:255" ht="14.1" customHeight="1" x14ac:dyDescent="0.2">
      <c r="A32" s="306">
        <v>31</v>
      </c>
      <c r="B32" s="307" t="s">
        <v>251</v>
      </c>
      <c r="C32" s="308"/>
      <c r="D32" s="113">
        <v>0.78172871599665772</v>
      </c>
      <c r="E32" s="115">
        <v>421</v>
      </c>
      <c r="F32" s="114">
        <v>393</v>
      </c>
      <c r="G32" s="114">
        <v>398</v>
      </c>
      <c r="H32" s="114">
        <v>390</v>
      </c>
      <c r="I32" s="140">
        <v>384</v>
      </c>
      <c r="J32" s="115">
        <v>37</v>
      </c>
      <c r="K32" s="116">
        <v>9.6354166666666661</v>
      </c>
    </row>
    <row r="33" spans="1:11" ht="14.1" customHeight="1" x14ac:dyDescent="0.2">
      <c r="A33" s="306">
        <v>32</v>
      </c>
      <c r="B33" s="307" t="s">
        <v>252</v>
      </c>
      <c r="C33" s="308"/>
      <c r="D33" s="113">
        <v>3.9754897409711263</v>
      </c>
      <c r="E33" s="115">
        <v>2141</v>
      </c>
      <c r="F33" s="114">
        <v>1872</v>
      </c>
      <c r="G33" s="114">
        <v>2423</v>
      </c>
      <c r="H33" s="114">
        <v>2342</v>
      </c>
      <c r="I33" s="140">
        <v>2101</v>
      </c>
      <c r="J33" s="115">
        <v>40</v>
      </c>
      <c r="K33" s="116">
        <v>1.9038553069966682</v>
      </c>
    </row>
    <row r="34" spans="1:11" ht="14.1" customHeight="1" x14ac:dyDescent="0.2">
      <c r="A34" s="306">
        <v>33</v>
      </c>
      <c r="B34" s="307" t="s">
        <v>253</v>
      </c>
      <c r="C34" s="308"/>
      <c r="D34" s="113">
        <v>1.8289852381394485</v>
      </c>
      <c r="E34" s="115">
        <v>985</v>
      </c>
      <c r="F34" s="114">
        <v>835</v>
      </c>
      <c r="G34" s="114">
        <v>1101</v>
      </c>
      <c r="H34" s="114">
        <v>1081</v>
      </c>
      <c r="I34" s="140">
        <v>986</v>
      </c>
      <c r="J34" s="115">
        <v>-1</v>
      </c>
      <c r="K34" s="116">
        <v>-0.10141987829614604</v>
      </c>
    </row>
    <row r="35" spans="1:11" ht="14.1" customHeight="1" x14ac:dyDescent="0.2">
      <c r="A35" s="306">
        <v>34</v>
      </c>
      <c r="B35" s="307" t="s">
        <v>254</v>
      </c>
      <c r="C35" s="308"/>
      <c r="D35" s="113">
        <v>2.7574041407483056</v>
      </c>
      <c r="E35" s="115">
        <v>1485</v>
      </c>
      <c r="F35" s="114">
        <v>1475</v>
      </c>
      <c r="G35" s="114">
        <v>1523</v>
      </c>
      <c r="H35" s="114">
        <v>1489</v>
      </c>
      <c r="I35" s="140">
        <v>1463</v>
      </c>
      <c r="J35" s="115">
        <v>22</v>
      </c>
      <c r="K35" s="116">
        <v>1.5037593984962405</v>
      </c>
    </row>
    <row r="36" spans="1:11" ht="14.1" customHeight="1" x14ac:dyDescent="0.2">
      <c r="A36" s="306">
        <v>41</v>
      </c>
      <c r="B36" s="307" t="s">
        <v>255</v>
      </c>
      <c r="C36" s="308"/>
      <c r="D36" s="113">
        <v>0.22282053662612572</v>
      </c>
      <c r="E36" s="115">
        <v>120</v>
      </c>
      <c r="F36" s="114">
        <v>121</v>
      </c>
      <c r="G36" s="114">
        <v>116</v>
      </c>
      <c r="H36" s="114">
        <v>110</v>
      </c>
      <c r="I36" s="140">
        <v>108</v>
      </c>
      <c r="J36" s="115">
        <v>12</v>
      </c>
      <c r="K36" s="116">
        <v>11.111111111111111</v>
      </c>
    </row>
    <row r="37" spans="1:11" ht="14.1" customHeight="1" x14ac:dyDescent="0.2">
      <c r="A37" s="306">
        <v>42</v>
      </c>
      <c r="B37" s="307" t="s">
        <v>256</v>
      </c>
      <c r="C37" s="308"/>
      <c r="D37" s="113">
        <v>0.103982917092192</v>
      </c>
      <c r="E37" s="115">
        <v>56</v>
      </c>
      <c r="F37" s="114">
        <v>57</v>
      </c>
      <c r="G37" s="114">
        <v>55</v>
      </c>
      <c r="H37" s="114">
        <v>49</v>
      </c>
      <c r="I37" s="140">
        <v>54</v>
      </c>
      <c r="J37" s="115">
        <v>2</v>
      </c>
      <c r="K37" s="116">
        <v>3.7037037037037037</v>
      </c>
    </row>
    <row r="38" spans="1:11" ht="14.1" customHeight="1" x14ac:dyDescent="0.2">
      <c r="A38" s="306">
        <v>43</v>
      </c>
      <c r="B38" s="307" t="s">
        <v>257</v>
      </c>
      <c r="C38" s="308"/>
      <c r="D38" s="113">
        <v>1.0788227648314919</v>
      </c>
      <c r="E38" s="115">
        <v>581</v>
      </c>
      <c r="F38" s="114">
        <v>576</v>
      </c>
      <c r="G38" s="114">
        <v>576</v>
      </c>
      <c r="H38" s="114">
        <v>524</v>
      </c>
      <c r="I38" s="140">
        <v>519</v>
      </c>
      <c r="J38" s="115">
        <v>62</v>
      </c>
      <c r="K38" s="116">
        <v>11.946050096339114</v>
      </c>
    </row>
    <row r="39" spans="1:11" ht="14.1" customHeight="1" x14ac:dyDescent="0.2">
      <c r="A39" s="306">
        <v>51</v>
      </c>
      <c r="B39" s="307" t="s">
        <v>258</v>
      </c>
      <c r="C39" s="308"/>
      <c r="D39" s="113">
        <v>4.3208615727416211</v>
      </c>
      <c r="E39" s="115">
        <v>2327</v>
      </c>
      <c r="F39" s="114">
        <v>2295</v>
      </c>
      <c r="G39" s="114">
        <v>2411</v>
      </c>
      <c r="H39" s="114">
        <v>2236</v>
      </c>
      <c r="I39" s="140">
        <v>2246</v>
      </c>
      <c r="J39" s="115">
        <v>81</v>
      </c>
      <c r="K39" s="116">
        <v>3.6064113980409616</v>
      </c>
    </row>
    <row r="40" spans="1:11" ht="14.1" customHeight="1" x14ac:dyDescent="0.2">
      <c r="A40" s="306" t="s">
        <v>259</v>
      </c>
      <c r="B40" s="307" t="s">
        <v>260</v>
      </c>
      <c r="C40" s="308"/>
      <c r="D40" s="113">
        <v>3.5706990994336643</v>
      </c>
      <c r="E40" s="115">
        <v>1923</v>
      </c>
      <c r="F40" s="114">
        <v>1898</v>
      </c>
      <c r="G40" s="114">
        <v>1988</v>
      </c>
      <c r="H40" s="114">
        <v>1830</v>
      </c>
      <c r="I40" s="140">
        <v>1862</v>
      </c>
      <c r="J40" s="115">
        <v>61</v>
      </c>
      <c r="K40" s="116">
        <v>3.2760472610096669</v>
      </c>
    </row>
    <row r="41" spans="1:11" ht="14.1" customHeight="1" x14ac:dyDescent="0.2">
      <c r="A41" s="306"/>
      <c r="B41" s="307" t="s">
        <v>261</v>
      </c>
      <c r="C41" s="308"/>
      <c r="D41" s="113">
        <v>3.1157738371553245</v>
      </c>
      <c r="E41" s="115">
        <v>1678</v>
      </c>
      <c r="F41" s="114">
        <v>1654</v>
      </c>
      <c r="G41" s="114">
        <v>1736</v>
      </c>
      <c r="H41" s="114">
        <v>1589</v>
      </c>
      <c r="I41" s="140">
        <v>1616</v>
      </c>
      <c r="J41" s="115">
        <v>62</v>
      </c>
      <c r="K41" s="116">
        <v>3.8366336633663365</v>
      </c>
    </row>
    <row r="42" spans="1:11" ht="14.1" customHeight="1" x14ac:dyDescent="0.2">
      <c r="A42" s="306">
        <v>52</v>
      </c>
      <c r="B42" s="307" t="s">
        <v>262</v>
      </c>
      <c r="C42" s="308"/>
      <c r="D42" s="113">
        <v>4.0609042800111412</v>
      </c>
      <c r="E42" s="115">
        <v>2187</v>
      </c>
      <c r="F42" s="114">
        <v>2060</v>
      </c>
      <c r="G42" s="114">
        <v>2302</v>
      </c>
      <c r="H42" s="114">
        <v>2265</v>
      </c>
      <c r="I42" s="140">
        <v>2200</v>
      </c>
      <c r="J42" s="115">
        <v>-13</v>
      </c>
      <c r="K42" s="116">
        <v>-0.59090909090909094</v>
      </c>
    </row>
    <row r="43" spans="1:11" ht="14.1" customHeight="1" x14ac:dyDescent="0.2">
      <c r="A43" s="306" t="s">
        <v>263</v>
      </c>
      <c r="B43" s="307" t="s">
        <v>264</v>
      </c>
      <c r="C43" s="308"/>
      <c r="D43" s="113">
        <v>3.3738742920805866</v>
      </c>
      <c r="E43" s="115">
        <v>1817</v>
      </c>
      <c r="F43" s="114">
        <v>1727</v>
      </c>
      <c r="G43" s="114">
        <v>1884</v>
      </c>
      <c r="H43" s="114">
        <v>1849</v>
      </c>
      <c r="I43" s="140">
        <v>1821</v>
      </c>
      <c r="J43" s="115">
        <v>-4</v>
      </c>
      <c r="K43" s="116">
        <v>-0.21965952773201539</v>
      </c>
    </row>
    <row r="44" spans="1:11" ht="14.1" customHeight="1" x14ac:dyDescent="0.2">
      <c r="A44" s="306">
        <v>53</v>
      </c>
      <c r="B44" s="307" t="s">
        <v>265</v>
      </c>
      <c r="C44" s="308"/>
      <c r="D44" s="113">
        <v>1.5578869185776623</v>
      </c>
      <c r="E44" s="115">
        <v>839</v>
      </c>
      <c r="F44" s="114">
        <v>835</v>
      </c>
      <c r="G44" s="114">
        <v>850</v>
      </c>
      <c r="H44" s="114">
        <v>835</v>
      </c>
      <c r="I44" s="140">
        <v>820</v>
      </c>
      <c r="J44" s="115">
        <v>19</v>
      </c>
      <c r="K44" s="116">
        <v>2.3170731707317072</v>
      </c>
    </row>
    <row r="45" spans="1:11" ht="14.1" customHeight="1" x14ac:dyDescent="0.2">
      <c r="A45" s="306" t="s">
        <v>266</v>
      </c>
      <c r="B45" s="307" t="s">
        <v>267</v>
      </c>
      <c r="C45" s="308"/>
      <c r="D45" s="113">
        <v>1.4798997307585182</v>
      </c>
      <c r="E45" s="115">
        <v>797</v>
      </c>
      <c r="F45" s="114">
        <v>792</v>
      </c>
      <c r="G45" s="114">
        <v>806</v>
      </c>
      <c r="H45" s="114">
        <v>788</v>
      </c>
      <c r="I45" s="140">
        <v>772</v>
      </c>
      <c r="J45" s="115">
        <v>25</v>
      </c>
      <c r="K45" s="116">
        <v>3.2383419689119171</v>
      </c>
    </row>
    <row r="46" spans="1:11" ht="14.1" customHeight="1" x14ac:dyDescent="0.2">
      <c r="A46" s="306">
        <v>54</v>
      </c>
      <c r="B46" s="307" t="s">
        <v>268</v>
      </c>
      <c r="C46" s="308"/>
      <c r="D46" s="113">
        <v>2.5457246309534862</v>
      </c>
      <c r="E46" s="115">
        <v>1371</v>
      </c>
      <c r="F46" s="114">
        <v>1370</v>
      </c>
      <c r="G46" s="114">
        <v>1366</v>
      </c>
      <c r="H46" s="114">
        <v>1360</v>
      </c>
      <c r="I46" s="140">
        <v>1325</v>
      </c>
      <c r="J46" s="115">
        <v>46</v>
      </c>
      <c r="K46" s="116">
        <v>3.4716981132075473</v>
      </c>
    </row>
    <row r="47" spans="1:11" ht="14.1" customHeight="1" x14ac:dyDescent="0.2">
      <c r="A47" s="306">
        <v>61</v>
      </c>
      <c r="B47" s="307" t="s">
        <v>269</v>
      </c>
      <c r="C47" s="308"/>
      <c r="D47" s="113">
        <v>2.1260792869742828</v>
      </c>
      <c r="E47" s="115">
        <v>1145</v>
      </c>
      <c r="F47" s="114">
        <v>1192</v>
      </c>
      <c r="G47" s="114">
        <v>1153</v>
      </c>
      <c r="H47" s="114">
        <v>1110</v>
      </c>
      <c r="I47" s="140">
        <v>1117</v>
      </c>
      <c r="J47" s="115">
        <v>28</v>
      </c>
      <c r="K47" s="116">
        <v>2.5067144136078783</v>
      </c>
    </row>
    <row r="48" spans="1:11" ht="14.1" customHeight="1" x14ac:dyDescent="0.2">
      <c r="A48" s="306">
        <v>62</v>
      </c>
      <c r="B48" s="307" t="s">
        <v>270</v>
      </c>
      <c r="C48" s="308"/>
      <c r="D48" s="113">
        <v>6.6827592609785533</v>
      </c>
      <c r="E48" s="115">
        <v>3599</v>
      </c>
      <c r="F48" s="114">
        <v>3590</v>
      </c>
      <c r="G48" s="114">
        <v>3630</v>
      </c>
      <c r="H48" s="114">
        <v>3559</v>
      </c>
      <c r="I48" s="140">
        <v>3535</v>
      </c>
      <c r="J48" s="115">
        <v>64</v>
      </c>
      <c r="K48" s="116">
        <v>1.8104667609618104</v>
      </c>
    </row>
    <row r="49" spans="1:11" ht="14.1" customHeight="1" x14ac:dyDescent="0.2">
      <c r="A49" s="306">
        <v>63</v>
      </c>
      <c r="B49" s="307" t="s">
        <v>271</v>
      </c>
      <c r="C49" s="308"/>
      <c r="D49" s="113">
        <v>2.5772908736421876</v>
      </c>
      <c r="E49" s="115">
        <v>1388</v>
      </c>
      <c r="F49" s="114">
        <v>1439</v>
      </c>
      <c r="G49" s="114">
        <v>1446</v>
      </c>
      <c r="H49" s="114">
        <v>1436</v>
      </c>
      <c r="I49" s="140">
        <v>1385</v>
      </c>
      <c r="J49" s="115">
        <v>3</v>
      </c>
      <c r="K49" s="116">
        <v>0.21660649819494585</v>
      </c>
    </row>
    <row r="50" spans="1:11" ht="14.1" customHeight="1" x14ac:dyDescent="0.2">
      <c r="A50" s="306" t="s">
        <v>272</v>
      </c>
      <c r="B50" s="307" t="s">
        <v>273</v>
      </c>
      <c r="C50" s="308"/>
      <c r="D50" s="113">
        <v>0.97669668554451772</v>
      </c>
      <c r="E50" s="115">
        <v>526</v>
      </c>
      <c r="F50" s="114">
        <v>545</v>
      </c>
      <c r="G50" s="114">
        <v>545</v>
      </c>
      <c r="H50" s="114">
        <v>518</v>
      </c>
      <c r="I50" s="140">
        <v>507</v>
      </c>
      <c r="J50" s="115">
        <v>19</v>
      </c>
      <c r="K50" s="116">
        <v>3.747534516765286</v>
      </c>
    </row>
    <row r="51" spans="1:11" ht="14.1" customHeight="1" x14ac:dyDescent="0.2">
      <c r="A51" s="306" t="s">
        <v>274</v>
      </c>
      <c r="B51" s="307" t="s">
        <v>275</v>
      </c>
      <c r="C51" s="308"/>
      <c r="D51" s="113">
        <v>1.4074830563550274</v>
      </c>
      <c r="E51" s="115">
        <v>758</v>
      </c>
      <c r="F51" s="114">
        <v>791</v>
      </c>
      <c r="G51" s="114">
        <v>801</v>
      </c>
      <c r="H51" s="114">
        <v>818</v>
      </c>
      <c r="I51" s="140">
        <v>775</v>
      </c>
      <c r="J51" s="115">
        <v>-17</v>
      </c>
      <c r="K51" s="116">
        <v>-2.193548387096774</v>
      </c>
    </row>
    <row r="52" spans="1:11" ht="14.1" customHeight="1" x14ac:dyDescent="0.2">
      <c r="A52" s="306">
        <v>71</v>
      </c>
      <c r="B52" s="307" t="s">
        <v>276</v>
      </c>
      <c r="C52" s="308"/>
      <c r="D52" s="113">
        <v>10.762231919041872</v>
      </c>
      <c r="E52" s="115">
        <v>5796</v>
      </c>
      <c r="F52" s="114">
        <v>5810</v>
      </c>
      <c r="G52" s="114">
        <v>5866</v>
      </c>
      <c r="H52" s="114">
        <v>5694</v>
      </c>
      <c r="I52" s="140">
        <v>5665</v>
      </c>
      <c r="J52" s="115">
        <v>131</v>
      </c>
      <c r="K52" s="116">
        <v>2.3124448367166814</v>
      </c>
    </row>
    <row r="53" spans="1:11" ht="14.1" customHeight="1" x14ac:dyDescent="0.2">
      <c r="A53" s="306" t="s">
        <v>277</v>
      </c>
      <c r="B53" s="307" t="s">
        <v>278</v>
      </c>
      <c r="C53" s="308"/>
      <c r="D53" s="113">
        <v>3.8028038250858787</v>
      </c>
      <c r="E53" s="115">
        <v>2048</v>
      </c>
      <c r="F53" s="114">
        <v>2046</v>
      </c>
      <c r="G53" s="114">
        <v>2057</v>
      </c>
      <c r="H53" s="114">
        <v>2009</v>
      </c>
      <c r="I53" s="140">
        <v>2006</v>
      </c>
      <c r="J53" s="115">
        <v>42</v>
      </c>
      <c r="K53" s="116">
        <v>2.093718843469591</v>
      </c>
    </row>
    <row r="54" spans="1:11" ht="14.1" customHeight="1" x14ac:dyDescent="0.2">
      <c r="A54" s="306" t="s">
        <v>279</v>
      </c>
      <c r="B54" s="307" t="s">
        <v>280</v>
      </c>
      <c r="C54" s="308"/>
      <c r="D54" s="113">
        <v>6.1851267291802063</v>
      </c>
      <c r="E54" s="115">
        <v>3331</v>
      </c>
      <c r="F54" s="114">
        <v>3351</v>
      </c>
      <c r="G54" s="114">
        <v>3390</v>
      </c>
      <c r="H54" s="114">
        <v>3295</v>
      </c>
      <c r="I54" s="140">
        <v>3271</v>
      </c>
      <c r="J54" s="115">
        <v>60</v>
      </c>
      <c r="K54" s="116">
        <v>1.8343014368694588</v>
      </c>
    </row>
    <row r="55" spans="1:11" ht="14.1" customHeight="1" x14ac:dyDescent="0.2">
      <c r="A55" s="306">
        <v>72</v>
      </c>
      <c r="B55" s="307" t="s">
        <v>281</v>
      </c>
      <c r="C55" s="308"/>
      <c r="D55" s="113">
        <v>3.0192182712840032</v>
      </c>
      <c r="E55" s="115">
        <v>1626</v>
      </c>
      <c r="F55" s="114">
        <v>1630</v>
      </c>
      <c r="G55" s="114">
        <v>1638</v>
      </c>
      <c r="H55" s="114">
        <v>1564</v>
      </c>
      <c r="I55" s="140">
        <v>1581</v>
      </c>
      <c r="J55" s="115">
        <v>45</v>
      </c>
      <c r="K55" s="116">
        <v>2.8462998102466792</v>
      </c>
    </row>
    <row r="56" spans="1:11" ht="14.1" customHeight="1" x14ac:dyDescent="0.2">
      <c r="A56" s="306" t="s">
        <v>282</v>
      </c>
      <c r="B56" s="307" t="s">
        <v>283</v>
      </c>
      <c r="C56" s="308"/>
      <c r="D56" s="113">
        <v>1.390771516108068</v>
      </c>
      <c r="E56" s="115">
        <v>749</v>
      </c>
      <c r="F56" s="114">
        <v>764</v>
      </c>
      <c r="G56" s="114">
        <v>760</v>
      </c>
      <c r="H56" s="114">
        <v>738</v>
      </c>
      <c r="I56" s="140">
        <v>748</v>
      </c>
      <c r="J56" s="115">
        <v>1</v>
      </c>
      <c r="K56" s="116">
        <v>0.13368983957219252</v>
      </c>
    </row>
    <row r="57" spans="1:11" ht="14.1" customHeight="1" x14ac:dyDescent="0.2">
      <c r="A57" s="306" t="s">
        <v>284</v>
      </c>
      <c r="B57" s="307" t="s">
        <v>285</v>
      </c>
      <c r="C57" s="308"/>
      <c r="D57" s="113">
        <v>1.0026924148175658</v>
      </c>
      <c r="E57" s="115">
        <v>540</v>
      </c>
      <c r="F57" s="114">
        <v>532</v>
      </c>
      <c r="G57" s="114">
        <v>537</v>
      </c>
      <c r="H57" s="114">
        <v>509</v>
      </c>
      <c r="I57" s="140">
        <v>509</v>
      </c>
      <c r="J57" s="115">
        <v>31</v>
      </c>
      <c r="K57" s="116">
        <v>6.0903732809430258</v>
      </c>
    </row>
    <row r="58" spans="1:11" ht="14.1" customHeight="1" x14ac:dyDescent="0.2">
      <c r="A58" s="306">
        <v>73</v>
      </c>
      <c r="B58" s="307" t="s">
        <v>286</v>
      </c>
      <c r="C58" s="308"/>
      <c r="D58" s="113">
        <v>1.9738185869464302</v>
      </c>
      <c r="E58" s="115">
        <v>1063</v>
      </c>
      <c r="F58" s="114">
        <v>1062</v>
      </c>
      <c r="G58" s="114">
        <v>1047</v>
      </c>
      <c r="H58" s="114">
        <v>995</v>
      </c>
      <c r="I58" s="140">
        <v>984</v>
      </c>
      <c r="J58" s="115">
        <v>79</v>
      </c>
      <c r="K58" s="116">
        <v>8.0284552845528463</v>
      </c>
    </row>
    <row r="59" spans="1:11" ht="14.1" customHeight="1" x14ac:dyDescent="0.2">
      <c r="A59" s="306" t="s">
        <v>287</v>
      </c>
      <c r="B59" s="307" t="s">
        <v>288</v>
      </c>
      <c r="C59" s="308"/>
      <c r="D59" s="113">
        <v>1.7064339429950794</v>
      </c>
      <c r="E59" s="115">
        <v>919</v>
      </c>
      <c r="F59" s="114">
        <v>916</v>
      </c>
      <c r="G59" s="114">
        <v>898</v>
      </c>
      <c r="H59" s="114">
        <v>856</v>
      </c>
      <c r="I59" s="140">
        <v>851</v>
      </c>
      <c r="J59" s="115">
        <v>68</v>
      </c>
      <c r="K59" s="116">
        <v>7.9905992949471214</v>
      </c>
    </row>
    <row r="60" spans="1:11" ht="14.1" customHeight="1" x14ac:dyDescent="0.2">
      <c r="A60" s="306">
        <v>81</v>
      </c>
      <c r="B60" s="307" t="s">
        <v>289</v>
      </c>
      <c r="C60" s="308"/>
      <c r="D60" s="113">
        <v>6.3188190511558817</v>
      </c>
      <c r="E60" s="115">
        <v>3403</v>
      </c>
      <c r="F60" s="114">
        <v>3418</v>
      </c>
      <c r="G60" s="114">
        <v>3397</v>
      </c>
      <c r="H60" s="114">
        <v>3328</v>
      </c>
      <c r="I60" s="140">
        <v>3335</v>
      </c>
      <c r="J60" s="115">
        <v>68</v>
      </c>
      <c r="K60" s="116">
        <v>2.0389805097451275</v>
      </c>
    </row>
    <row r="61" spans="1:11" ht="14.1" customHeight="1" x14ac:dyDescent="0.2">
      <c r="A61" s="306" t="s">
        <v>290</v>
      </c>
      <c r="B61" s="307" t="s">
        <v>291</v>
      </c>
      <c r="C61" s="308"/>
      <c r="D61" s="113">
        <v>1.8085600222820537</v>
      </c>
      <c r="E61" s="115">
        <v>974</v>
      </c>
      <c r="F61" s="114">
        <v>981</v>
      </c>
      <c r="G61" s="114">
        <v>987</v>
      </c>
      <c r="H61" s="114">
        <v>952</v>
      </c>
      <c r="I61" s="140">
        <v>960</v>
      </c>
      <c r="J61" s="115">
        <v>14</v>
      </c>
      <c r="K61" s="116">
        <v>1.4583333333333333</v>
      </c>
    </row>
    <row r="62" spans="1:11" ht="14.1" customHeight="1" x14ac:dyDescent="0.2">
      <c r="A62" s="306" t="s">
        <v>292</v>
      </c>
      <c r="B62" s="307" t="s">
        <v>293</v>
      </c>
      <c r="C62" s="308"/>
      <c r="D62" s="113">
        <v>2.5382972797326153</v>
      </c>
      <c r="E62" s="115">
        <v>1367</v>
      </c>
      <c r="F62" s="114">
        <v>1375</v>
      </c>
      <c r="G62" s="114">
        <v>1361</v>
      </c>
      <c r="H62" s="114">
        <v>1331</v>
      </c>
      <c r="I62" s="140">
        <v>1344</v>
      </c>
      <c r="J62" s="115">
        <v>23</v>
      </c>
      <c r="K62" s="116">
        <v>1.7113095238095237</v>
      </c>
    </row>
    <row r="63" spans="1:11" ht="14.1" customHeight="1" x14ac:dyDescent="0.2">
      <c r="A63" s="306"/>
      <c r="B63" s="307" t="s">
        <v>294</v>
      </c>
      <c r="C63" s="308"/>
      <c r="D63" s="113">
        <v>2.2746263113917</v>
      </c>
      <c r="E63" s="115">
        <v>1225</v>
      </c>
      <c r="F63" s="114">
        <v>1234</v>
      </c>
      <c r="G63" s="114">
        <v>1217</v>
      </c>
      <c r="H63" s="114">
        <v>1194</v>
      </c>
      <c r="I63" s="140">
        <v>1206</v>
      </c>
      <c r="J63" s="115">
        <v>19</v>
      </c>
      <c r="K63" s="116">
        <v>1.5754560530679933</v>
      </c>
    </row>
    <row r="64" spans="1:11" ht="14.1" customHeight="1" x14ac:dyDescent="0.2">
      <c r="A64" s="306" t="s">
        <v>295</v>
      </c>
      <c r="B64" s="307" t="s">
        <v>296</v>
      </c>
      <c r="C64" s="308"/>
      <c r="D64" s="113">
        <v>0.44378423544703371</v>
      </c>
      <c r="E64" s="115">
        <v>239</v>
      </c>
      <c r="F64" s="114">
        <v>247</v>
      </c>
      <c r="G64" s="114">
        <v>247</v>
      </c>
      <c r="H64" s="114">
        <v>250</v>
      </c>
      <c r="I64" s="140">
        <v>246</v>
      </c>
      <c r="J64" s="115">
        <v>-7</v>
      </c>
      <c r="K64" s="116">
        <v>-2.845528455284553</v>
      </c>
    </row>
    <row r="65" spans="1:11" ht="14.1" customHeight="1" x14ac:dyDescent="0.2">
      <c r="A65" s="306" t="s">
        <v>297</v>
      </c>
      <c r="B65" s="307" t="s">
        <v>298</v>
      </c>
      <c r="C65" s="308"/>
      <c r="D65" s="113">
        <v>0.88942530869928516</v>
      </c>
      <c r="E65" s="115">
        <v>479</v>
      </c>
      <c r="F65" s="114">
        <v>476</v>
      </c>
      <c r="G65" s="114">
        <v>464</v>
      </c>
      <c r="H65" s="114">
        <v>455</v>
      </c>
      <c r="I65" s="140">
        <v>452</v>
      </c>
      <c r="J65" s="115">
        <v>27</v>
      </c>
      <c r="K65" s="116">
        <v>5.9734513274336285</v>
      </c>
    </row>
    <row r="66" spans="1:11" ht="14.1" customHeight="1" x14ac:dyDescent="0.2">
      <c r="A66" s="306">
        <v>82</v>
      </c>
      <c r="B66" s="307" t="s">
        <v>299</v>
      </c>
      <c r="C66" s="308"/>
      <c r="D66" s="113">
        <v>2.5735771980317521</v>
      </c>
      <c r="E66" s="115">
        <v>1386</v>
      </c>
      <c r="F66" s="114">
        <v>1415</v>
      </c>
      <c r="G66" s="114">
        <v>1415</v>
      </c>
      <c r="H66" s="114">
        <v>1402</v>
      </c>
      <c r="I66" s="140">
        <v>1404</v>
      </c>
      <c r="J66" s="115">
        <v>-18</v>
      </c>
      <c r="K66" s="116">
        <v>-1.2820512820512822</v>
      </c>
    </row>
    <row r="67" spans="1:11" ht="14.1" customHeight="1" x14ac:dyDescent="0.2">
      <c r="A67" s="306" t="s">
        <v>300</v>
      </c>
      <c r="B67" s="307" t="s">
        <v>301</v>
      </c>
      <c r="C67" s="308"/>
      <c r="D67" s="113">
        <v>1.8345557515551016</v>
      </c>
      <c r="E67" s="115">
        <v>988</v>
      </c>
      <c r="F67" s="114">
        <v>1012</v>
      </c>
      <c r="G67" s="114">
        <v>1007</v>
      </c>
      <c r="H67" s="114">
        <v>1007</v>
      </c>
      <c r="I67" s="140">
        <v>1004</v>
      </c>
      <c r="J67" s="115">
        <v>-16</v>
      </c>
      <c r="K67" s="116">
        <v>-1.593625498007968</v>
      </c>
    </row>
    <row r="68" spans="1:11" ht="14.1" customHeight="1" x14ac:dyDescent="0.2">
      <c r="A68" s="306" t="s">
        <v>302</v>
      </c>
      <c r="B68" s="307" t="s">
        <v>303</v>
      </c>
      <c r="C68" s="308"/>
      <c r="D68" s="113">
        <v>0.40479064153746169</v>
      </c>
      <c r="E68" s="115">
        <v>218</v>
      </c>
      <c r="F68" s="114">
        <v>221</v>
      </c>
      <c r="G68" s="114">
        <v>223</v>
      </c>
      <c r="H68" s="114">
        <v>216</v>
      </c>
      <c r="I68" s="140">
        <v>224</v>
      </c>
      <c r="J68" s="115">
        <v>-6</v>
      </c>
      <c r="K68" s="116">
        <v>-2.6785714285714284</v>
      </c>
    </row>
    <row r="69" spans="1:11" ht="14.1" customHeight="1" x14ac:dyDescent="0.2">
      <c r="A69" s="306">
        <v>83</v>
      </c>
      <c r="B69" s="307" t="s">
        <v>304</v>
      </c>
      <c r="C69" s="308"/>
      <c r="D69" s="113">
        <v>4.2447312227276948</v>
      </c>
      <c r="E69" s="115">
        <v>2286</v>
      </c>
      <c r="F69" s="114">
        <v>2267</v>
      </c>
      <c r="G69" s="114">
        <v>2249</v>
      </c>
      <c r="H69" s="114">
        <v>2182</v>
      </c>
      <c r="I69" s="140">
        <v>2163</v>
      </c>
      <c r="J69" s="115">
        <v>123</v>
      </c>
      <c r="K69" s="116">
        <v>5.6865464632454925</v>
      </c>
    </row>
    <row r="70" spans="1:11" ht="14.1" customHeight="1" x14ac:dyDescent="0.2">
      <c r="A70" s="306" t="s">
        <v>305</v>
      </c>
      <c r="B70" s="307" t="s">
        <v>306</v>
      </c>
      <c r="C70" s="308"/>
      <c r="D70" s="113">
        <v>3.4927119116145207</v>
      </c>
      <c r="E70" s="115">
        <v>1881</v>
      </c>
      <c r="F70" s="114">
        <v>1862</v>
      </c>
      <c r="G70" s="114">
        <v>1857</v>
      </c>
      <c r="H70" s="114">
        <v>1804</v>
      </c>
      <c r="I70" s="140">
        <v>1797</v>
      </c>
      <c r="J70" s="115">
        <v>84</v>
      </c>
      <c r="K70" s="116">
        <v>4.674457429048414</v>
      </c>
    </row>
    <row r="71" spans="1:11" ht="14.1" customHeight="1" x14ac:dyDescent="0.2">
      <c r="A71" s="306"/>
      <c r="B71" s="307" t="s">
        <v>307</v>
      </c>
      <c r="C71" s="308"/>
      <c r="D71" s="113">
        <v>1.7324296722681274</v>
      </c>
      <c r="E71" s="115">
        <v>933</v>
      </c>
      <c r="F71" s="114">
        <v>916</v>
      </c>
      <c r="G71" s="114">
        <v>918</v>
      </c>
      <c r="H71" s="114">
        <v>865</v>
      </c>
      <c r="I71" s="140">
        <v>864</v>
      </c>
      <c r="J71" s="115">
        <v>69</v>
      </c>
      <c r="K71" s="116">
        <v>7.9861111111111107</v>
      </c>
    </row>
    <row r="72" spans="1:11" ht="14.1" customHeight="1" x14ac:dyDescent="0.2">
      <c r="A72" s="306">
        <v>84</v>
      </c>
      <c r="B72" s="307" t="s">
        <v>308</v>
      </c>
      <c r="C72" s="308"/>
      <c r="D72" s="113">
        <v>0.75201931111317422</v>
      </c>
      <c r="E72" s="115">
        <v>405</v>
      </c>
      <c r="F72" s="114">
        <v>410</v>
      </c>
      <c r="G72" s="114">
        <v>399</v>
      </c>
      <c r="H72" s="114">
        <v>405</v>
      </c>
      <c r="I72" s="140">
        <v>407</v>
      </c>
      <c r="J72" s="115">
        <v>-2</v>
      </c>
      <c r="K72" s="116">
        <v>-0.49140049140049141</v>
      </c>
    </row>
    <row r="73" spans="1:11" ht="14.1" customHeight="1" x14ac:dyDescent="0.2">
      <c r="A73" s="306" t="s">
        <v>309</v>
      </c>
      <c r="B73" s="307" t="s">
        <v>310</v>
      </c>
      <c r="C73" s="308"/>
      <c r="D73" s="113">
        <v>0.26924148175656859</v>
      </c>
      <c r="E73" s="115">
        <v>145</v>
      </c>
      <c r="F73" s="114">
        <v>145</v>
      </c>
      <c r="G73" s="114">
        <v>135</v>
      </c>
      <c r="H73" s="114">
        <v>151</v>
      </c>
      <c r="I73" s="140">
        <v>151</v>
      </c>
      <c r="J73" s="115">
        <v>-6</v>
      </c>
      <c r="K73" s="116">
        <v>-3.9735099337748343</v>
      </c>
    </row>
    <row r="74" spans="1:11" ht="14.1" customHeight="1" x14ac:dyDescent="0.2">
      <c r="A74" s="306" t="s">
        <v>311</v>
      </c>
      <c r="B74" s="307" t="s">
        <v>312</v>
      </c>
      <c r="C74" s="308"/>
      <c r="D74" s="113">
        <v>0.20053848296351315</v>
      </c>
      <c r="E74" s="115">
        <v>108</v>
      </c>
      <c r="F74" s="114">
        <v>112</v>
      </c>
      <c r="G74" s="114">
        <v>109</v>
      </c>
      <c r="H74" s="114">
        <v>106</v>
      </c>
      <c r="I74" s="140">
        <v>110</v>
      </c>
      <c r="J74" s="115">
        <v>-2</v>
      </c>
      <c r="K74" s="116">
        <v>-1.8181818181818181</v>
      </c>
    </row>
    <row r="75" spans="1:11" ht="14.1" customHeight="1" x14ac:dyDescent="0.2">
      <c r="A75" s="306" t="s">
        <v>313</v>
      </c>
      <c r="B75" s="307" t="s">
        <v>314</v>
      </c>
      <c r="C75" s="308"/>
      <c r="D75" s="113">
        <v>3.3423080493918858E-2</v>
      </c>
      <c r="E75" s="115">
        <v>18</v>
      </c>
      <c r="F75" s="114">
        <v>16</v>
      </c>
      <c r="G75" s="114">
        <v>15</v>
      </c>
      <c r="H75" s="114">
        <v>14</v>
      </c>
      <c r="I75" s="140">
        <v>13</v>
      </c>
      <c r="J75" s="115">
        <v>5</v>
      </c>
      <c r="K75" s="116">
        <v>38.46153846153846</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0.59975861108532169</v>
      </c>
      <c r="E77" s="115">
        <v>323</v>
      </c>
      <c r="F77" s="114">
        <v>319</v>
      </c>
      <c r="G77" s="114">
        <v>317</v>
      </c>
      <c r="H77" s="114">
        <v>294</v>
      </c>
      <c r="I77" s="140">
        <v>283</v>
      </c>
      <c r="J77" s="115">
        <v>40</v>
      </c>
      <c r="K77" s="116">
        <v>14.134275618374557</v>
      </c>
    </row>
    <row r="78" spans="1:11" ht="14.1" customHeight="1" x14ac:dyDescent="0.2">
      <c r="A78" s="306">
        <v>93</v>
      </c>
      <c r="B78" s="307" t="s">
        <v>317</v>
      </c>
      <c r="C78" s="308"/>
      <c r="D78" s="113">
        <v>0.12997864636524001</v>
      </c>
      <c r="E78" s="115">
        <v>70</v>
      </c>
      <c r="F78" s="114">
        <v>72</v>
      </c>
      <c r="G78" s="114">
        <v>72</v>
      </c>
      <c r="H78" s="114">
        <v>65</v>
      </c>
      <c r="I78" s="140">
        <v>63</v>
      </c>
      <c r="J78" s="115">
        <v>7</v>
      </c>
      <c r="K78" s="116">
        <v>11.111111111111111</v>
      </c>
    </row>
    <row r="79" spans="1:11" ht="14.1" customHeight="1" x14ac:dyDescent="0.2">
      <c r="A79" s="306">
        <v>94</v>
      </c>
      <c r="B79" s="307" t="s">
        <v>318</v>
      </c>
      <c r="C79" s="308"/>
      <c r="D79" s="113">
        <v>9.2841890260885712E-2</v>
      </c>
      <c r="E79" s="115">
        <v>50</v>
      </c>
      <c r="F79" s="114">
        <v>51</v>
      </c>
      <c r="G79" s="114">
        <v>51</v>
      </c>
      <c r="H79" s="114">
        <v>52</v>
      </c>
      <c r="I79" s="140">
        <v>50</v>
      </c>
      <c r="J79" s="115">
        <v>0</v>
      </c>
      <c r="K79" s="116">
        <v>0</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0.52362826107139537</v>
      </c>
      <c r="E81" s="143">
        <v>282</v>
      </c>
      <c r="F81" s="144">
        <v>280</v>
      </c>
      <c r="G81" s="144">
        <v>278</v>
      </c>
      <c r="H81" s="144">
        <v>271</v>
      </c>
      <c r="I81" s="145">
        <v>269</v>
      </c>
      <c r="J81" s="143">
        <v>13</v>
      </c>
      <c r="K81" s="146">
        <v>4.8327137546468402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13065</v>
      </c>
      <c r="E12" s="114">
        <v>13288</v>
      </c>
      <c r="F12" s="114">
        <v>13576</v>
      </c>
      <c r="G12" s="114">
        <v>13581</v>
      </c>
      <c r="H12" s="140">
        <v>13257</v>
      </c>
      <c r="I12" s="115">
        <v>-192</v>
      </c>
      <c r="J12" s="116">
        <v>-1.4482914686580675</v>
      </c>
      <c r="K12"/>
      <c r="L12"/>
      <c r="M12"/>
      <c r="N12"/>
      <c r="O12"/>
      <c r="P12"/>
    </row>
    <row r="13" spans="1:16" s="110" customFormat="1" ht="14.45" customHeight="1" x14ac:dyDescent="0.2">
      <c r="A13" s="120" t="s">
        <v>105</v>
      </c>
      <c r="B13" s="119" t="s">
        <v>106</v>
      </c>
      <c r="C13" s="113">
        <v>33.26444699579028</v>
      </c>
      <c r="D13" s="115">
        <v>4346</v>
      </c>
      <c r="E13" s="114">
        <v>4380</v>
      </c>
      <c r="F13" s="114">
        <v>4514</v>
      </c>
      <c r="G13" s="114">
        <v>4462</v>
      </c>
      <c r="H13" s="140">
        <v>4295</v>
      </c>
      <c r="I13" s="115">
        <v>51</v>
      </c>
      <c r="J13" s="116">
        <v>1.1874272409778812</v>
      </c>
      <c r="K13"/>
      <c r="L13"/>
      <c r="M13"/>
      <c r="N13"/>
      <c r="O13"/>
      <c r="P13"/>
    </row>
    <row r="14" spans="1:16" s="110" customFormat="1" ht="14.45" customHeight="1" x14ac:dyDescent="0.2">
      <c r="A14" s="120"/>
      <c r="B14" s="119" t="s">
        <v>107</v>
      </c>
      <c r="C14" s="113">
        <v>66.73555300420972</v>
      </c>
      <c r="D14" s="115">
        <v>8719</v>
      </c>
      <c r="E14" s="114">
        <v>8908</v>
      </c>
      <c r="F14" s="114">
        <v>9062</v>
      </c>
      <c r="G14" s="114">
        <v>9119</v>
      </c>
      <c r="H14" s="140">
        <v>8962</v>
      </c>
      <c r="I14" s="115">
        <v>-243</v>
      </c>
      <c r="J14" s="116">
        <v>-2.7114483374246818</v>
      </c>
      <c r="K14"/>
      <c r="L14"/>
      <c r="M14"/>
      <c r="N14"/>
      <c r="O14"/>
      <c r="P14"/>
    </row>
    <row r="15" spans="1:16" s="110" customFormat="1" ht="14.45" customHeight="1" x14ac:dyDescent="0.2">
      <c r="A15" s="118" t="s">
        <v>105</v>
      </c>
      <c r="B15" s="121" t="s">
        <v>108</v>
      </c>
      <c r="C15" s="113">
        <v>10.340604668962879</v>
      </c>
      <c r="D15" s="115">
        <v>1351</v>
      </c>
      <c r="E15" s="114">
        <v>1409</v>
      </c>
      <c r="F15" s="114">
        <v>1471</v>
      </c>
      <c r="G15" s="114">
        <v>1494</v>
      </c>
      <c r="H15" s="140">
        <v>1421</v>
      </c>
      <c r="I15" s="115">
        <v>-70</v>
      </c>
      <c r="J15" s="116">
        <v>-4.9261083743842367</v>
      </c>
      <c r="K15"/>
      <c r="L15"/>
      <c r="M15"/>
      <c r="N15"/>
      <c r="O15"/>
      <c r="P15"/>
    </row>
    <row r="16" spans="1:16" s="110" customFormat="1" ht="14.45" customHeight="1" x14ac:dyDescent="0.2">
      <c r="A16" s="118"/>
      <c r="B16" s="121" t="s">
        <v>109</v>
      </c>
      <c r="C16" s="113">
        <v>51.840796019900495</v>
      </c>
      <c r="D16" s="115">
        <v>6773</v>
      </c>
      <c r="E16" s="114">
        <v>6933</v>
      </c>
      <c r="F16" s="114">
        <v>7071</v>
      </c>
      <c r="G16" s="114">
        <v>7095</v>
      </c>
      <c r="H16" s="140">
        <v>6978</v>
      </c>
      <c r="I16" s="115">
        <v>-205</v>
      </c>
      <c r="J16" s="116">
        <v>-2.9378045285182002</v>
      </c>
      <c r="K16"/>
      <c r="L16"/>
      <c r="M16"/>
      <c r="N16"/>
      <c r="O16"/>
      <c r="P16"/>
    </row>
    <row r="17" spans="1:16" s="110" customFormat="1" ht="14.45" customHeight="1" x14ac:dyDescent="0.2">
      <c r="A17" s="118"/>
      <c r="B17" s="121" t="s">
        <v>110</v>
      </c>
      <c r="C17" s="113">
        <v>21.278224263298892</v>
      </c>
      <c r="D17" s="115">
        <v>2780</v>
      </c>
      <c r="E17" s="114">
        <v>2770</v>
      </c>
      <c r="F17" s="114">
        <v>2855</v>
      </c>
      <c r="G17" s="114">
        <v>2843</v>
      </c>
      <c r="H17" s="140">
        <v>2773</v>
      </c>
      <c r="I17" s="115">
        <v>7</v>
      </c>
      <c r="J17" s="116">
        <v>0.25243418680129825</v>
      </c>
      <c r="K17"/>
      <c r="L17"/>
      <c r="M17"/>
      <c r="N17"/>
      <c r="O17"/>
      <c r="P17"/>
    </row>
    <row r="18" spans="1:16" s="110" customFormat="1" ht="14.45" customHeight="1" x14ac:dyDescent="0.2">
      <c r="A18" s="120"/>
      <c r="B18" s="121" t="s">
        <v>111</v>
      </c>
      <c r="C18" s="113">
        <v>16.540375047837735</v>
      </c>
      <c r="D18" s="115">
        <v>2161</v>
      </c>
      <c r="E18" s="114">
        <v>2176</v>
      </c>
      <c r="F18" s="114">
        <v>2179</v>
      </c>
      <c r="G18" s="114">
        <v>2149</v>
      </c>
      <c r="H18" s="140">
        <v>2085</v>
      </c>
      <c r="I18" s="115">
        <v>76</v>
      </c>
      <c r="J18" s="116">
        <v>3.645083932853717</v>
      </c>
      <c r="K18"/>
      <c r="L18"/>
      <c r="M18"/>
      <c r="N18"/>
      <c r="O18"/>
      <c r="P18"/>
    </row>
    <row r="19" spans="1:16" s="110" customFormat="1" ht="14.45" customHeight="1" x14ac:dyDescent="0.2">
      <c r="A19" s="120"/>
      <c r="B19" s="121" t="s">
        <v>112</v>
      </c>
      <c r="C19" s="113">
        <v>1.7068503635667815</v>
      </c>
      <c r="D19" s="115">
        <v>223</v>
      </c>
      <c r="E19" s="114">
        <v>227</v>
      </c>
      <c r="F19" s="114">
        <v>224</v>
      </c>
      <c r="G19" s="114">
        <v>205</v>
      </c>
      <c r="H19" s="140">
        <v>201</v>
      </c>
      <c r="I19" s="115">
        <v>22</v>
      </c>
      <c r="J19" s="116">
        <v>10.945273631840797</v>
      </c>
      <c r="K19"/>
      <c r="L19"/>
      <c r="M19"/>
      <c r="N19"/>
      <c r="O19"/>
      <c r="P19"/>
    </row>
    <row r="20" spans="1:16" s="110" customFormat="1" ht="14.45" customHeight="1" x14ac:dyDescent="0.2">
      <c r="A20" s="120" t="s">
        <v>113</v>
      </c>
      <c r="B20" s="119" t="s">
        <v>116</v>
      </c>
      <c r="C20" s="113">
        <v>92.659778032912357</v>
      </c>
      <c r="D20" s="115">
        <v>12106</v>
      </c>
      <c r="E20" s="114">
        <v>12312</v>
      </c>
      <c r="F20" s="114">
        <v>12544</v>
      </c>
      <c r="G20" s="114">
        <v>12556</v>
      </c>
      <c r="H20" s="140">
        <v>12296</v>
      </c>
      <c r="I20" s="115">
        <v>-190</v>
      </c>
      <c r="J20" s="116">
        <v>-1.5452179570592062</v>
      </c>
      <c r="K20"/>
      <c r="L20"/>
      <c r="M20"/>
      <c r="N20"/>
      <c r="O20"/>
      <c r="P20"/>
    </row>
    <row r="21" spans="1:16" s="110" customFormat="1" ht="14.45" customHeight="1" x14ac:dyDescent="0.2">
      <c r="A21" s="123"/>
      <c r="B21" s="124" t="s">
        <v>117</v>
      </c>
      <c r="C21" s="125">
        <v>7.2866437045541526</v>
      </c>
      <c r="D21" s="143">
        <v>952</v>
      </c>
      <c r="E21" s="144">
        <v>964</v>
      </c>
      <c r="F21" s="144">
        <v>1019</v>
      </c>
      <c r="G21" s="144">
        <v>1014</v>
      </c>
      <c r="H21" s="145">
        <v>949</v>
      </c>
      <c r="I21" s="143">
        <v>3</v>
      </c>
      <c r="J21" s="146">
        <v>0.31612223393045313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13499</v>
      </c>
      <c r="E56" s="114">
        <v>13735</v>
      </c>
      <c r="F56" s="114">
        <v>14000</v>
      </c>
      <c r="G56" s="114">
        <v>14082</v>
      </c>
      <c r="H56" s="140">
        <v>13749</v>
      </c>
      <c r="I56" s="115">
        <v>-250</v>
      </c>
      <c r="J56" s="116">
        <v>-1.8183140592043057</v>
      </c>
      <c r="K56"/>
      <c r="L56"/>
      <c r="M56"/>
      <c r="N56"/>
      <c r="O56"/>
      <c r="P56"/>
    </row>
    <row r="57" spans="1:16" s="110" customFormat="1" ht="14.45" customHeight="1" x14ac:dyDescent="0.2">
      <c r="A57" s="120" t="s">
        <v>105</v>
      </c>
      <c r="B57" s="119" t="s">
        <v>106</v>
      </c>
      <c r="C57" s="113">
        <v>33.3950663012075</v>
      </c>
      <c r="D57" s="115">
        <v>4508</v>
      </c>
      <c r="E57" s="114">
        <v>4550</v>
      </c>
      <c r="F57" s="114">
        <v>4715</v>
      </c>
      <c r="G57" s="114">
        <v>4678</v>
      </c>
      <c r="H57" s="140">
        <v>4503</v>
      </c>
      <c r="I57" s="115">
        <v>5</v>
      </c>
      <c r="J57" s="116">
        <v>0.11103708638685321</v>
      </c>
    </row>
    <row r="58" spans="1:16" s="110" customFormat="1" ht="14.45" customHeight="1" x14ac:dyDescent="0.2">
      <c r="A58" s="120"/>
      <c r="B58" s="119" t="s">
        <v>107</v>
      </c>
      <c r="C58" s="113">
        <v>66.604933698792507</v>
      </c>
      <c r="D58" s="115">
        <v>8991</v>
      </c>
      <c r="E58" s="114">
        <v>9185</v>
      </c>
      <c r="F58" s="114">
        <v>9285</v>
      </c>
      <c r="G58" s="114">
        <v>9404</v>
      </c>
      <c r="H58" s="140">
        <v>9246</v>
      </c>
      <c r="I58" s="115">
        <v>-255</v>
      </c>
      <c r="J58" s="116">
        <v>-2.7579493835171967</v>
      </c>
    </row>
    <row r="59" spans="1:16" s="110" customFormat="1" ht="14.45" customHeight="1" x14ac:dyDescent="0.2">
      <c r="A59" s="118" t="s">
        <v>105</v>
      </c>
      <c r="B59" s="121" t="s">
        <v>108</v>
      </c>
      <c r="C59" s="113">
        <v>10.030372620194088</v>
      </c>
      <c r="D59" s="115">
        <v>1354</v>
      </c>
      <c r="E59" s="114">
        <v>1436</v>
      </c>
      <c r="F59" s="114">
        <v>1468</v>
      </c>
      <c r="G59" s="114">
        <v>1533</v>
      </c>
      <c r="H59" s="140">
        <v>1444</v>
      </c>
      <c r="I59" s="115">
        <v>-90</v>
      </c>
      <c r="J59" s="116">
        <v>-6.2326869806094187</v>
      </c>
    </row>
    <row r="60" spans="1:16" s="110" customFormat="1" ht="14.45" customHeight="1" x14ac:dyDescent="0.2">
      <c r="A60" s="118"/>
      <c r="B60" s="121" t="s">
        <v>109</v>
      </c>
      <c r="C60" s="113">
        <v>51.411215645603377</v>
      </c>
      <c r="D60" s="115">
        <v>6940</v>
      </c>
      <c r="E60" s="114">
        <v>7094</v>
      </c>
      <c r="F60" s="114">
        <v>7226</v>
      </c>
      <c r="G60" s="114">
        <v>7272</v>
      </c>
      <c r="H60" s="140">
        <v>7161</v>
      </c>
      <c r="I60" s="115">
        <v>-221</v>
      </c>
      <c r="J60" s="116">
        <v>-3.0861611506772797</v>
      </c>
    </row>
    <row r="61" spans="1:16" s="110" customFormat="1" ht="14.45" customHeight="1" x14ac:dyDescent="0.2">
      <c r="A61" s="118"/>
      <c r="B61" s="121" t="s">
        <v>110</v>
      </c>
      <c r="C61" s="113">
        <v>22.023853618786578</v>
      </c>
      <c r="D61" s="115">
        <v>2973</v>
      </c>
      <c r="E61" s="114">
        <v>2950</v>
      </c>
      <c r="F61" s="114">
        <v>3045</v>
      </c>
      <c r="G61" s="114">
        <v>3038</v>
      </c>
      <c r="H61" s="140">
        <v>2980</v>
      </c>
      <c r="I61" s="115">
        <v>-7</v>
      </c>
      <c r="J61" s="116">
        <v>-0.2348993288590604</v>
      </c>
    </row>
    <row r="62" spans="1:16" s="110" customFormat="1" ht="14.45" customHeight="1" x14ac:dyDescent="0.2">
      <c r="A62" s="120"/>
      <c r="B62" s="121" t="s">
        <v>111</v>
      </c>
      <c r="C62" s="113">
        <v>16.534558115415958</v>
      </c>
      <c r="D62" s="115">
        <v>2232</v>
      </c>
      <c r="E62" s="114">
        <v>2255</v>
      </c>
      <c r="F62" s="114">
        <v>2261</v>
      </c>
      <c r="G62" s="114">
        <v>2239</v>
      </c>
      <c r="H62" s="140">
        <v>2164</v>
      </c>
      <c r="I62" s="115">
        <v>68</v>
      </c>
      <c r="J62" s="116">
        <v>3.142329020332717</v>
      </c>
    </row>
    <row r="63" spans="1:16" s="110" customFormat="1" ht="14.45" customHeight="1" x14ac:dyDescent="0.2">
      <c r="A63" s="120"/>
      <c r="B63" s="121" t="s">
        <v>112</v>
      </c>
      <c r="C63" s="113">
        <v>1.6445662641677161</v>
      </c>
      <c r="D63" s="115">
        <v>222</v>
      </c>
      <c r="E63" s="114">
        <v>239</v>
      </c>
      <c r="F63" s="114">
        <v>242</v>
      </c>
      <c r="G63" s="114">
        <v>220</v>
      </c>
      <c r="H63" s="140">
        <v>199</v>
      </c>
      <c r="I63" s="115">
        <v>23</v>
      </c>
      <c r="J63" s="116">
        <v>11.557788944723619</v>
      </c>
    </row>
    <row r="64" spans="1:16" s="110" customFormat="1" ht="14.45" customHeight="1" x14ac:dyDescent="0.2">
      <c r="A64" s="120" t="s">
        <v>113</v>
      </c>
      <c r="B64" s="119" t="s">
        <v>116</v>
      </c>
      <c r="C64" s="113">
        <v>95.481146751611234</v>
      </c>
      <c r="D64" s="115">
        <v>12889</v>
      </c>
      <c r="E64" s="114">
        <v>13135</v>
      </c>
      <c r="F64" s="114">
        <v>13389</v>
      </c>
      <c r="G64" s="114">
        <v>13463</v>
      </c>
      <c r="H64" s="140">
        <v>13191</v>
      </c>
      <c r="I64" s="115">
        <v>-302</v>
      </c>
      <c r="J64" s="116">
        <v>-2.2894397695398379</v>
      </c>
    </row>
    <row r="65" spans="1:10" s="110" customFormat="1" ht="14.45" customHeight="1" x14ac:dyDescent="0.2">
      <c r="A65" s="123"/>
      <c r="B65" s="124" t="s">
        <v>117</v>
      </c>
      <c r="C65" s="125">
        <v>4.4669975553744719</v>
      </c>
      <c r="D65" s="143">
        <v>603</v>
      </c>
      <c r="E65" s="144">
        <v>592</v>
      </c>
      <c r="F65" s="144">
        <v>601</v>
      </c>
      <c r="G65" s="144">
        <v>610</v>
      </c>
      <c r="H65" s="145">
        <v>551</v>
      </c>
      <c r="I65" s="143">
        <v>52</v>
      </c>
      <c r="J65" s="146">
        <v>9.4373865698729578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13065</v>
      </c>
      <c r="G11" s="114">
        <v>13288</v>
      </c>
      <c r="H11" s="114">
        <v>13576</v>
      </c>
      <c r="I11" s="114">
        <v>13581</v>
      </c>
      <c r="J11" s="140">
        <v>13257</v>
      </c>
      <c r="K11" s="114">
        <v>-192</v>
      </c>
      <c r="L11" s="116">
        <v>-1.4482914686580675</v>
      </c>
    </row>
    <row r="12" spans="1:17" s="110" customFormat="1" ht="24" customHeight="1" x14ac:dyDescent="0.2">
      <c r="A12" s="604" t="s">
        <v>185</v>
      </c>
      <c r="B12" s="605"/>
      <c r="C12" s="605"/>
      <c r="D12" s="606"/>
      <c r="E12" s="113">
        <v>33.26444699579028</v>
      </c>
      <c r="F12" s="115">
        <v>4346</v>
      </c>
      <c r="G12" s="114">
        <v>4380</v>
      </c>
      <c r="H12" s="114">
        <v>4514</v>
      </c>
      <c r="I12" s="114">
        <v>4462</v>
      </c>
      <c r="J12" s="140">
        <v>4295</v>
      </c>
      <c r="K12" s="114">
        <v>51</v>
      </c>
      <c r="L12" s="116">
        <v>1.1874272409778812</v>
      </c>
    </row>
    <row r="13" spans="1:17" s="110" customFormat="1" ht="15" customHeight="1" x14ac:dyDescent="0.2">
      <c r="A13" s="120"/>
      <c r="B13" s="612" t="s">
        <v>107</v>
      </c>
      <c r="C13" s="612"/>
      <c r="E13" s="113">
        <v>66.73555300420972</v>
      </c>
      <c r="F13" s="115">
        <v>8719</v>
      </c>
      <c r="G13" s="114">
        <v>8908</v>
      </c>
      <c r="H13" s="114">
        <v>9062</v>
      </c>
      <c r="I13" s="114">
        <v>9119</v>
      </c>
      <c r="J13" s="140">
        <v>8962</v>
      </c>
      <c r="K13" s="114">
        <v>-243</v>
      </c>
      <c r="L13" s="116">
        <v>-2.7114483374246818</v>
      </c>
    </row>
    <row r="14" spans="1:17" s="110" customFormat="1" ht="22.5" customHeight="1" x14ac:dyDescent="0.2">
      <c r="A14" s="604" t="s">
        <v>186</v>
      </c>
      <c r="B14" s="605"/>
      <c r="C14" s="605"/>
      <c r="D14" s="606"/>
      <c r="E14" s="113">
        <v>10.340604668962879</v>
      </c>
      <c r="F14" s="115">
        <v>1351</v>
      </c>
      <c r="G14" s="114">
        <v>1409</v>
      </c>
      <c r="H14" s="114">
        <v>1471</v>
      </c>
      <c r="I14" s="114">
        <v>1494</v>
      </c>
      <c r="J14" s="140">
        <v>1421</v>
      </c>
      <c r="K14" s="114">
        <v>-70</v>
      </c>
      <c r="L14" s="116">
        <v>-4.9261083743842367</v>
      </c>
    </row>
    <row r="15" spans="1:17" s="110" customFormat="1" ht="15" customHeight="1" x14ac:dyDescent="0.2">
      <c r="A15" s="120"/>
      <c r="B15" s="119"/>
      <c r="C15" s="258" t="s">
        <v>106</v>
      </c>
      <c r="E15" s="113">
        <v>43.967431532198368</v>
      </c>
      <c r="F15" s="115">
        <v>594</v>
      </c>
      <c r="G15" s="114">
        <v>595</v>
      </c>
      <c r="H15" s="114">
        <v>641</v>
      </c>
      <c r="I15" s="114">
        <v>640</v>
      </c>
      <c r="J15" s="140">
        <v>598</v>
      </c>
      <c r="K15" s="114">
        <v>-4</v>
      </c>
      <c r="L15" s="116">
        <v>-0.66889632107023411</v>
      </c>
    </row>
    <row r="16" spans="1:17" s="110" customFormat="1" ht="15" customHeight="1" x14ac:dyDescent="0.2">
      <c r="A16" s="120"/>
      <c r="B16" s="119"/>
      <c r="C16" s="258" t="s">
        <v>107</v>
      </c>
      <c r="E16" s="113">
        <v>56.032568467801632</v>
      </c>
      <c r="F16" s="115">
        <v>757</v>
      </c>
      <c r="G16" s="114">
        <v>814</v>
      </c>
      <c r="H16" s="114">
        <v>830</v>
      </c>
      <c r="I16" s="114">
        <v>854</v>
      </c>
      <c r="J16" s="140">
        <v>823</v>
      </c>
      <c r="K16" s="114">
        <v>-66</v>
      </c>
      <c r="L16" s="116">
        <v>-8.019441069258809</v>
      </c>
    </row>
    <row r="17" spans="1:12" s="110" customFormat="1" ht="15" customHeight="1" x14ac:dyDescent="0.2">
      <c r="A17" s="120"/>
      <c r="B17" s="121" t="s">
        <v>109</v>
      </c>
      <c r="C17" s="258"/>
      <c r="E17" s="113">
        <v>51.840796019900495</v>
      </c>
      <c r="F17" s="115">
        <v>6773</v>
      </c>
      <c r="G17" s="114">
        <v>6933</v>
      </c>
      <c r="H17" s="114">
        <v>7071</v>
      </c>
      <c r="I17" s="114">
        <v>7095</v>
      </c>
      <c r="J17" s="140">
        <v>6978</v>
      </c>
      <c r="K17" s="114">
        <v>-205</v>
      </c>
      <c r="L17" s="116">
        <v>-2.9378045285182002</v>
      </c>
    </row>
    <row r="18" spans="1:12" s="110" customFormat="1" ht="15" customHeight="1" x14ac:dyDescent="0.2">
      <c r="A18" s="120"/>
      <c r="B18" s="119"/>
      <c r="C18" s="258" t="s">
        <v>106</v>
      </c>
      <c r="E18" s="113">
        <v>27.845858556031299</v>
      </c>
      <c r="F18" s="115">
        <v>1886</v>
      </c>
      <c r="G18" s="114">
        <v>1917</v>
      </c>
      <c r="H18" s="114">
        <v>1948</v>
      </c>
      <c r="I18" s="114">
        <v>1934</v>
      </c>
      <c r="J18" s="140">
        <v>1870</v>
      </c>
      <c r="K18" s="114">
        <v>16</v>
      </c>
      <c r="L18" s="116">
        <v>0.85561497326203206</v>
      </c>
    </row>
    <row r="19" spans="1:12" s="110" customFormat="1" ht="15" customHeight="1" x14ac:dyDescent="0.2">
      <c r="A19" s="120"/>
      <c r="B19" s="119"/>
      <c r="C19" s="258" t="s">
        <v>107</v>
      </c>
      <c r="E19" s="113">
        <v>72.154141443968697</v>
      </c>
      <c r="F19" s="115">
        <v>4887</v>
      </c>
      <c r="G19" s="114">
        <v>5016</v>
      </c>
      <c r="H19" s="114">
        <v>5123</v>
      </c>
      <c r="I19" s="114">
        <v>5161</v>
      </c>
      <c r="J19" s="140">
        <v>5108</v>
      </c>
      <c r="K19" s="114">
        <v>-221</v>
      </c>
      <c r="L19" s="116">
        <v>-4.3265465935787004</v>
      </c>
    </row>
    <row r="20" spans="1:12" s="110" customFormat="1" ht="15" customHeight="1" x14ac:dyDescent="0.2">
      <c r="A20" s="120"/>
      <c r="B20" s="121" t="s">
        <v>110</v>
      </c>
      <c r="C20" s="258"/>
      <c r="E20" s="113">
        <v>21.278224263298892</v>
      </c>
      <c r="F20" s="115">
        <v>2780</v>
      </c>
      <c r="G20" s="114">
        <v>2770</v>
      </c>
      <c r="H20" s="114">
        <v>2855</v>
      </c>
      <c r="I20" s="114">
        <v>2843</v>
      </c>
      <c r="J20" s="140">
        <v>2773</v>
      </c>
      <c r="K20" s="114">
        <v>7</v>
      </c>
      <c r="L20" s="116">
        <v>0.25243418680129825</v>
      </c>
    </row>
    <row r="21" spans="1:12" s="110" customFormat="1" ht="15" customHeight="1" x14ac:dyDescent="0.2">
      <c r="A21" s="120"/>
      <c r="B21" s="119"/>
      <c r="C21" s="258" t="s">
        <v>106</v>
      </c>
      <c r="E21" s="113">
        <v>25.863309352517987</v>
      </c>
      <c r="F21" s="115">
        <v>719</v>
      </c>
      <c r="G21" s="114">
        <v>716</v>
      </c>
      <c r="H21" s="114">
        <v>762</v>
      </c>
      <c r="I21" s="114">
        <v>748</v>
      </c>
      <c r="J21" s="140">
        <v>725</v>
      </c>
      <c r="K21" s="114">
        <v>-6</v>
      </c>
      <c r="L21" s="116">
        <v>-0.82758620689655171</v>
      </c>
    </row>
    <row r="22" spans="1:12" s="110" customFormat="1" ht="15" customHeight="1" x14ac:dyDescent="0.2">
      <c r="A22" s="120"/>
      <c r="B22" s="119"/>
      <c r="C22" s="258" t="s">
        <v>107</v>
      </c>
      <c r="E22" s="113">
        <v>74.136690647482013</v>
      </c>
      <c r="F22" s="115">
        <v>2061</v>
      </c>
      <c r="G22" s="114">
        <v>2054</v>
      </c>
      <c r="H22" s="114">
        <v>2093</v>
      </c>
      <c r="I22" s="114">
        <v>2095</v>
      </c>
      <c r="J22" s="140">
        <v>2048</v>
      </c>
      <c r="K22" s="114">
        <v>13</v>
      </c>
      <c r="L22" s="116">
        <v>0.634765625</v>
      </c>
    </row>
    <row r="23" spans="1:12" s="110" customFormat="1" ht="15" customHeight="1" x14ac:dyDescent="0.2">
      <c r="A23" s="120"/>
      <c r="B23" s="121" t="s">
        <v>111</v>
      </c>
      <c r="C23" s="258"/>
      <c r="E23" s="113">
        <v>16.540375047837735</v>
      </c>
      <c r="F23" s="115">
        <v>2161</v>
      </c>
      <c r="G23" s="114">
        <v>2176</v>
      </c>
      <c r="H23" s="114">
        <v>2179</v>
      </c>
      <c r="I23" s="114">
        <v>2149</v>
      </c>
      <c r="J23" s="140">
        <v>2085</v>
      </c>
      <c r="K23" s="114">
        <v>76</v>
      </c>
      <c r="L23" s="116">
        <v>3.645083932853717</v>
      </c>
    </row>
    <row r="24" spans="1:12" s="110" customFormat="1" ht="15" customHeight="1" x14ac:dyDescent="0.2">
      <c r="A24" s="120"/>
      <c r="B24" s="119"/>
      <c r="C24" s="258" t="s">
        <v>106</v>
      </c>
      <c r="E24" s="113">
        <v>53.077279037482647</v>
      </c>
      <c r="F24" s="115">
        <v>1147</v>
      </c>
      <c r="G24" s="114">
        <v>1152</v>
      </c>
      <c r="H24" s="114">
        <v>1163</v>
      </c>
      <c r="I24" s="114">
        <v>1140</v>
      </c>
      <c r="J24" s="140">
        <v>1102</v>
      </c>
      <c r="K24" s="114">
        <v>45</v>
      </c>
      <c r="L24" s="116">
        <v>4.0834845735027221</v>
      </c>
    </row>
    <row r="25" spans="1:12" s="110" customFormat="1" ht="15" customHeight="1" x14ac:dyDescent="0.2">
      <c r="A25" s="120"/>
      <c r="B25" s="119"/>
      <c r="C25" s="258" t="s">
        <v>107</v>
      </c>
      <c r="E25" s="113">
        <v>46.922720962517353</v>
      </c>
      <c r="F25" s="115">
        <v>1014</v>
      </c>
      <c r="G25" s="114">
        <v>1024</v>
      </c>
      <c r="H25" s="114">
        <v>1016</v>
      </c>
      <c r="I25" s="114">
        <v>1009</v>
      </c>
      <c r="J25" s="140">
        <v>983</v>
      </c>
      <c r="K25" s="114">
        <v>31</v>
      </c>
      <c r="L25" s="116">
        <v>3.1536113936927772</v>
      </c>
    </row>
    <row r="26" spans="1:12" s="110" customFormat="1" ht="15" customHeight="1" x14ac:dyDescent="0.2">
      <c r="A26" s="120"/>
      <c r="C26" s="121" t="s">
        <v>187</v>
      </c>
      <c r="D26" s="110" t="s">
        <v>188</v>
      </c>
      <c r="E26" s="113">
        <v>1.7068503635667815</v>
      </c>
      <c r="F26" s="115">
        <v>223</v>
      </c>
      <c r="G26" s="114">
        <v>227</v>
      </c>
      <c r="H26" s="114">
        <v>224</v>
      </c>
      <c r="I26" s="114">
        <v>205</v>
      </c>
      <c r="J26" s="140">
        <v>201</v>
      </c>
      <c r="K26" s="114">
        <v>22</v>
      </c>
      <c r="L26" s="116">
        <v>10.945273631840797</v>
      </c>
    </row>
    <row r="27" spans="1:12" s="110" customFormat="1" ht="15" customHeight="1" x14ac:dyDescent="0.2">
      <c r="A27" s="120"/>
      <c r="B27" s="119"/>
      <c r="D27" s="259" t="s">
        <v>106</v>
      </c>
      <c r="E27" s="113">
        <v>47.085201793721971</v>
      </c>
      <c r="F27" s="115">
        <v>105</v>
      </c>
      <c r="G27" s="114">
        <v>107</v>
      </c>
      <c r="H27" s="114">
        <v>108</v>
      </c>
      <c r="I27" s="114">
        <v>94</v>
      </c>
      <c r="J27" s="140">
        <v>101</v>
      </c>
      <c r="K27" s="114">
        <v>4</v>
      </c>
      <c r="L27" s="116">
        <v>3.9603960396039604</v>
      </c>
    </row>
    <row r="28" spans="1:12" s="110" customFormat="1" ht="15" customHeight="1" x14ac:dyDescent="0.2">
      <c r="A28" s="120"/>
      <c r="B28" s="119"/>
      <c r="D28" s="259" t="s">
        <v>107</v>
      </c>
      <c r="E28" s="113">
        <v>52.914798206278029</v>
      </c>
      <c r="F28" s="115">
        <v>118</v>
      </c>
      <c r="G28" s="114">
        <v>120</v>
      </c>
      <c r="H28" s="114">
        <v>116</v>
      </c>
      <c r="I28" s="114">
        <v>111</v>
      </c>
      <c r="J28" s="140">
        <v>100</v>
      </c>
      <c r="K28" s="114">
        <v>18</v>
      </c>
      <c r="L28" s="116">
        <v>18</v>
      </c>
    </row>
    <row r="29" spans="1:12" s="110" customFormat="1" ht="24" customHeight="1" x14ac:dyDescent="0.2">
      <c r="A29" s="604" t="s">
        <v>189</v>
      </c>
      <c r="B29" s="605"/>
      <c r="C29" s="605"/>
      <c r="D29" s="606"/>
      <c r="E29" s="113">
        <v>92.659778032912357</v>
      </c>
      <c r="F29" s="115">
        <v>12106</v>
      </c>
      <c r="G29" s="114">
        <v>12312</v>
      </c>
      <c r="H29" s="114">
        <v>12544</v>
      </c>
      <c r="I29" s="114">
        <v>12556</v>
      </c>
      <c r="J29" s="140">
        <v>12296</v>
      </c>
      <c r="K29" s="114">
        <v>-190</v>
      </c>
      <c r="L29" s="116">
        <v>-1.5452179570592062</v>
      </c>
    </row>
    <row r="30" spans="1:12" s="110" customFormat="1" ht="15" customHeight="1" x14ac:dyDescent="0.2">
      <c r="A30" s="120"/>
      <c r="B30" s="119"/>
      <c r="C30" s="258" t="s">
        <v>106</v>
      </c>
      <c r="E30" s="113">
        <v>32.958863373533788</v>
      </c>
      <c r="F30" s="115">
        <v>3990</v>
      </c>
      <c r="G30" s="114">
        <v>4034</v>
      </c>
      <c r="H30" s="114">
        <v>4148</v>
      </c>
      <c r="I30" s="114">
        <v>4108</v>
      </c>
      <c r="J30" s="140">
        <v>3954</v>
      </c>
      <c r="K30" s="114">
        <v>36</v>
      </c>
      <c r="L30" s="116">
        <v>0.91047040971168436</v>
      </c>
    </row>
    <row r="31" spans="1:12" s="110" customFormat="1" ht="15" customHeight="1" x14ac:dyDescent="0.2">
      <c r="A31" s="120"/>
      <c r="B31" s="119"/>
      <c r="C31" s="258" t="s">
        <v>107</v>
      </c>
      <c r="E31" s="113">
        <v>67.041136626466212</v>
      </c>
      <c r="F31" s="115">
        <v>8116</v>
      </c>
      <c r="G31" s="114">
        <v>8278</v>
      </c>
      <c r="H31" s="114">
        <v>8396</v>
      </c>
      <c r="I31" s="114">
        <v>8448</v>
      </c>
      <c r="J31" s="140">
        <v>8342</v>
      </c>
      <c r="K31" s="114">
        <v>-226</v>
      </c>
      <c r="L31" s="116">
        <v>-2.7091824502517383</v>
      </c>
    </row>
    <row r="32" spans="1:12" s="110" customFormat="1" ht="15" customHeight="1" x14ac:dyDescent="0.2">
      <c r="A32" s="120"/>
      <c r="B32" s="119" t="s">
        <v>117</v>
      </c>
      <c r="C32" s="258"/>
      <c r="E32" s="113">
        <v>7.2866437045541526</v>
      </c>
      <c r="F32" s="114">
        <v>952</v>
      </c>
      <c r="G32" s="114">
        <v>964</v>
      </c>
      <c r="H32" s="114">
        <v>1019</v>
      </c>
      <c r="I32" s="114">
        <v>1014</v>
      </c>
      <c r="J32" s="140">
        <v>949</v>
      </c>
      <c r="K32" s="114">
        <v>3</v>
      </c>
      <c r="L32" s="116">
        <v>0.31612223393045313</v>
      </c>
    </row>
    <row r="33" spans="1:12" s="110" customFormat="1" ht="15" customHeight="1" x14ac:dyDescent="0.2">
      <c r="A33" s="120"/>
      <c r="B33" s="119"/>
      <c r="C33" s="258" t="s">
        <v>106</v>
      </c>
      <c r="E33" s="113">
        <v>37.394957983193279</v>
      </c>
      <c r="F33" s="114">
        <v>356</v>
      </c>
      <c r="G33" s="114">
        <v>345</v>
      </c>
      <c r="H33" s="114">
        <v>364</v>
      </c>
      <c r="I33" s="114">
        <v>352</v>
      </c>
      <c r="J33" s="140">
        <v>339</v>
      </c>
      <c r="K33" s="114">
        <v>17</v>
      </c>
      <c r="L33" s="116">
        <v>5.0147492625368733</v>
      </c>
    </row>
    <row r="34" spans="1:12" s="110" customFormat="1" ht="15" customHeight="1" x14ac:dyDescent="0.2">
      <c r="A34" s="120"/>
      <c r="B34" s="119"/>
      <c r="C34" s="258" t="s">
        <v>107</v>
      </c>
      <c r="E34" s="113">
        <v>62.605042016806721</v>
      </c>
      <c r="F34" s="114">
        <v>596</v>
      </c>
      <c r="G34" s="114">
        <v>619</v>
      </c>
      <c r="H34" s="114">
        <v>655</v>
      </c>
      <c r="I34" s="114">
        <v>662</v>
      </c>
      <c r="J34" s="140">
        <v>610</v>
      </c>
      <c r="K34" s="114">
        <v>-14</v>
      </c>
      <c r="L34" s="116">
        <v>-2.2950819672131146</v>
      </c>
    </row>
    <row r="35" spans="1:12" s="110" customFormat="1" ht="24" customHeight="1" x14ac:dyDescent="0.2">
      <c r="A35" s="604" t="s">
        <v>192</v>
      </c>
      <c r="B35" s="605"/>
      <c r="C35" s="605"/>
      <c r="D35" s="606"/>
      <c r="E35" s="113">
        <v>11.886720244929201</v>
      </c>
      <c r="F35" s="114">
        <v>1553</v>
      </c>
      <c r="G35" s="114">
        <v>1576</v>
      </c>
      <c r="H35" s="114">
        <v>1642</v>
      </c>
      <c r="I35" s="114">
        <v>1659</v>
      </c>
      <c r="J35" s="114">
        <v>1623</v>
      </c>
      <c r="K35" s="318">
        <v>-70</v>
      </c>
      <c r="L35" s="319">
        <v>-4.3130006161429453</v>
      </c>
    </row>
    <row r="36" spans="1:12" s="110" customFormat="1" ht="15" customHeight="1" x14ac:dyDescent="0.2">
      <c r="A36" s="120"/>
      <c r="B36" s="119"/>
      <c r="C36" s="258" t="s">
        <v>106</v>
      </c>
      <c r="E36" s="113">
        <v>28.91178364455892</v>
      </c>
      <c r="F36" s="114">
        <v>449</v>
      </c>
      <c r="G36" s="114">
        <v>439</v>
      </c>
      <c r="H36" s="114">
        <v>475</v>
      </c>
      <c r="I36" s="114">
        <v>456</v>
      </c>
      <c r="J36" s="114">
        <v>456</v>
      </c>
      <c r="K36" s="318">
        <v>-7</v>
      </c>
      <c r="L36" s="116">
        <v>-1.5350877192982457</v>
      </c>
    </row>
    <row r="37" spans="1:12" s="110" customFormat="1" ht="15" customHeight="1" x14ac:dyDescent="0.2">
      <c r="A37" s="120"/>
      <c r="B37" s="119"/>
      <c r="C37" s="258" t="s">
        <v>107</v>
      </c>
      <c r="E37" s="113">
        <v>71.088216355441077</v>
      </c>
      <c r="F37" s="114">
        <v>1104</v>
      </c>
      <c r="G37" s="114">
        <v>1137</v>
      </c>
      <c r="H37" s="114">
        <v>1167</v>
      </c>
      <c r="I37" s="114">
        <v>1203</v>
      </c>
      <c r="J37" s="140">
        <v>1167</v>
      </c>
      <c r="K37" s="114">
        <v>-63</v>
      </c>
      <c r="L37" s="116">
        <v>-5.3984575835475574</v>
      </c>
    </row>
    <row r="38" spans="1:12" s="110" customFormat="1" ht="15" customHeight="1" x14ac:dyDescent="0.2">
      <c r="A38" s="120"/>
      <c r="B38" s="119" t="s">
        <v>328</v>
      </c>
      <c r="C38" s="258"/>
      <c r="E38" s="113">
        <v>68.924607730577875</v>
      </c>
      <c r="F38" s="114">
        <v>9005</v>
      </c>
      <c r="G38" s="114">
        <v>9145</v>
      </c>
      <c r="H38" s="114">
        <v>9303</v>
      </c>
      <c r="I38" s="114">
        <v>9285</v>
      </c>
      <c r="J38" s="140">
        <v>9044</v>
      </c>
      <c r="K38" s="114">
        <v>-39</v>
      </c>
      <c r="L38" s="116">
        <v>-0.43122512162759841</v>
      </c>
    </row>
    <row r="39" spans="1:12" s="110" customFormat="1" ht="15" customHeight="1" x14ac:dyDescent="0.2">
      <c r="A39" s="120"/>
      <c r="B39" s="119"/>
      <c r="C39" s="258" t="s">
        <v>106</v>
      </c>
      <c r="E39" s="113">
        <v>34.813992226540812</v>
      </c>
      <c r="F39" s="115">
        <v>3135</v>
      </c>
      <c r="G39" s="114">
        <v>3167</v>
      </c>
      <c r="H39" s="114">
        <v>3259</v>
      </c>
      <c r="I39" s="114">
        <v>3240</v>
      </c>
      <c r="J39" s="140">
        <v>3095</v>
      </c>
      <c r="K39" s="114">
        <v>40</v>
      </c>
      <c r="L39" s="116">
        <v>1.2924071082390953</v>
      </c>
    </row>
    <row r="40" spans="1:12" s="110" customFormat="1" ht="15" customHeight="1" x14ac:dyDescent="0.2">
      <c r="A40" s="120"/>
      <c r="B40" s="119"/>
      <c r="C40" s="258" t="s">
        <v>107</v>
      </c>
      <c r="E40" s="113">
        <v>65.186007773459195</v>
      </c>
      <c r="F40" s="115">
        <v>5870</v>
      </c>
      <c r="G40" s="114">
        <v>5978</v>
      </c>
      <c r="H40" s="114">
        <v>6044</v>
      </c>
      <c r="I40" s="114">
        <v>6045</v>
      </c>
      <c r="J40" s="140">
        <v>5949</v>
      </c>
      <c r="K40" s="114">
        <v>-79</v>
      </c>
      <c r="L40" s="116">
        <v>-1.3279542780299209</v>
      </c>
    </row>
    <row r="41" spans="1:12" s="110" customFormat="1" ht="15" customHeight="1" x14ac:dyDescent="0.2">
      <c r="A41" s="120"/>
      <c r="B41" s="320" t="s">
        <v>515</v>
      </c>
      <c r="C41" s="258"/>
      <c r="E41" s="113">
        <v>4.9827784156142361</v>
      </c>
      <c r="F41" s="115">
        <v>651</v>
      </c>
      <c r="G41" s="114">
        <v>651</v>
      </c>
      <c r="H41" s="114">
        <v>631</v>
      </c>
      <c r="I41" s="114">
        <v>639</v>
      </c>
      <c r="J41" s="140">
        <v>591</v>
      </c>
      <c r="K41" s="114">
        <v>60</v>
      </c>
      <c r="L41" s="116">
        <v>10.152284263959391</v>
      </c>
    </row>
    <row r="42" spans="1:12" s="110" customFormat="1" ht="15" customHeight="1" x14ac:dyDescent="0.2">
      <c r="A42" s="120"/>
      <c r="B42" s="119"/>
      <c r="C42" s="268" t="s">
        <v>106</v>
      </c>
      <c r="D42" s="182"/>
      <c r="E42" s="113">
        <v>42.396313364055302</v>
      </c>
      <c r="F42" s="115">
        <v>276</v>
      </c>
      <c r="G42" s="114">
        <v>273</v>
      </c>
      <c r="H42" s="114">
        <v>255</v>
      </c>
      <c r="I42" s="114">
        <v>256</v>
      </c>
      <c r="J42" s="140">
        <v>236</v>
      </c>
      <c r="K42" s="114">
        <v>40</v>
      </c>
      <c r="L42" s="116">
        <v>16.949152542372882</v>
      </c>
    </row>
    <row r="43" spans="1:12" s="110" customFormat="1" ht="15" customHeight="1" x14ac:dyDescent="0.2">
      <c r="A43" s="120"/>
      <c r="B43" s="119"/>
      <c r="C43" s="268" t="s">
        <v>107</v>
      </c>
      <c r="D43" s="182"/>
      <c r="E43" s="113">
        <v>57.603686635944698</v>
      </c>
      <c r="F43" s="115">
        <v>375</v>
      </c>
      <c r="G43" s="114">
        <v>378</v>
      </c>
      <c r="H43" s="114">
        <v>376</v>
      </c>
      <c r="I43" s="114">
        <v>383</v>
      </c>
      <c r="J43" s="140">
        <v>355</v>
      </c>
      <c r="K43" s="114">
        <v>20</v>
      </c>
      <c r="L43" s="116">
        <v>5.6338028169014081</v>
      </c>
    </row>
    <row r="44" spans="1:12" s="110" customFormat="1" ht="15" customHeight="1" x14ac:dyDescent="0.2">
      <c r="A44" s="120"/>
      <c r="B44" s="119" t="s">
        <v>205</v>
      </c>
      <c r="C44" s="268"/>
      <c r="D44" s="182"/>
      <c r="E44" s="113">
        <v>14.205893608878684</v>
      </c>
      <c r="F44" s="115">
        <v>1856</v>
      </c>
      <c r="G44" s="114">
        <v>1916</v>
      </c>
      <c r="H44" s="114">
        <v>2000</v>
      </c>
      <c r="I44" s="114">
        <v>1998</v>
      </c>
      <c r="J44" s="140">
        <v>1999</v>
      </c>
      <c r="K44" s="114">
        <v>-143</v>
      </c>
      <c r="L44" s="116">
        <v>-7.1535767883941972</v>
      </c>
    </row>
    <row r="45" spans="1:12" s="110" customFormat="1" ht="15" customHeight="1" x14ac:dyDescent="0.2">
      <c r="A45" s="120"/>
      <c r="B45" s="119"/>
      <c r="C45" s="268" t="s">
        <v>106</v>
      </c>
      <c r="D45" s="182"/>
      <c r="E45" s="113">
        <v>26.185344827586206</v>
      </c>
      <c r="F45" s="115">
        <v>486</v>
      </c>
      <c r="G45" s="114">
        <v>501</v>
      </c>
      <c r="H45" s="114">
        <v>525</v>
      </c>
      <c r="I45" s="114">
        <v>510</v>
      </c>
      <c r="J45" s="140">
        <v>508</v>
      </c>
      <c r="K45" s="114">
        <v>-22</v>
      </c>
      <c r="L45" s="116">
        <v>-4.3307086614173231</v>
      </c>
    </row>
    <row r="46" spans="1:12" s="110" customFormat="1" ht="15" customHeight="1" x14ac:dyDescent="0.2">
      <c r="A46" s="123"/>
      <c r="B46" s="124"/>
      <c r="C46" s="260" t="s">
        <v>107</v>
      </c>
      <c r="D46" s="261"/>
      <c r="E46" s="125">
        <v>73.814655172413794</v>
      </c>
      <c r="F46" s="143">
        <v>1370</v>
      </c>
      <c r="G46" s="144">
        <v>1415</v>
      </c>
      <c r="H46" s="144">
        <v>1475</v>
      </c>
      <c r="I46" s="144">
        <v>1488</v>
      </c>
      <c r="J46" s="145">
        <v>1491</v>
      </c>
      <c r="K46" s="144">
        <v>-121</v>
      </c>
      <c r="L46" s="146">
        <v>-8.1153588195841717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13065</v>
      </c>
      <c r="E11" s="114">
        <v>13288</v>
      </c>
      <c r="F11" s="114">
        <v>13576</v>
      </c>
      <c r="G11" s="114">
        <v>13581</v>
      </c>
      <c r="H11" s="140">
        <v>13257</v>
      </c>
      <c r="I11" s="115">
        <v>-192</v>
      </c>
      <c r="J11" s="116">
        <v>-1.4482914686580675</v>
      </c>
    </row>
    <row r="12" spans="1:15" s="110" customFormat="1" ht="24.95" customHeight="1" x14ac:dyDescent="0.2">
      <c r="A12" s="193" t="s">
        <v>132</v>
      </c>
      <c r="B12" s="194" t="s">
        <v>133</v>
      </c>
      <c r="C12" s="113">
        <v>1.928817451205511</v>
      </c>
      <c r="D12" s="115">
        <v>252</v>
      </c>
      <c r="E12" s="114">
        <v>243</v>
      </c>
      <c r="F12" s="114">
        <v>276</v>
      </c>
      <c r="G12" s="114">
        <v>269</v>
      </c>
      <c r="H12" s="140">
        <v>240</v>
      </c>
      <c r="I12" s="115">
        <v>12</v>
      </c>
      <c r="J12" s="116">
        <v>5</v>
      </c>
    </row>
    <row r="13" spans="1:15" s="110" customFormat="1" ht="24.95" customHeight="1" x14ac:dyDescent="0.2">
      <c r="A13" s="193" t="s">
        <v>134</v>
      </c>
      <c r="B13" s="199" t="s">
        <v>214</v>
      </c>
      <c r="C13" s="113">
        <v>0.89552238805970152</v>
      </c>
      <c r="D13" s="115">
        <v>117</v>
      </c>
      <c r="E13" s="114">
        <v>127</v>
      </c>
      <c r="F13" s="114">
        <v>130</v>
      </c>
      <c r="G13" s="114">
        <v>125</v>
      </c>
      <c r="H13" s="140">
        <v>126</v>
      </c>
      <c r="I13" s="115">
        <v>-9</v>
      </c>
      <c r="J13" s="116">
        <v>-7.1428571428571432</v>
      </c>
    </row>
    <row r="14" spans="1:15" s="287" customFormat="1" ht="24.95" customHeight="1" x14ac:dyDescent="0.2">
      <c r="A14" s="193" t="s">
        <v>215</v>
      </c>
      <c r="B14" s="199" t="s">
        <v>137</v>
      </c>
      <c r="C14" s="113">
        <v>12.851128970531956</v>
      </c>
      <c r="D14" s="115">
        <v>1679</v>
      </c>
      <c r="E14" s="114">
        <v>1685</v>
      </c>
      <c r="F14" s="114">
        <v>1725</v>
      </c>
      <c r="G14" s="114">
        <v>1757</v>
      </c>
      <c r="H14" s="140">
        <v>1725</v>
      </c>
      <c r="I14" s="115">
        <v>-46</v>
      </c>
      <c r="J14" s="116">
        <v>-2.6666666666666665</v>
      </c>
      <c r="K14" s="110"/>
      <c r="L14" s="110"/>
      <c r="M14" s="110"/>
      <c r="N14" s="110"/>
      <c r="O14" s="110"/>
    </row>
    <row r="15" spans="1:15" s="110" customFormat="1" ht="24.95" customHeight="1" x14ac:dyDescent="0.2">
      <c r="A15" s="193" t="s">
        <v>216</v>
      </c>
      <c r="B15" s="199" t="s">
        <v>217</v>
      </c>
      <c r="C15" s="113">
        <v>5.2583237657864528</v>
      </c>
      <c r="D15" s="115">
        <v>687</v>
      </c>
      <c r="E15" s="114">
        <v>692</v>
      </c>
      <c r="F15" s="114">
        <v>705</v>
      </c>
      <c r="G15" s="114">
        <v>709</v>
      </c>
      <c r="H15" s="140">
        <v>706</v>
      </c>
      <c r="I15" s="115">
        <v>-19</v>
      </c>
      <c r="J15" s="116">
        <v>-2.6912181303116149</v>
      </c>
    </row>
    <row r="16" spans="1:15" s="287" customFormat="1" ht="24.95" customHeight="1" x14ac:dyDescent="0.2">
      <c r="A16" s="193" t="s">
        <v>218</v>
      </c>
      <c r="B16" s="199" t="s">
        <v>141</v>
      </c>
      <c r="C16" s="113">
        <v>5.6716417910447765</v>
      </c>
      <c r="D16" s="115">
        <v>741</v>
      </c>
      <c r="E16" s="114">
        <v>734</v>
      </c>
      <c r="F16" s="114">
        <v>756</v>
      </c>
      <c r="G16" s="114">
        <v>783</v>
      </c>
      <c r="H16" s="140">
        <v>759</v>
      </c>
      <c r="I16" s="115">
        <v>-18</v>
      </c>
      <c r="J16" s="116">
        <v>-2.3715415019762847</v>
      </c>
      <c r="K16" s="110"/>
      <c r="L16" s="110"/>
      <c r="M16" s="110"/>
      <c r="N16" s="110"/>
      <c r="O16" s="110"/>
    </row>
    <row r="17" spans="1:15" s="110" customFormat="1" ht="24.95" customHeight="1" x14ac:dyDescent="0.2">
      <c r="A17" s="193" t="s">
        <v>142</v>
      </c>
      <c r="B17" s="199" t="s">
        <v>220</v>
      </c>
      <c r="C17" s="113">
        <v>1.9211634137007272</v>
      </c>
      <c r="D17" s="115">
        <v>251</v>
      </c>
      <c r="E17" s="114">
        <v>259</v>
      </c>
      <c r="F17" s="114">
        <v>264</v>
      </c>
      <c r="G17" s="114">
        <v>265</v>
      </c>
      <c r="H17" s="140">
        <v>260</v>
      </c>
      <c r="I17" s="115">
        <v>-9</v>
      </c>
      <c r="J17" s="116">
        <v>-3.4615384615384617</v>
      </c>
    </row>
    <row r="18" spans="1:15" s="287" customFormat="1" ht="24.95" customHeight="1" x14ac:dyDescent="0.2">
      <c r="A18" s="201" t="s">
        <v>144</v>
      </c>
      <c r="B18" s="202" t="s">
        <v>145</v>
      </c>
      <c r="C18" s="113">
        <v>7.3708381171067741</v>
      </c>
      <c r="D18" s="115">
        <v>963</v>
      </c>
      <c r="E18" s="114">
        <v>931</v>
      </c>
      <c r="F18" s="114">
        <v>945</v>
      </c>
      <c r="G18" s="114">
        <v>920</v>
      </c>
      <c r="H18" s="140">
        <v>880</v>
      </c>
      <c r="I18" s="115">
        <v>83</v>
      </c>
      <c r="J18" s="116">
        <v>9.4318181818181817</v>
      </c>
      <c r="K18" s="110"/>
      <c r="L18" s="110"/>
      <c r="M18" s="110"/>
      <c r="N18" s="110"/>
      <c r="O18" s="110"/>
    </row>
    <row r="19" spans="1:15" s="110" customFormat="1" ht="24.95" customHeight="1" x14ac:dyDescent="0.2">
      <c r="A19" s="193" t="s">
        <v>146</v>
      </c>
      <c r="B19" s="199" t="s">
        <v>147</v>
      </c>
      <c r="C19" s="113">
        <v>17.688480673555301</v>
      </c>
      <c r="D19" s="115">
        <v>2311</v>
      </c>
      <c r="E19" s="114">
        <v>2330</v>
      </c>
      <c r="F19" s="114">
        <v>2381</v>
      </c>
      <c r="G19" s="114">
        <v>2357</v>
      </c>
      <c r="H19" s="140">
        <v>2372</v>
      </c>
      <c r="I19" s="115">
        <v>-61</v>
      </c>
      <c r="J19" s="116">
        <v>-2.5716694772344013</v>
      </c>
    </row>
    <row r="20" spans="1:15" s="287" customFormat="1" ht="24.95" customHeight="1" x14ac:dyDescent="0.2">
      <c r="A20" s="193" t="s">
        <v>148</v>
      </c>
      <c r="B20" s="199" t="s">
        <v>149</v>
      </c>
      <c r="C20" s="113">
        <v>6.666666666666667</v>
      </c>
      <c r="D20" s="115">
        <v>871</v>
      </c>
      <c r="E20" s="114">
        <v>859</v>
      </c>
      <c r="F20" s="114">
        <v>903</v>
      </c>
      <c r="G20" s="114">
        <v>892</v>
      </c>
      <c r="H20" s="140">
        <v>876</v>
      </c>
      <c r="I20" s="115">
        <v>-5</v>
      </c>
      <c r="J20" s="116">
        <v>-0.57077625570776258</v>
      </c>
      <c r="K20" s="110"/>
      <c r="L20" s="110"/>
      <c r="M20" s="110"/>
      <c r="N20" s="110"/>
      <c r="O20" s="110"/>
    </row>
    <row r="21" spans="1:15" s="110" customFormat="1" ht="24.95" customHeight="1" x14ac:dyDescent="0.2">
      <c r="A21" s="201" t="s">
        <v>150</v>
      </c>
      <c r="B21" s="202" t="s">
        <v>151</v>
      </c>
      <c r="C21" s="113">
        <v>14.634519709146575</v>
      </c>
      <c r="D21" s="115">
        <v>1912</v>
      </c>
      <c r="E21" s="114">
        <v>2102</v>
      </c>
      <c r="F21" s="114">
        <v>2214</v>
      </c>
      <c r="G21" s="114">
        <v>2241</v>
      </c>
      <c r="H21" s="140">
        <v>2107</v>
      </c>
      <c r="I21" s="115">
        <v>-195</v>
      </c>
      <c r="J21" s="116">
        <v>-9.254864736592312</v>
      </c>
    </row>
    <row r="22" spans="1:15" s="110" customFormat="1" ht="24.95" customHeight="1" x14ac:dyDescent="0.2">
      <c r="A22" s="201" t="s">
        <v>152</v>
      </c>
      <c r="B22" s="199" t="s">
        <v>153</v>
      </c>
      <c r="C22" s="113">
        <v>0.71947952544967475</v>
      </c>
      <c r="D22" s="115">
        <v>94</v>
      </c>
      <c r="E22" s="114">
        <v>98</v>
      </c>
      <c r="F22" s="114">
        <v>100</v>
      </c>
      <c r="G22" s="114">
        <v>104</v>
      </c>
      <c r="H22" s="140">
        <v>103</v>
      </c>
      <c r="I22" s="115">
        <v>-9</v>
      </c>
      <c r="J22" s="116">
        <v>-8.7378640776699026</v>
      </c>
    </row>
    <row r="23" spans="1:15" s="110" customFormat="1" ht="24.95" customHeight="1" x14ac:dyDescent="0.2">
      <c r="A23" s="193" t="s">
        <v>154</v>
      </c>
      <c r="B23" s="199" t="s">
        <v>155</v>
      </c>
      <c r="C23" s="113">
        <v>1.1863758132414848</v>
      </c>
      <c r="D23" s="115">
        <v>155</v>
      </c>
      <c r="E23" s="114">
        <v>147</v>
      </c>
      <c r="F23" s="114">
        <v>147</v>
      </c>
      <c r="G23" s="114">
        <v>142</v>
      </c>
      <c r="H23" s="140">
        <v>137</v>
      </c>
      <c r="I23" s="115">
        <v>18</v>
      </c>
      <c r="J23" s="116">
        <v>13.138686131386862</v>
      </c>
    </row>
    <row r="24" spans="1:15" s="110" customFormat="1" ht="24.95" customHeight="1" x14ac:dyDescent="0.2">
      <c r="A24" s="193" t="s">
        <v>156</v>
      </c>
      <c r="B24" s="199" t="s">
        <v>221</v>
      </c>
      <c r="C24" s="113">
        <v>5.9395331037122086</v>
      </c>
      <c r="D24" s="115">
        <v>776</v>
      </c>
      <c r="E24" s="114">
        <v>770</v>
      </c>
      <c r="F24" s="114">
        <v>765</v>
      </c>
      <c r="G24" s="114">
        <v>755</v>
      </c>
      <c r="H24" s="140">
        <v>714</v>
      </c>
      <c r="I24" s="115">
        <v>62</v>
      </c>
      <c r="J24" s="116">
        <v>8.6834733893557416</v>
      </c>
    </row>
    <row r="25" spans="1:15" s="110" customFormat="1" ht="24.95" customHeight="1" x14ac:dyDescent="0.2">
      <c r="A25" s="193" t="s">
        <v>222</v>
      </c>
      <c r="B25" s="204" t="s">
        <v>159</v>
      </c>
      <c r="C25" s="113">
        <v>5.3348641408342905</v>
      </c>
      <c r="D25" s="115">
        <v>697</v>
      </c>
      <c r="E25" s="114">
        <v>692</v>
      </c>
      <c r="F25" s="114">
        <v>691</v>
      </c>
      <c r="G25" s="114">
        <v>670</v>
      </c>
      <c r="H25" s="140">
        <v>638</v>
      </c>
      <c r="I25" s="115">
        <v>59</v>
      </c>
      <c r="J25" s="116">
        <v>9.2476489028213162</v>
      </c>
    </row>
    <row r="26" spans="1:15" s="110" customFormat="1" ht="24.95" customHeight="1" x14ac:dyDescent="0.2">
      <c r="A26" s="201">
        <v>782.78300000000002</v>
      </c>
      <c r="B26" s="203" t="s">
        <v>160</v>
      </c>
      <c r="C26" s="113">
        <v>5.3578262533486416E-2</v>
      </c>
      <c r="D26" s="115">
        <v>7</v>
      </c>
      <c r="E26" s="114">
        <v>13</v>
      </c>
      <c r="F26" s="114">
        <v>14</v>
      </c>
      <c r="G26" s="114">
        <v>16</v>
      </c>
      <c r="H26" s="140">
        <v>17</v>
      </c>
      <c r="I26" s="115">
        <v>-10</v>
      </c>
      <c r="J26" s="116">
        <v>-58.823529411764703</v>
      </c>
    </row>
    <row r="27" spans="1:15" s="110" customFormat="1" ht="24.95" customHeight="1" x14ac:dyDescent="0.2">
      <c r="A27" s="193" t="s">
        <v>161</v>
      </c>
      <c r="B27" s="199" t="s">
        <v>162</v>
      </c>
      <c r="C27" s="113">
        <v>2.6023727516264832</v>
      </c>
      <c r="D27" s="115">
        <v>340</v>
      </c>
      <c r="E27" s="114">
        <v>362</v>
      </c>
      <c r="F27" s="114">
        <v>371</v>
      </c>
      <c r="G27" s="114">
        <v>379</v>
      </c>
      <c r="H27" s="140">
        <v>375</v>
      </c>
      <c r="I27" s="115">
        <v>-35</v>
      </c>
      <c r="J27" s="116">
        <v>-9.3333333333333339</v>
      </c>
    </row>
    <row r="28" spans="1:15" s="110" customFormat="1" ht="24.95" customHeight="1" x14ac:dyDescent="0.2">
      <c r="A28" s="193" t="s">
        <v>163</v>
      </c>
      <c r="B28" s="199" t="s">
        <v>164</v>
      </c>
      <c r="C28" s="113">
        <v>1.6609261385380789</v>
      </c>
      <c r="D28" s="115">
        <v>217</v>
      </c>
      <c r="E28" s="114">
        <v>223</v>
      </c>
      <c r="F28" s="114">
        <v>213</v>
      </c>
      <c r="G28" s="114">
        <v>211</v>
      </c>
      <c r="H28" s="140">
        <v>216</v>
      </c>
      <c r="I28" s="115">
        <v>1</v>
      </c>
      <c r="J28" s="116">
        <v>0.46296296296296297</v>
      </c>
    </row>
    <row r="29" spans="1:15" s="110" customFormat="1" ht="24.95" customHeight="1" x14ac:dyDescent="0.2">
      <c r="A29" s="193">
        <v>86</v>
      </c>
      <c r="B29" s="199" t="s">
        <v>165</v>
      </c>
      <c r="C29" s="113">
        <v>6.6283964791427481</v>
      </c>
      <c r="D29" s="115">
        <v>866</v>
      </c>
      <c r="E29" s="114">
        <v>859</v>
      </c>
      <c r="F29" s="114">
        <v>850</v>
      </c>
      <c r="G29" s="114">
        <v>866</v>
      </c>
      <c r="H29" s="140">
        <v>867</v>
      </c>
      <c r="I29" s="115">
        <v>-1</v>
      </c>
      <c r="J29" s="116">
        <v>-0.11534025374855825</v>
      </c>
    </row>
    <row r="30" spans="1:15" s="110" customFormat="1" ht="24.95" customHeight="1" x14ac:dyDescent="0.2">
      <c r="A30" s="193">
        <v>87.88</v>
      </c>
      <c r="B30" s="204" t="s">
        <v>166</v>
      </c>
      <c r="C30" s="113">
        <v>5.0210486031381558</v>
      </c>
      <c r="D30" s="115">
        <v>656</v>
      </c>
      <c r="E30" s="114">
        <v>641</v>
      </c>
      <c r="F30" s="114">
        <v>640</v>
      </c>
      <c r="G30" s="114">
        <v>644</v>
      </c>
      <c r="H30" s="140">
        <v>638</v>
      </c>
      <c r="I30" s="115">
        <v>18</v>
      </c>
      <c r="J30" s="116">
        <v>2.8213166144200628</v>
      </c>
    </row>
    <row r="31" spans="1:15" s="110" customFormat="1" ht="24.95" customHeight="1" x14ac:dyDescent="0.2">
      <c r="A31" s="193" t="s">
        <v>167</v>
      </c>
      <c r="B31" s="199" t="s">
        <v>168</v>
      </c>
      <c r="C31" s="113">
        <v>8.8174512055109062</v>
      </c>
      <c r="D31" s="115">
        <v>1152</v>
      </c>
      <c r="E31" s="114">
        <v>1206</v>
      </c>
      <c r="F31" s="114">
        <v>1211</v>
      </c>
      <c r="G31" s="114">
        <v>1233</v>
      </c>
      <c r="H31" s="140">
        <v>1226</v>
      </c>
      <c r="I31" s="115">
        <v>-74</v>
      </c>
      <c r="J31" s="116">
        <v>-6.0358890701468191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1.928817451205511</v>
      </c>
      <c r="D34" s="115">
        <v>252</v>
      </c>
      <c r="E34" s="114">
        <v>243</v>
      </c>
      <c r="F34" s="114">
        <v>276</v>
      </c>
      <c r="G34" s="114">
        <v>269</v>
      </c>
      <c r="H34" s="140">
        <v>240</v>
      </c>
      <c r="I34" s="115">
        <v>12</v>
      </c>
      <c r="J34" s="116">
        <v>5</v>
      </c>
    </row>
    <row r="35" spans="1:10" s="110" customFormat="1" ht="24.95" customHeight="1" x14ac:dyDescent="0.2">
      <c r="A35" s="292" t="s">
        <v>171</v>
      </c>
      <c r="B35" s="293" t="s">
        <v>172</v>
      </c>
      <c r="C35" s="113">
        <v>21.117489475698431</v>
      </c>
      <c r="D35" s="115">
        <v>2759</v>
      </c>
      <c r="E35" s="114">
        <v>2743</v>
      </c>
      <c r="F35" s="114">
        <v>2800</v>
      </c>
      <c r="G35" s="114">
        <v>2802</v>
      </c>
      <c r="H35" s="140">
        <v>2731</v>
      </c>
      <c r="I35" s="115">
        <v>28</v>
      </c>
      <c r="J35" s="116">
        <v>1.0252654705236177</v>
      </c>
    </row>
    <row r="36" spans="1:10" s="110" customFormat="1" ht="24.95" customHeight="1" x14ac:dyDescent="0.2">
      <c r="A36" s="294" t="s">
        <v>173</v>
      </c>
      <c r="B36" s="295" t="s">
        <v>174</v>
      </c>
      <c r="C36" s="125">
        <v>76.953693073096062</v>
      </c>
      <c r="D36" s="143">
        <v>10054</v>
      </c>
      <c r="E36" s="144">
        <v>10302</v>
      </c>
      <c r="F36" s="144">
        <v>10500</v>
      </c>
      <c r="G36" s="144">
        <v>10510</v>
      </c>
      <c r="H36" s="145">
        <v>10286</v>
      </c>
      <c r="I36" s="143">
        <v>-232</v>
      </c>
      <c r="J36" s="146">
        <v>-2.2554929029749173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13065</v>
      </c>
      <c r="F11" s="264">
        <v>13288</v>
      </c>
      <c r="G11" s="264">
        <v>13576</v>
      </c>
      <c r="H11" s="264">
        <v>13581</v>
      </c>
      <c r="I11" s="265">
        <v>13257</v>
      </c>
      <c r="J11" s="263">
        <v>-192</v>
      </c>
      <c r="K11" s="266">
        <v>-1.4482914686580675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43.995407577497133</v>
      </c>
      <c r="E13" s="115">
        <v>5748</v>
      </c>
      <c r="F13" s="114">
        <v>5889</v>
      </c>
      <c r="G13" s="114">
        <v>6110</v>
      </c>
      <c r="H13" s="114">
        <v>6079</v>
      </c>
      <c r="I13" s="140">
        <v>5903</v>
      </c>
      <c r="J13" s="115">
        <v>-155</v>
      </c>
      <c r="K13" s="116">
        <v>-2.6257834999152974</v>
      </c>
    </row>
    <row r="14" spans="1:15" ht="15.95" customHeight="1" x14ac:dyDescent="0.2">
      <c r="A14" s="306" t="s">
        <v>230</v>
      </c>
      <c r="B14" s="307"/>
      <c r="C14" s="308"/>
      <c r="D14" s="113">
        <v>45.832376578645238</v>
      </c>
      <c r="E14" s="115">
        <v>5988</v>
      </c>
      <c r="F14" s="114">
        <v>6046</v>
      </c>
      <c r="G14" s="114">
        <v>6119</v>
      </c>
      <c r="H14" s="114">
        <v>6161</v>
      </c>
      <c r="I14" s="140">
        <v>6044</v>
      </c>
      <c r="J14" s="115">
        <v>-56</v>
      </c>
      <c r="K14" s="116">
        <v>-0.92653871608206484</v>
      </c>
    </row>
    <row r="15" spans="1:15" ht="15.95" customHeight="1" x14ac:dyDescent="0.2">
      <c r="A15" s="306" t="s">
        <v>231</v>
      </c>
      <c r="B15" s="307"/>
      <c r="C15" s="308"/>
      <c r="D15" s="113">
        <v>5.0440107156525071</v>
      </c>
      <c r="E15" s="115">
        <v>659</v>
      </c>
      <c r="F15" s="114">
        <v>672</v>
      </c>
      <c r="G15" s="114">
        <v>674</v>
      </c>
      <c r="H15" s="114">
        <v>641</v>
      </c>
      <c r="I15" s="140">
        <v>624</v>
      </c>
      <c r="J15" s="115">
        <v>35</v>
      </c>
      <c r="K15" s="116">
        <v>5.6089743589743586</v>
      </c>
    </row>
    <row r="16" spans="1:15" ht="15.95" customHeight="1" x14ac:dyDescent="0.2">
      <c r="A16" s="306" t="s">
        <v>232</v>
      </c>
      <c r="B16" s="307"/>
      <c r="C16" s="308"/>
      <c r="D16" s="113">
        <v>2.1278224263298888</v>
      </c>
      <c r="E16" s="115">
        <v>278</v>
      </c>
      <c r="F16" s="114">
        <v>280</v>
      </c>
      <c r="G16" s="114">
        <v>276</v>
      </c>
      <c r="H16" s="114">
        <v>273</v>
      </c>
      <c r="I16" s="140">
        <v>265</v>
      </c>
      <c r="J16" s="115">
        <v>13</v>
      </c>
      <c r="K16" s="116">
        <v>4.9056603773584904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1.4772292384232684</v>
      </c>
      <c r="E18" s="115">
        <v>193</v>
      </c>
      <c r="F18" s="114">
        <v>194</v>
      </c>
      <c r="G18" s="114">
        <v>193</v>
      </c>
      <c r="H18" s="114">
        <v>181</v>
      </c>
      <c r="I18" s="140">
        <v>168</v>
      </c>
      <c r="J18" s="115">
        <v>25</v>
      </c>
      <c r="K18" s="116">
        <v>14.880952380952381</v>
      </c>
    </row>
    <row r="19" spans="1:11" ht="14.1" customHeight="1" x14ac:dyDescent="0.2">
      <c r="A19" s="306" t="s">
        <v>235</v>
      </c>
      <c r="B19" s="307" t="s">
        <v>236</v>
      </c>
      <c r="C19" s="308"/>
      <c r="D19" s="113">
        <v>1.0945273631840795</v>
      </c>
      <c r="E19" s="115">
        <v>143</v>
      </c>
      <c r="F19" s="114">
        <v>145</v>
      </c>
      <c r="G19" s="114">
        <v>146</v>
      </c>
      <c r="H19" s="114">
        <v>136</v>
      </c>
      <c r="I19" s="140">
        <v>126</v>
      </c>
      <c r="J19" s="115">
        <v>17</v>
      </c>
      <c r="K19" s="116">
        <v>13.492063492063492</v>
      </c>
    </row>
    <row r="20" spans="1:11" ht="14.1" customHeight="1" x14ac:dyDescent="0.2">
      <c r="A20" s="306">
        <v>12</v>
      </c>
      <c r="B20" s="307" t="s">
        <v>237</v>
      </c>
      <c r="C20" s="308"/>
      <c r="D20" s="113">
        <v>0.71947952544967475</v>
      </c>
      <c r="E20" s="115">
        <v>94</v>
      </c>
      <c r="F20" s="114">
        <v>89</v>
      </c>
      <c r="G20" s="114">
        <v>109</v>
      </c>
      <c r="H20" s="114">
        <v>119</v>
      </c>
      <c r="I20" s="140">
        <v>110</v>
      </c>
      <c r="J20" s="115">
        <v>-16</v>
      </c>
      <c r="K20" s="116">
        <v>-14.545454545454545</v>
      </c>
    </row>
    <row r="21" spans="1:11" ht="14.1" customHeight="1" x14ac:dyDescent="0.2">
      <c r="A21" s="306">
        <v>21</v>
      </c>
      <c r="B21" s="307" t="s">
        <v>238</v>
      </c>
      <c r="C21" s="308"/>
      <c r="D21" s="113">
        <v>0.16838882510524303</v>
      </c>
      <c r="E21" s="115">
        <v>22</v>
      </c>
      <c r="F21" s="114">
        <v>25</v>
      </c>
      <c r="G21" s="114">
        <v>23</v>
      </c>
      <c r="H21" s="114">
        <v>23</v>
      </c>
      <c r="I21" s="140">
        <v>25</v>
      </c>
      <c r="J21" s="115">
        <v>-3</v>
      </c>
      <c r="K21" s="116">
        <v>-12</v>
      </c>
    </row>
    <row r="22" spans="1:11" ht="14.1" customHeight="1" x14ac:dyDescent="0.2">
      <c r="A22" s="306">
        <v>22</v>
      </c>
      <c r="B22" s="307" t="s">
        <v>239</v>
      </c>
      <c r="C22" s="308"/>
      <c r="D22" s="113">
        <v>1.2399540757749712</v>
      </c>
      <c r="E22" s="115">
        <v>162</v>
      </c>
      <c r="F22" s="114">
        <v>149</v>
      </c>
      <c r="G22" s="114">
        <v>149</v>
      </c>
      <c r="H22" s="114">
        <v>146</v>
      </c>
      <c r="I22" s="140">
        <v>149</v>
      </c>
      <c r="J22" s="115">
        <v>13</v>
      </c>
      <c r="K22" s="116">
        <v>8.724832214765101</v>
      </c>
    </row>
    <row r="23" spans="1:11" ht="14.1" customHeight="1" x14ac:dyDescent="0.2">
      <c r="A23" s="306">
        <v>23</v>
      </c>
      <c r="B23" s="307" t="s">
        <v>240</v>
      </c>
      <c r="C23" s="308"/>
      <c r="D23" s="113">
        <v>0.29850746268656714</v>
      </c>
      <c r="E23" s="115">
        <v>39</v>
      </c>
      <c r="F23" s="114">
        <v>39</v>
      </c>
      <c r="G23" s="114">
        <v>39</v>
      </c>
      <c r="H23" s="114">
        <v>36</v>
      </c>
      <c r="I23" s="140">
        <v>32</v>
      </c>
      <c r="J23" s="115">
        <v>7</v>
      </c>
      <c r="K23" s="116">
        <v>21.875</v>
      </c>
    </row>
    <row r="24" spans="1:11" ht="14.1" customHeight="1" x14ac:dyDescent="0.2">
      <c r="A24" s="306">
        <v>24</v>
      </c>
      <c r="B24" s="307" t="s">
        <v>241</v>
      </c>
      <c r="C24" s="308"/>
      <c r="D24" s="113">
        <v>1.5767317259854574</v>
      </c>
      <c r="E24" s="115">
        <v>206</v>
      </c>
      <c r="F24" s="114">
        <v>210</v>
      </c>
      <c r="G24" s="114">
        <v>231</v>
      </c>
      <c r="H24" s="114">
        <v>227</v>
      </c>
      <c r="I24" s="140">
        <v>220</v>
      </c>
      <c r="J24" s="115">
        <v>-14</v>
      </c>
      <c r="K24" s="116">
        <v>-6.3636363636363633</v>
      </c>
    </row>
    <row r="25" spans="1:11" ht="14.1" customHeight="1" x14ac:dyDescent="0.2">
      <c r="A25" s="306">
        <v>25</v>
      </c>
      <c r="B25" s="307" t="s">
        <v>242</v>
      </c>
      <c r="C25" s="308"/>
      <c r="D25" s="113">
        <v>2.08955223880597</v>
      </c>
      <c r="E25" s="115">
        <v>273</v>
      </c>
      <c r="F25" s="114">
        <v>270</v>
      </c>
      <c r="G25" s="114">
        <v>270</v>
      </c>
      <c r="H25" s="114">
        <v>270</v>
      </c>
      <c r="I25" s="140">
        <v>249</v>
      </c>
      <c r="J25" s="115">
        <v>24</v>
      </c>
      <c r="K25" s="116">
        <v>9.6385542168674707</v>
      </c>
    </row>
    <row r="26" spans="1:11" ht="14.1" customHeight="1" x14ac:dyDescent="0.2">
      <c r="A26" s="306">
        <v>26</v>
      </c>
      <c r="B26" s="307" t="s">
        <v>243</v>
      </c>
      <c r="C26" s="308"/>
      <c r="D26" s="113">
        <v>1.1481056257175659</v>
      </c>
      <c r="E26" s="115">
        <v>150</v>
      </c>
      <c r="F26" s="114">
        <v>151</v>
      </c>
      <c r="G26" s="114">
        <v>153</v>
      </c>
      <c r="H26" s="114">
        <v>158</v>
      </c>
      <c r="I26" s="140">
        <v>148</v>
      </c>
      <c r="J26" s="115">
        <v>2</v>
      </c>
      <c r="K26" s="116">
        <v>1.3513513513513513</v>
      </c>
    </row>
    <row r="27" spans="1:11" ht="14.1" customHeight="1" x14ac:dyDescent="0.2">
      <c r="A27" s="306">
        <v>27</v>
      </c>
      <c r="B27" s="307" t="s">
        <v>244</v>
      </c>
      <c r="C27" s="308"/>
      <c r="D27" s="113">
        <v>0.60466896287791805</v>
      </c>
      <c r="E27" s="115">
        <v>79</v>
      </c>
      <c r="F27" s="114">
        <v>83</v>
      </c>
      <c r="G27" s="114">
        <v>76</v>
      </c>
      <c r="H27" s="114">
        <v>73</v>
      </c>
      <c r="I27" s="140">
        <v>71</v>
      </c>
      <c r="J27" s="115">
        <v>8</v>
      </c>
      <c r="K27" s="116">
        <v>11.267605633802816</v>
      </c>
    </row>
    <row r="28" spans="1:11" ht="14.1" customHeight="1" x14ac:dyDescent="0.2">
      <c r="A28" s="306">
        <v>28</v>
      </c>
      <c r="B28" s="307" t="s">
        <v>245</v>
      </c>
      <c r="C28" s="308"/>
      <c r="D28" s="113">
        <v>0.91848450057405284</v>
      </c>
      <c r="E28" s="115">
        <v>120</v>
      </c>
      <c r="F28" s="114">
        <v>113</v>
      </c>
      <c r="G28" s="114">
        <v>122</v>
      </c>
      <c r="H28" s="114">
        <v>129</v>
      </c>
      <c r="I28" s="140">
        <v>129</v>
      </c>
      <c r="J28" s="115">
        <v>-9</v>
      </c>
      <c r="K28" s="116">
        <v>-6.9767441860465116</v>
      </c>
    </row>
    <row r="29" spans="1:11" ht="14.1" customHeight="1" x14ac:dyDescent="0.2">
      <c r="A29" s="306">
        <v>29</v>
      </c>
      <c r="B29" s="307" t="s">
        <v>246</v>
      </c>
      <c r="C29" s="308"/>
      <c r="D29" s="113">
        <v>4.4546498277841557</v>
      </c>
      <c r="E29" s="115">
        <v>582</v>
      </c>
      <c r="F29" s="114">
        <v>616</v>
      </c>
      <c r="G29" s="114">
        <v>670</v>
      </c>
      <c r="H29" s="114">
        <v>695</v>
      </c>
      <c r="I29" s="140">
        <v>646</v>
      </c>
      <c r="J29" s="115">
        <v>-64</v>
      </c>
      <c r="K29" s="116">
        <v>-9.9071207430340564</v>
      </c>
    </row>
    <row r="30" spans="1:11" ht="14.1" customHeight="1" x14ac:dyDescent="0.2">
      <c r="A30" s="306" t="s">
        <v>247</v>
      </c>
      <c r="B30" s="307" t="s">
        <v>248</v>
      </c>
      <c r="C30" s="308"/>
      <c r="D30" s="113">
        <v>0.74244163796402607</v>
      </c>
      <c r="E30" s="115">
        <v>97</v>
      </c>
      <c r="F30" s="114">
        <v>103</v>
      </c>
      <c r="G30" s="114">
        <v>106</v>
      </c>
      <c r="H30" s="114">
        <v>104</v>
      </c>
      <c r="I30" s="140">
        <v>105</v>
      </c>
      <c r="J30" s="115">
        <v>-8</v>
      </c>
      <c r="K30" s="116">
        <v>-7.6190476190476186</v>
      </c>
    </row>
    <row r="31" spans="1:11" ht="14.1" customHeight="1" x14ac:dyDescent="0.2">
      <c r="A31" s="306" t="s">
        <v>249</v>
      </c>
      <c r="B31" s="307" t="s">
        <v>250</v>
      </c>
      <c r="C31" s="308"/>
      <c r="D31" s="113">
        <v>3.6662839647914276</v>
      </c>
      <c r="E31" s="115">
        <v>479</v>
      </c>
      <c r="F31" s="114">
        <v>507</v>
      </c>
      <c r="G31" s="114">
        <v>556</v>
      </c>
      <c r="H31" s="114">
        <v>585</v>
      </c>
      <c r="I31" s="140">
        <v>536</v>
      </c>
      <c r="J31" s="115">
        <v>-57</v>
      </c>
      <c r="K31" s="116">
        <v>-10.634328358208956</v>
      </c>
    </row>
    <row r="32" spans="1:11" ht="14.1" customHeight="1" x14ac:dyDescent="0.2">
      <c r="A32" s="306">
        <v>31</v>
      </c>
      <c r="B32" s="307" t="s">
        <v>251</v>
      </c>
      <c r="C32" s="308"/>
      <c r="D32" s="113">
        <v>0.20665901262916189</v>
      </c>
      <c r="E32" s="115">
        <v>27</v>
      </c>
      <c r="F32" s="114">
        <v>29</v>
      </c>
      <c r="G32" s="114">
        <v>29</v>
      </c>
      <c r="H32" s="114">
        <v>27</v>
      </c>
      <c r="I32" s="140">
        <v>26</v>
      </c>
      <c r="J32" s="115">
        <v>1</v>
      </c>
      <c r="K32" s="116">
        <v>3.8461538461538463</v>
      </c>
    </row>
    <row r="33" spans="1:11" ht="14.1" customHeight="1" x14ac:dyDescent="0.2">
      <c r="A33" s="306">
        <v>32</v>
      </c>
      <c r="B33" s="307" t="s">
        <v>252</v>
      </c>
      <c r="C33" s="308"/>
      <c r="D33" s="113">
        <v>1.5614236509758899</v>
      </c>
      <c r="E33" s="115">
        <v>204</v>
      </c>
      <c r="F33" s="114">
        <v>200</v>
      </c>
      <c r="G33" s="114">
        <v>215</v>
      </c>
      <c r="H33" s="114">
        <v>199</v>
      </c>
      <c r="I33" s="140">
        <v>186</v>
      </c>
      <c r="J33" s="115">
        <v>18</v>
      </c>
      <c r="K33" s="116">
        <v>9.67741935483871</v>
      </c>
    </row>
    <row r="34" spans="1:11" ht="14.1" customHeight="1" x14ac:dyDescent="0.2">
      <c r="A34" s="306">
        <v>33</v>
      </c>
      <c r="B34" s="307" t="s">
        <v>253</v>
      </c>
      <c r="C34" s="308"/>
      <c r="D34" s="113">
        <v>1.1021814006888633</v>
      </c>
      <c r="E34" s="115">
        <v>144</v>
      </c>
      <c r="F34" s="114">
        <v>132</v>
      </c>
      <c r="G34" s="114">
        <v>125</v>
      </c>
      <c r="H34" s="114">
        <v>123</v>
      </c>
      <c r="I34" s="140">
        <v>122</v>
      </c>
      <c r="J34" s="115">
        <v>22</v>
      </c>
      <c r="K34" s="116">
        <v>18.032786885245901</v>
      </c>
    </row>
    <row r="35" spans="1:11" ht="14.1" customHeight="1" x14ac:dyDescent="0.2">
      <c r="A35" s="306">
        <v>34</v>
      </c>
      <c r="B35" s="307" t="s">
        <v>254</v>
      </c>
      <c r="C35" s="308"/>
      <c r="D35" s="113">
        <v>4.0872560275545347</v>
      </c>
      <c r="E35" s="115">
        <v>534</v>
      </c>
      <c r="F35" s="114">
        <v>529</v>
      </c>
      <c r="G35" s="114">
        <v>553</v>
      </c>
      <c r="H35" s="114">
        <v>543</v>
      </c>
      <c r="I35" s="140">
        <v>523</v>
      </c>
      <c r="J35" s="115">
        <v>11</v>
      </c>
      <c r="K35" s="116">
        <v>2.1032504780114722</v>
      </c>
    </row>
    <row r="36" spans="1:11" ht="14.1" customHeight="1" x14ac:dyDescent="0.2">
      <c r="A36" s="306">
        <v>41</v>
      </c>
      <c r="B36" s="307" t="s">
        <v>255</v>
      </c>
      <c r="C36" s="308"/>
      <c r="D36" s="113">
        <v>0.12246460007654038</v>
      </c>
      <c r="E36" s="115">
        <v>16</v>
      </c>
      <c r="F36" s="114">
        <v>15</v>
      </c>
      <c r="G36" s="114">
        <v>13</v>
      </c>
      <c r="H36" s="114">
        <v>12</v>
      </c>
      <c r="I36" s="140">
        <v>14</v>
      </c>
      <c r="J36" s="115">
        <v>2</v>
      </c>
      <c r="K36" s="116">
        <v>14.285714285714286</v>
      </c>
    </row>
    <row r="37" spans="1:11" ht="14.1" customHeight="1" x14ac:dyDescent="0.2">
      <c r="A37" s="306">
        <v>42</v>
      </c>
      <c r="B37" s="307" t="s">
        <v>256</v>
      </c>
      <c r="C37" s="308"/>
      <c r="D37" s="113">
        <v>2.2962112514351322E-2</v>
      </c>
      <c r="E37" s="115">
        <v>3</v>
      </c>
      <c r="F37" s="114">
        <v>3</v>
      </c>
      <c r="G37" s="114">
        <v>3</v>
      </c>
      <c r="H37" s="114">
        <v>4</v>
      </c>
      <c r="I37" s="140">
        <v>4</v>
      </c>
      <c r="J37" s="115">
        <v>-1</v>
      </c>
      <c r="K37" s="116">
        <v>-25</v>
      </c>
    </row>
    <row r="38" spans="1:11" ht="14.1" customHeight="1" x14ac:dyDescent="0.2">
      <c r="A38" s="306">
        <v>43</v>
      </c>
      <c r="B38" s="307" t="s">
        <v>257</v>
      </c>
      <c r="C38" s="308"/>
      <c r="D38" s="113">
        <v>0.19135093761959435</v>
      </c>
      <c r="E38" s="115">
        <v>25</v>
      </c>
      <c r="F38" s="114">
        <v>22</v>
      </c>
      <c r="G38" s="114">
        <v>28</v>
      </c>
      <c r="H38" s="114">
        <v>29</v>
      </c>
      <c r="I38" s="140">
        <v>31</v>
      </c>
      <c r="J38" s="115">
        <v>-6</v>
      </c>
      <c r="K38" s="116">
        <v>-19.35483870967742</v>
      </c>
    </row>
    <row r="39" spans="1:11" ht="14.1" customHeight="1" x14ac:dyDescent="0.2">
      <c r="A39" s="306">
        <v>51</v>
      </c>
      <c r="B39" s="307" t="s">
        <v>258</v>
      </c>
      <c r="C39" s="308"/>
      <c r="D39" s="113">
        <v>6.9575200918484503</v>
      </c>
      <c r="E39" s="115">
        <v>909</v>
      </c>
      <c r="F39" s="114">
        <v>927</v>
      </c>
      <c r="G39" s="114">
        <v>1036</v>
      </c>
      <c r="H39" s="114">
        <v>975</v>
      </c>
      <c r="I39" s="140">
        <v>992</v>
      </c>
      <c r="J39" s="115">
        <v>-83</v>
      </c>
      <c r="K39" s="116">
        <v>-8.366935483870968</v>
      </c>
    </row>
    <row r="40" spans="1:11" ht="14.1" customHeight="1" x14ac:dyDescent="0.2">
      <c r="A40" s="306" t="s">
        <v>259</v>
      </c>
      <c r="B40" s="307" t="s">
        <v>260</v>
      </c>
      <c r="C40" s="308"/>
      <c r="D40" s="113">
        <v>6.6896287791810183</v>
      </c>
      <c r="E40" s="115">
        <v>874</v>
      </c>
      <c r="F40" s="114">
        <v>891</v>
      </c>
      <c r="G40" s="114">
        <v>984</v>
      </c>
      <c r="H40" s="114">
        <v>925</v>
      </c>
      <c r="I40" s="140">
        <v>955</v>
      </c>
      <c r="J40" s="115">
        <v>-81</v>
      </c>
      <c r="K40" s="116">
        <v>-8.4816753926701569</v>
      </c>
    </row>
    <row r="41" spans="1:11" ht="14.1" customHeight="1" x14ac:dyDescent="0.2">
      <c r="A41" s="306"/>
      <c r="B41" s="307" t="s">
        <v>261</v>
      </c>
      <c r="C41" s="308"/>
      <c r="D41" s="113">
        <v>3.6892460773057789</v>
      </c>
      <c r="E41" s="115">
        <v>482</v>
      </c>
      <c r="F41" s="114">
        <v>502</v>
      </c>
      <c r="G41" s="114">
        <v>567</v>
      </c>
      <c r="H41" s="114">
        <v>513</v>
      </c>
      <c r="I41" s="140">
        <v>552</v>
      </c>
      <c r="J41" s="115">
        <v>-70</v>
      </c>
      <c r="K41" s="116">
        <v>-12.681159420289855</v>
      </c>
    </row>
    <row r="42" spans="1:11" ht="14.1" customHeight="1" x14ac:dyDescent="0.2">
      <c r="A42" s="306">
        <v>52</v>
      </c>
      <c r="B42" s="307" t="s">
        <v>262</v>
      </c>
      <c r="C42" s="308"/>
      <c r="D42" s="113">
        <v>5.3348641408342905</v>
      </c>
      <c r="E42" s="115">
        <v>697</v>
      </c>
      <c r="F42" s="114">
        <v>688</v>
      </c>
      <c r="G42" s="114">
        <v>719</v>
      </c>
      <c r="H42" s="114">
        <v>707</v>
      </c>
      <c r="I42" s="140">
        <v>699</v>
      </c>
      <c r="J42" s="115">
        <v>-2</v>
      </c>
      <c r="K42" s="116">
        <v>-0.28612303290414881</v>
      </c>
    </row>
    <row r="43" spans="1:11" ht="14.1" customHeight="1" x14ac:dyDescent="0.2">
      <c r="A43" s="306" t="s">
        <v>263</v>
      </c>
      <c r="B43" s="307" t="s">
        <v>264</v>
      </c>
      <c r="C43" s="308"/>
      <c r="D43" s="113">
        <v>4.8679678530424795</v>
      </c>
      <c r="E43" s="115">
        <v>636</v>
      </c>
      <c r="F43" s="114">
        <v>631</v>
      </c>
      <c r="G43" s="114">
        <v>651</v>
      </c>
      <c r="H43" s="114">
        <v>645</v>
      </c>
      <c r="I43" s="140">
        <v>638</v>
      </c>
      <c r="J43" s="115">
        <v>-2</v>
      </c>
      <c r="K43" s="116">
        <v>-0.31347962382445144</v>
      </c>
    </row>
    <row r="44" spans="1:11" ht="14.1" customHeight="1" x14ac:dyDescent="0.2">
      <c r="A44" s="306">
        <v>53</v>
      </c>
      <c r="B44" s="307" t="s">
        <v>265</v>
      </c>
      <c r="C44" s="308"/>
      <c r="D44" s="113">
        <v>1.4389590508993495</v>
      </c>
      <c r="E44" s="115">
        <v>188</v>
      </c>
      <c r="F44" s="114">
        <v>212</v>
      </c>
      <c r="G44" s="114">
        <v>211</v>
      </c>
      <c r="H44" s="114">
        <v>194</v>
      </c>
      <c r="I44" s="140">
        <v>188</v>
      </c>
      <c r="J44" s="115">
        <v>0</v>
      </c>
      <c r="K44" s="116">
        <v>0</v>
      </c>
    </row>
    <row r="45" spans="1:11" ht="14.1" customHeight="1" x14ac:dyDescent="0.2">
      <c r="A45" s="306" t="s">
        <v>266</v>
      </c>
      <c r="B45" s="307" t="s">
        <v>267</v>
      </c>
      <c r="C45" s="308"/>
      <c r="D45" s="113">
        <v>1.4159969383849982</v>
      </c>
      <c r="E45" s="115">
        <v>185</v>
      </c>
      <c r="F45" s="114">
        <v>209</v>
      </c>
      <c r="G45" s="114">
        <v>207</v>
      </c>
      <c r="H45" s="114">
        <v>190</v>
      </c>
      <c r="I45" s="140">
        <v>184</v>
      </c>
      <c r="J45" s="115">
        <v>1</v>
      </c>
      <c r="K45" s="116">
        <v>0.54347826086956519</v>
      </c>
    </row>
    <row r="46" spans="1:11" ht="14.1" customHeight="1" x14ac:dyDescent="0.2">
      <c r="A46" s="306">
        <v>54</v>
      </c>
      <c r="B46" s="307" t="s">
        <v>268</v>
      </c>
      <c r="C46" s="308"/>
      <c r="D46" s="113">
        <v>13.79257558362036</v>
      </c>
      <c r="E46" s="115">
        <v>1802</v>
      </c>
      <c r="F46" s="114">
        <v>1821</v>
      </c>
      <c r="G46" s="114">
        <v>1847</v>
      </c>
      <c r="H46" s="114">
        <v>1840</v>
      </c>
      <c r="I46" s="140">
        <v>1789</v>
      </c>
      <c r="J46" s="115">
        <v>13</v>
      </c>
      <c r="K46" s="116">
        <v>0.72666294019005029</v>
      </c>
    </row>
    <row r="47" spans="1:11" ht="14.1" customHeight="1" x14ac:dyDescent="0.2">
      <c r="A47" s="306">
        <v>61</v>
      </c>
      <c r="B47" s="307" t="s">
        <v>269</v>
      </c>
      <c r="C47" s="308"/>
      <c r="D47" s="113">
        <v>0.52047455032529655</v>
      </c>
      <c r="E47" s="115">
        <v>68</v>
      </c>
      <c r="F47" s="114">
        <v>69</v>
      </c>
      <c r="G47" s="114">
        <v>70</v>
      </c>
      <c r="H47" s="114">
        <v>65</v>
      </c>
      <c r="I47" s="140">
        <v>67</v>
      </c>
      <c r="J47" s="115">
        <v>1</v>
      </c>
      <c r="K47" s="116">
        <v>1.4925373134328359</v>
      </c>
    </row>
    <row r="48" spans="1:11" ht="14.1" customHeight="1" x14ac:dyDescent="0.2">
      <c r="A48" s="306">
        <v>62</v>
      </c>
      <c r="B48" s="307" t="s">
        <v>270</v>
      </c>
      <c r="C48" s="308"/>
      <c r="D48" s="113">
        <v>10.371220818982014</v>
      </c>
      <c r="E48" s="115">
        <v>1355</v>
      </c>
      <c r="F48" s="114">
        <v>1362</v>
      </c>
      <c r="G48" s="114">
        <v>1355</v>
      </c>
      <c r="H48" s="114">
        <v>1402</v>
      </c>
      <c r="I48" s="140">
        <v>1347</v>
      </c>
      <c r="J48" s="115">
        <v>8</v>
      </c>
      <c r="K48" s="116">
        <v>0.59391239792130657</v>
      </c>
    </row>
    <row r="49" spans="1:11" ht="14.1" customHeight="1" x14ac:dyDescent="0.2">
      <c r="A49" s="306">
        <v>63</v>
      </c>
      <c r="B49" s="307" t="s">
        <v>271</v>
      </c>
      <c r="C49" s="308"/>
      <c r="D49" s="113">
        <v>10.539609644087257</v>
      </c>
      <c r="E49" s="115">
        <v>1377</v>
      </c>
      <c r="F49" s="114">
        <v>1537</v>
      </c>
      <c r="G49" s="114">
        <v>1585</v>
      </c>
      <c r="H49" s="114">
        <v>1608</v>
      </c>
      <c r="I49" s="140">
        <v>1531</v>
      </c>
      <c r="J49" s="115">
        <v>-154</v>
      </c>
      <c r="K49" s="116">
        <v>-10.058785107772698</v>
      </c>
    </row>
    <row r="50" spans="1:11" ht="14.1" customHeight="1" x14ac:dyDescent="0.2">
      <c r="A50" s="306" t="s">
        <v>272</v>
      </c>
      <c r="B50" s="307" t="s">
        <v>273</v>
      </c>
      <c r="C50" s="308"/>
      <c r="D50" s="113">
        <v>1.4389590508993495</v>
      </c>
      <c r="E50" s="115">
        <v>188</v>
      </c>
      <c r="F50" s="114">
        <v>197</v>
      </c>
      <c r="G50" s="114">
        <v>214</v>
      </c>
      <c r="H50" s="114">
        <v>210</v>
      </c>
      <c r="I50" s="140">
        <v>210</v>
      </c>
      <c r="J50" s="115">
        <v>-22</v>
      </c>
      <c r="K50" s="116">
        <v>-10.476190476190476</v>
      </c>
    </row>
    <row r="51" spans="1:11" ht="14.1" customHeight="1" x14ac:dyDescent="0.2">
      <c r="A51" s="306" t="s">
        <v>274</v>
      </c>
      <c r="B51" s="307" t="s">
        <v>275</v>
      </c>
      <c r="C51" s="308"/>
      <c r="D51" s="113">
        <v>8.8021431305013387</v>
      </c>
      <c r="E51" s="115">
        <v>1150</v>
      </c>
      <c r="F51" s="114">
        <v>1290</v>
      </c>
      <c r="G51" s="114">
        <v>1321</v>
      </c>
      <c r="H51" s="114">
        <v>1353</v>
      </c>
      <c r="I51" s="140">
        <v>1281</v>
      </c>
      <c r="J51" s="115">
        <v>-131</v>
      </c>
      <c r="K51" s="116">
        <v>-10.226385636221702</v>
      </c>
    </row>
    <row r="52" spans="1:11" ht="14.1" customHeight="1" x14ac:dyDescent="0.2">
      <c r="A52" s="306">
        <v>71</v>
      </c>
      <c r="B52" s="307" t="s">
        <v>276</v>
      </c>
      <c r="C52" s="308"/>
      <c r="D52" s="113">
        <v>12.200535782625336</v>
      </c>
      <c r="E52" s="115">
        <v>1594</v>
      </c>
      <c r="F52" s="114">
        <v>1593</v>
      </c>
      <c r="G52" s="114">
        <v>1586</v>
      </c>
      <c r="H52" s="114">
        <v>1584</v>
      </c>
      <c r="I52" s="140">
        <v>1578</v>
      </c>
      <c r="J52" s="115">
        <v>16</v>
      </c>
      <c r="K52" s="116">
        <v>1.0139416983523448</v>
      </c>
    </row>
    <row r="53" spans="1:11" ht="14.1" customHeight="1" x14ac:dyDescent="0.2">
      <c r="A53" s="306" t="s">
        <v>277</v>
      </c>
      <c r="B53" s="307" t="s">
        <v>278</v>
      </c>
      <c r="C53" s="308"/>
      <c r="D53" s="113">
        <v>0.88786835055491775</v>
      </c>
      <c r="E53" s="115">
        <v>116</v>
      </c>
      <c r="F53" s="114">
        <v>113</v>
      </c>
      <c r="G53" s="114">
        <v>107</v>
      </c>
      <c r="H53" s="114">
        <v>107</v>
      </c>
      <c r="I53" s="140">
        <v>105</v>
      </c>
      <c r="J53" s="115">
        <v>11</v>
      </c>
      <c r="K53" s="116">
        <v>10.476190476190476</v>
      </c>
    </row>
    <row r="54" spans="1:11" ht="14.1" customHeight="1" x14ac:dyDescent="0.2">
      <c r="A54" s="306" t="s">
        <v>279</v>
      </c>
      <c r="B54" s="307" t="s">
        <v>280</v>
      </c>
      <c r="C54" s="308"/>
      <c r="D54" s="113">
        <v>10.784538844240338</v>
      </c>
      <c r="E54" s="115">
        <v>1409</v>
      </c>
      <c r="F54" s="114">
        <v>1410</v>
      </c>
      <c r="G54" s="114">
        <v>1405</v>
      </c>
      <c r="H54" s="114">
        <v>1404</v>
      </c>
      <c r="I54" s="140">
        <v>1403</v>
      </c>
      <c r="J54" s="115">
        <v>6</v>
      </c>
      <c r="K54" s="116">
        <v>0.42765502494654312</v>
      </c>
    </row>
    <row r="55" spans="1:11" ht="14.1" customHeight="1" x14ac:dyDescent="0.2">
      <c r="A55" s="306">
        <v>72</v>
      </c>
      <c r="B55" s="307" t="s">
        <v>281</v>
      </c>
      <c r="C55" s="308"/>
      <c r="D55" s="113">
        <v>1.3088404133180254</v>
      </c>
      <c r="E55" s="115">
        <v>171</v>
      </c>
      <c r="F55" s="114">
        <v>168</v>
      </c>
      <c r="G55" s="114">
        <v>164</v>
      </c>
      <c r="H55" s="114">
        <v>165</v>
      </c>
      <c r="I55" s="140">
        <v>159</v>
      </c>
      <c r="J55" s="115">
        <v>12</v>
      </c>
      <c r="K55" s="116">
        <v>7.5471698113207548</v>
      </c>
    </row>
    <row r="56" spans="1:11" ht="14.1" customHeight="1" x14ac:dyDescent="0.2">
      <c r="A56" s="306" t="s">
        <v>282</v>
      </c>
      <c r="B56" s="307" t="s">
        <v>283</v>
      </c>
      <c r="C56" s="308"/>
      <c r="D56" s="113">
        <v>0.20665901262916189</v>
      </c>
      <c r="E56" s="115">
        <v>27</v>
      </c>
      <c r="F56" s="114">
        <v>26</v>
      </c>
      <c r="G56" s="114">
        <v>27</v>
      </c>
      <c r="H56" s="114">
        <v>28</v>
      </c>
      <c r="I56" s="140">
        <v>27</v>
      </c>
      <c r="J56" s="115">
        <v>0</v>
      </c>
      <c r="K56" s="116">
        <v>0</v>
      </c>
    </row>
    <row r="57" spans="1:11" ht="14.1" customHeight="1" x14ac:dyDescent="0.2">
      <c r="A57" s="306" t="s">
        <v>284</v>
      </c>
      <c r="B57" s="307" t="s">
        <v>285</v>
      </c>
      <c r="C57" s="308"/>
      <c r="D57" s="113">
        <v>0.69651741293532343</v>
      </c>
      <c r="E57" s="115">
        <v>91</v>
      </c>
      <c r="F57" s="114">
        <v>91</v>
      </c>
      <c r="G57" s="114">
        <v>84</v>
      </c>
      <c r="H57" s="114">
        <v>83</v>
      </c>
      <c r="I57" s="140">
        <v>82</v>
      </c>
      <c r="J57" s="115">
        <v>9</v>
      </c>
      <c r="K57" s="116">
        <v>10.975609756097562</v>
      </c>
    </row>
    <row r="58" spans="1:11" ht="14.1" customHeight="1" x14ac:dyDescent="0.2">
      <c r="A58" s="306">
        <v>73</v>
      </c>
      <c r="B58" s="307" t="s">
        <v>286</v>
      </c>
      <c r="C58" s="308"/>
      <c r="D58" s="113">
        <v>1.010332950631458</v>
      </c>
      <c r="E58" s="115">
        <v>132</v>
      </c>
      <c r="F58" s="114">
        <v>141</v>
      </c>
      <c r="G58" s="114">
        <v>136</v>
      </c>
      <c r="H58" s="114">
        <v>144</v>
      </c>
      <c r="I58" s="140">
        <v>137</v>
      </c>
      <c r="J58" s="115">
        <v>-5</v>
      </c>
      <c r="K58" s="116">
        <v>-3.6496350364963503</v>
      </c>
    </row>
    <row r="59" spans="1:11" ht="14.1" customHeight="1" x14ac:dyDescent="0.2">
      <c r="A59" s="306" t="s">
        <v>287</v>
      </c>
      <c r="B59" s="307" t="s">
        <v>288</v>
      </c>
      <c r="C59" s="308"/>
      <c r="D59" s="113">
        <v>0.69651741293532343</v>
      </c>
      <c r="E59" s="115">
        <v>91</v>
      </c>
      <c r="F59" s="114">
        <v>100</v>
      </c>
      <c r="G59" s="114">
        <v>97</v>
      </c>
      <c r="H59" s="114">
        <v>104</v>
      </c>
      <c r="I59" s="140">
        <v>100</v>
      </c>
      <c r="J59" s="115">
        <v>-9</v>
      </c>
      <c r="K59" s="116">
        <v>-9</v>
      </c>
    </row>
    <row r="60" spans="1:11" ht="14.1" customHeight="1" x14ac:dyDescent="0.2">
      <c r="A60" s="306">
        <v>81</v>
      </c>
      <c r="B60" s="307" t="s">
        <v>289</v>
      </c>
      <c r="C60" s="308"/>
      <c r="D60" s="113">
        <v>4.4776119402985071</v>
      </c>
      <c r="E60" s="115">
        <v>585</v>
      </c>
      <c r="F60" s="114">
        <v>577</v>
      </c>
      <c r="G60" s="114">
        <v>559</v>
      </c>
      <c r="H60" s="114">
        <v>561</v>
      </c>
      <c r="I60" s="140">
        <v>588</v>
      </c>
      <c r="J60" s="115">
        <v>-3</v>
      </c>
      <c r="K60" s="116">
        <v>-0.51020408163265307</v>
      </c>
    </row>
    <row r="61" spans="1:11" ht="14.1" customHeight="1" x14ac:dyDescent="0.2">
      <c r="A61" s="306" t="s">
        <v>290</v>
      </c>
      <c r="B61" s="307" t="s">
        <v>291</v>
      </c>
      <c r="C61" s="308"/>
      <c r="D61" s="113">
        <v>1.7757367011098355</v>
      </c>
      <c r="E61" s="115">
        <v>232</v>
      </c>
      <c r="F61" s="114">
        <v>228</v>
      </c>
      <c r="G61" s="114">
        <v>216</v>
      </c>
      <c r="H61" s="114">
        <v>225</v>
      </c>
      <c r="I61" s="140">
        <v>242</v>
      </c>
      <c r="J61" s="115">
        <v>-10</v>
      </c>
      <c r="K61" s="116">
        <v>-4.1322314049586772</v>
      </c>
    </row>
    <row r="62" spans="1:11" ht="14.1" customHeight="1" x14ac:dyDescent="0.2">
      <c r="A62" s="306" t="s">
        <v>292</v>
      </c>
      <c r="B62" s="307" t="s">
        <v>293</v>
      </c>
      <c r="C62" s="308"/>
      <c r="D62" s="113">
        <v>1.5001913509376197</v>
      </c>
      <c r="E62" s="115">
        <v>196</v>
      </c>
      <c r="F62" s="114">
        <v>179</v>
      </c>
      <c r="G62" s="114">
        <v>178</v>
      </c>
      <c r="H62" s="114">
        <v>173</v>
      </c>
      <c r="I62" s="140">
        <v>172</v>
      </c>
      <c r="J62" s="115">
        <v>24</v>
      </c>
      <c r="K62" s="116">
        <v>13.953488372093023</v>
      </c>
    </row>
    <row r="63" spans="1:11" ht="14.1" customHeight="1" x14ac:dyDescent="0.2">
      <c r="A63" s="306"/>
      <c r="B63" s="307" t="s">
        <v>294</v>
      </c>
      <c r="C63" s="308"/>
      <c r="D63" s="113">
        <v>1.4695752009184846</v>
      </c>
      <c r="E63" s="115">
        <v>192</v>
      </c>
      <c r="F63" s="114">
        <v>175</v>
      </c>
      <c r="G63" s="114">
        <v>177</v>
      </c>
      <c r="H63" s="114">
        <v>172</v>
      </c>
      <c r="I63" s="140">
        <v>171</v>
      </c>
      <c r="J63" s="115">
        <v>21</v>
      </c>
      <c r="K63" s="116">
        <v>12.280701754385966</v>
      </c>
    </row>
    <row r="64" spans="1:11" ht="14.1" customHeight="1" x14ac:dyDescent="0.2">
      <c r="A64" s="306" t="s">
        <v>295</v>
      </c>
      <c r="B64" s="307" t="s">
        <v>296</v>
      </c>
      <c r="C64" s="308"/>
      <c r="D64" s="113">
        <v>6.8886337543053955E-2</v>
      </c>
      <c r="E64" s="115">
        <v>9</v>
      </c>
      <c r="F64" s="114">
        <v>10</v>
      </c>
      <c r="G64" s="114">
        <v>10</v>
      </c>
      <c r="H64" s="114">
        <v>10</v>
      </c>
      <c r="I64" s="140">
        <v>11</v>
      </c>
      <c r="J64" s="115">
        <v>-2</v>
      </c>
      <c r="K64" s="116">
        <v>-18.181818181818183</v>
      </c>
    </row>
    <row r="65" spans="1:11" ht="14.1" customHeight="1" x14ac:dyDescent="0.2">
      <c r="A65" s="306" t="s">
        <v>297</v>
      </c>
      <c r="B65" s="307" t="s">
        <v>298</v>
      </c>
      <c r="C65" s="308"/>
      <c r="D65" s="113">
        <v>0.81132797550708002</v>
      </c>
      <c r="E65" s="115">
        <v>106</v>
      </c>
      <c r="F65" s="114">
        <v>119</v>
      </c>
      <c r="G65" s="114">
        <v>116</v>
      </c>
      <c r="H65" s="114">
        <v>114</v>
      </c>
      <c r="I65" s="140">
        <v>125</v>
      </c>
      <c r="J65" s="115">
        <v>-19</v>
      </c>
      <c r="K65" s="116">
        <v>-15.2</v>
      </c>
    </row>
    <row r="66" spans="1:11" ht="14.1" customHeight="1" x14ac:dyDescent="0.2">
      <c r="A66" s="306">
        <v>82</v>
      </c>
      <c r="B66" s="307" t="s">
        <v>299</v>
      </c>
      <c r="C66" s="308"/>
      <c r="D66" s="113">
        <v>2.1507845388442401</v>
      </c>
      <c r="E66" s="115">
        <v>281</v>
      </c>
      <c r="F66" s="114">
        <v>280</v>
      </c>
      <c r="G66" s="114">
        <v>286</v>
      </c>
      <c r="H66" s="114">
        <v>293</v>
      </c>
      <c r="I66" s="140">
        <v>295</v>
      </c>
      <c r="J66" s="115">
        <v>-14</v>
      </c>
      <c r="K66" s="116">
        <v>-4.7457627118644066</v>
      </c>
    </row>
    <row r="67" spans="1:11" ht="14.1" customHeight="1" x14ac:dyDescent="0.2">
      <c r="A67" s="306" t="s">
        <v>300</v>
      </c>
      <c r="B67" s="307" t="s">
        <v>301</v>
      </c>
      <c r="C67" s="308"/>
      <c r="D67" s="113">
        <v>0.80367393800229625</v>
      </c>
      <c r="E67" s="115">
        <v>105</v>
      </c>
      <c r="F67" s="114">
        <v>101</v>
      </c>
      <c r="G67" s="114">
        <v>98</v>
      </c>
      <c r="H67" s="114">
        <v>106</v>
      </c>
      <c r="I67" s="140">
        <v>100</v>
      </c>
      <c r="J67" s="115">
        <v>5</v>
      </c>
      <c r="K67" s="116">
        <v>5</v>
      </c>
    </row>
    <row r="68" spans="1:11" ht="14.1" customHeight="1" x14ac:dyDescent="0.2">
      <c r="A68" s="306" t="s">
        <v>302</v>
      </c>
      <c r="B68" s="307" t="s">
        <v>303</v>
      </c>
      <c r="C68" s="308"/>
      <c r="D68" s="113">
        <v>0.83429008802143134</v>
      </c>
      <c r="E68" s="115">
        <v>109</v>
      </c>
      <c r="F68" s="114">
        <v>116</v>
      </c>
      <c r="G68" s="114">
        <v>125</v>
      </c>
      <c r="H68" s="114">
        <v>122</v>
      </c>
      <c r="I68" s="140">
        <v>127</v>
      </c>
      <c r="J68" s="115">
        <v>-18</v>
      </c>
      <c r="K68" s="116">
        <v>-14.173228346456693</v>
      </c>
    </row>
    <row r="69" spans="1:11" ht="14.1" customHeight="1" x14ac:dyDescent="0.2">
      <c r="A69" s="306">
        <v>83</v>
      </c>
      <c r="B69" s="307" t="s">
        <v>304</v>
      </c>
      <c r="C69" s="308"/>
      <c r="D69" s="113">
        <v>2.7707615767317262</v>
      </c>
      <c r="E69" s="115">
        <v>362</v>
      </c>
      <c r="F69" s="114">
        <v>363</v>
      </c>
      <c r="G69" s="114">
        <v>356</v>
      </c>
      <c r="H69" s="114">
        <v>362</v>
      </c>
      <c r="I69" s="140">
        <v>352</v>
      </c>
      <c r="J69" s="115">
        <v>10</v>
      </c>
      <c r="K69" s="116">
        <v>2.8409090909090908</v>
      </c>
    </row>
    <row r="70" spans="1:11" ht="14.1" customHeight="1" x14ac:dyDescent="0.2">
      <c r="A70" s="306" t="s">
        <v>305</v>
      </c>
      <c r="B70" s="307" t="s">
        <v>306</v>
      </c>
      <c r="C70" s="308"/>
      <c r="D70" s="113">
        <v>1.3088404133180254</v>
      </c>
      <c r="E70" s="115">
        <v>171</v>
      </c>
      <c r="F70" s="114">
        <v>173</v>
      </c>
      <c r="G70" s="114">
        <v>173</v>
      </c>
      <c r="H70" s="114">
        <v>185</v>
      </c>
      <c r="I70" s="140">
        <v>182</v>
      </c>
      <c r="J70" s="115">
        <v>-11</v>
      </c>
      <c r="K70" s="116">
        <v>-6.0439560439560438</v>
      </c>
    </row>
    <row r="71" spans="1:11" ht="14.1" customHeight="1" x14ac:dyDescent="0.2">
      <c r="A71" s="306"/>
      <c r="B71" s="307" t="s">
        <v>307</v>
      </c>
      <c r="C71" s="308"/>
      <c r="D71" s="113">
        <v>0.82663605051664757</v>
      </c>
      <c r="E71" s="115">
        <v>108</v>
      </c>
      <c r="F71" s="114">
        <v>108</v>
      </c>
      <c r="G71" s="114">
        <v>111</v>
      </c>
      <c r="H71" s="114">
        <v>122</v>
      </c>
      <c r="I71" s="140">
        <v>122</v>
      </c>
      <c r="J71" s="115">
        <v>-14</v>
      </c>
      <c r="K71" s="116">
        <v>-11.475409836065573</v>
      </c>
    </row>
    <row r="72" spans="1:11" ht="14.1" customHeight="1" x14ac:dyDescent="0.2">
      <c r="A72" s="306">
        <v>84</v>
      </c>
      <c r="B72" s="307" t="s">
        <v>308</v>
      </c>
      <c r="C72" s="308"/>
      <c r="D72" s="113">
        <v>0.9031764255644853</v>
      </c>
      <c r="E72" s="115">
        <v>118</v>
      </c>
      <c r="F72" s="114">
        <v>117</v>
      </c>
      <c r="G72" s="114">
        <v>109</v>
      </c>
      <c r="H72" s="114">
        <v>114</v>
      </c>
      <c r="I72" s="140">
        <v>116</v>
      </c>
      <c r="J72" s="115">
        <v>2</v>
      </c>
      <c r="K72" s="116">
        <v>1.7241379310344827</v>
      </c>
    </row>
    <row r="73" spans="1:11" ht="14.1" customHeight="1" x14ac:dyDescent="0.2">
      <c r="A73" s="306" t="s">
        <v>309</v>
      </c>
      <c r="B73" s="307" t="s">
        <v>310</v>
      </c>
      <c r="C73" s="308"/>
      <c r="D73" s="113">
        <v>0.16838882510524303</v>
      </c>
      <c r="E73" s="115">
        <v>22</v>
      </c>
      <c r="F73" s="114">
        <v>22</v>
      </c>
      <c r="G73" s="114">
        <v>19</v>
      </c>
      <c r="H73" s="114">
        <v>20</v>
      </c>
      <c r="I73" s="140">
        <v>19</v>
      </c>
      <c r="J73" s="115">
        <v>3</v>
      </c>
      <c r="K73" s="116">
        <v>15.789473684210526</v>
      </c>
    </row>
    <row r="74" spans="1:11" ht="14.1" customHeight="1" x14ac:dyDescent="0.2">
      <c r="A74" s="306" t="s">
        <v>311</v>
      </c>
      <c r="B74" s="307" t="s">
        <v>312</v>
      </c>
      <c r="C74" s="308"/>
      <c r="D74" s="113">
        <v>6.8886337543053955E-2</v>
      </c>
      <c r="E74" s="115">
        <v>9</v>
      </c>
      <c r="F74" s="114">
        <v>7</v>
      </c>
      <c r="G74" s="114">
        <v>7</v>
      </c>
      <c r="H74" s="114">
        <v>10</v>
      </c>
      <c r="I74" s="140">
        <v>9</v>
      </c>
      <c r="J74" s="115">
        <v>0</v>
      </c>
      <c r="K74" s="116">
        <v>0</v>
      </c>
    </row>
    <row r="75" spans="1:11" ht="14.1" customHeight="1" x14ac:dyDescent="0.2">
      <c r="A75" s="306" t="s">
        <v>313</v>
      </c>
      <c r="B75" s="307" t="s">
        <v>314</v>
      </c>
      <c r="C75" s="308"/>
      <c r="D75" s="113" t="s">
        <v>513</v>
      </c>
      <c r="E75" s="115" t="s">
        <v>513</v>
      </c>
      <c r="F75" s="114">
        <v>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0.26023727516264827</v>
      </c>
      <c r="E77" s="115">
        <v>34</v>
      </c>
      <c r="F77" s="114">
        <v>37</v>
      </c>
      <c r="G77" s="114">
        <v>35</v>
      </c>
      <c r="H77" s="114">
        <v>38</v>
      </c>
      <c r="I77" s="140">
        <v>36</v>
      </c>
      <c r="J77" s="115">
        <v>-2</v>
      </c>
      <c r="K77" s="116">
        <v>-5.5555555555555554</v>
      </c>
    </row>
    <row r="78" spans="1:11" ht="14.1" customHeight="1" x14ac:dyDescent="0.2">
      <c r="A78" s="306">
        <v>93</v>
      </c>
      <c r="B78" s="307" t="s">
        <v>317</v>
      </c>
      <c r="C78" s="308"/>
      <c r="D78" s="113">
        <v>0.1760428626100268</v>
      </c>
      <c r="E78" s="115">
        <v>23</v>
      </c>
      <c r="F78" s="114">
        <v>25</v>
      </c>
      <c r="G78" s="114">
        <v>26</v>
      </c>
      <c r="H78" s="114">
        <v>26</v>
      </c>
      <c r="I78" s="140">
        <v>25</v>
      </c>
      <c r="J78" s="115">
        <v>-2</v>
      </c>
      <c r="K78" s="116">
        <v>-8</v>
      </c>
    </row>
    <row r="79" spans="1:11" ht="14.1" customHeight="1" x14ac:dyDescent="0.2">
      <c r="A79" s="306">
        <v>94</v>
      </c>
      <c r="B79" s="307" t="s">
        <v>318</v>
      </c>
      <c r="C79" s="308"/>
      <c r="D79" s="113">
        <v>0.76540375047837739</v>
      </c>
      <c r="E79" s="115">
        <v>100</v>
      </c>
      <c r="F79" s="114">
        <v>98</v>
      </c>
      <c r="G79" s="114">
        <v>94</v>
      </c>
      <c r="H79" s="114">
        <v>79</v>
      </c>
      <c r="I79" s="140">
        <v>81</v>
      </c>
      <c r="J79" s="115">
        <v>19</v>
      </c>
      <c r="K79" s="116">
        <v>23.456790123456791</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3.0003827018752394</v>
      </c>
      <c r="E81" s="143">
        <v>392</v>
      </c>
      <c r="F81" s="144">
        <v>401</v>
      </c>
      <c r="G81" s="144">
        <v>397</v>
      </c>
      <c r="H81" s="144">
        <v>427</v>
      </c>
      <c r="I81" s="145">
        <v>421</v>
      </c>
      <c r="J81" s="143">
        <v>-29</v>
      </c>
      <c r="K81" s="146">
        <v>-6.8883610451306412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4685</v>
      </c>
      <c r="G12" s="536">
        <v>2544</v>
      </c>
      <c r="H12" s="536">
        <v>4866</v>
      </c>
      <c r="I12" s="536">
        <v>3480</v>
      </c>
      <c r="J12" s="537">
        <v>5055</v>
      </c>
      <c r="K12" s="538">
        <v>-370</v>
      </c>
      <c r="L12" s="349">
        <v>-7.3194856577645897</v>
      </c>
    </row>
    <row r="13" spans="1:17" s="110" customFormat="1" ht="15" customHeight="1" x14ac:dyDescent="0.2">
      <c r="A13" s="350" t="s">
        <v>344</v>
      </c>
      <c r="B13" s="351" t="s">
        <v>345</v>
      </c>
      <c r="C13" s="347"/>
      <c r="D13" s="347"/>
      <c r="E13" s="348"/>
      <c r="F13" s="536">
        <v>3088</v>
      </c>
      <c r="G13" s="536">
        <v>1303</v>
      </c>
      <c r="H13" s="536">
        <v>2618</v>
      </c>
      <c r="I13" s="536">
        <v>2222</v>
      </c>
      <c r="J13" s="537">
        <v>3329</v>
      </c>
      <c r="K13" s="538">
        <v>-241</v>
      </c>
      <c r="L13" s="349">
        <v>-7.2394112346049866</v>
      </c>
    </row>
    <row r="14" spans="1:17" s="110" customFormat="1" ht="22.5" customHeight="1" x14ac:dyDescent="0.2">
      <c r="A14" s="350"/>
      <c r="B14" s="351" t="s">
        <v>346</v>
      </c>
      <c r="C14" s="347"/>
      <c r="D14" s="347"/>
      <c r="E14" s="348"/>
      <c r="F14" s="536">
        <v>1597</v>
      </c>
      <c r="G14" s="536">
        <v>1241</v>
      </c>
      <c r="H14" s="536">
        <v>2248</v>
      </c>
      <c r="I14" s="536">
        <v>1258</v>
      </c>
      <c r="J14" s="537">
        <v>1726</v>
      </c>
      <c r="K14" s="538">
        <v>-129</v>
      </c>
      <c r="L14" s="349">
        <v>-7.4739281575898033</v>
      </c>
    </row>
    <row r="15" spans="1:17" s="110" customFormat="1" ht="15" customHeight="1" x14ac:dyDescent="0.2">
      <c r="A15" s="350" t="s">
        <v>347</v>
      </c>
      <c r="B15" s="351" t="s">
        <v>108</v>
      </c>
      <c r="C15" s="347"/>
      <c r="D15" s="347"/>
      <c r="E15" s="348"/>
      <c r="F15" s="536">
        <v>1047</v>
      </c>
      <c r="G15" s="536">
        <v>542</v>
      </c>
      <c r="H15" s="536">
        <v>2261</v>
      </c>
      <c r="I15" s="536">
        <v>682</v>
      </c>
      <c r="J15" s="537">
        <v>1043</v>
      </c>
      <c r="K15" s="538">
        <v>4</v>
      </c>
      <c r="L15" s="349">
        <v>0.38350910834132312</v>
      </c>
    </row>
    <row r="16" spans="1:17" s="110" customFormat="1" ht="15" customHeight="1" x14ac:dyDescent="0.2">
      <c r="A16" s="350"/>
      <c r="B16" s="351" t="s">
        <v>109</v>
      </c>
      <c r="C16" s="347"/>
      <c r="D16" s="347"/>
      <c r="E16" s="348"/>
      <c r="F16" s="536">
        <v>3073</v>
      </c>
      <c r="G16" s="536">
        <v>1748</v>
      </c>
      <c r="H16" s="536">
        <v>2304</v>
      </c>
      <c r="I16" s="536">
        <v>2346</v>
      </c>
      <c r="J16" s="537">
        <v>3374</v>
      </c>
      <c r="K16" s="538">
        <v>-301</v>
      </c>
      <c r="L16" s="349">
        <v>-8.9211618257261414</v>
      </c>
    </row>
    <row r="17" spans="1:12" s="110" customFormat="1" ht="15" customHeight="1" x14ac:dyDescent="0.2">
      <c r="A17" s="350"/>
      <c r="B17" s="351" t="s">
        <v>110</v>
      </c>
      <c r="C17" s="347"/>
      <c r="D17" s="347"/>
      <c r="E17" s="348"/>
      <c r="F17" s="536">
        <v>529</v>
      </c>
      <c r="G17" s="536">
        <v>237</v>
      </c>
      <c r="H17" s="536">
        <v>268</v>
      </c>
      <c r="I17" s="536">
        <v>415</v>
      </c>
      <c r="J17" s="537">
        <v>583</v>
      </c>
      <c r="K17" s="538">
        <v>-54</v>
      </c>
      <c r="L17" s="349">
        <v>-9.2624356775300178</v>
      </c>
    </row>
    <row r="18" spans="1:12" s="110" customFormat="1" ht="15" customHeight="1" x14ac:dyDescent="0.2">
      <c r="A18" s="350"/>
      <c r="B18" s="351" t="s">
        <v>111</v>
      </c>
      <c r="C18" s="347"/>
      <c r="D18" s="347"/>
      <c r="E18" s="348"/>
      <c r="F18" s="536">
        <v>36</v>
      </c>
      <c r="G18" s="536">
        <v>17</v>
      </c>
      <c r="H18" s="536">
        <v>33</v>
      </c>
      <c r="I18" s="536">
        <v>37</v>
      </c>
      <c r="J18" s="537">
        <v>55</v>
      </c>
      <c r="K18" s="538">
        <v>-19</v>
      </c>
      <c r="L18" s="349">
        <v>-34.545454545454547</v>
      </c>
    </row>
    <row r="19" spans="1:12" s="110" customFormat="1" ht="15" customHeight="1" x14ac:dyDescent="0.2">
      <c r="A19" s="118" t="s">
        <v>113</v>
      </c>
      <c r="B19" s="119" t="s">
        <v>181</v>
      </c>
      <c r="C19" s="347"/>
      <c r="D19" s="347"/>
      <c r="E19" s="348"/>
      <c r="F19" s="536">
        <v>3554</v>
      </c>
      <c r="G19" s="536">
        <v>1629</v>
      </c>
      <c r="H19" s="536">
        <v>3664</v>
      </c>
      <c r="I19" s="536">
        <v>2523</v>
      </c>
      <c r="J19" s="537">
        <v>3844</v>
      </c>
      <c r="K19" s="538">
        <v>-290</v>
      </c>
      <c r="L19" s="349">
        <v>-7.5442247658688864</v>
      </c>
    </row>
    <row r="20" spans="1:12" s="110" customFormat="1" ht="15" customHeight="1" x14ac:dyDescent="0.2">
      <c r="A20" s="118"/>
      <c r="B20" s="119" t="s">
        <v>182</v>
      </c>
      <c r="C20" s="347"/>
      <c r="D20" s="347"/>
      <c r="E20" s="348"/>
      <c r="F20" s="536">
        <v>1131</v>
      </c>
      <c r="G20" s="536">
        <v>915</v>
      </c>
      <c r="H20" s="536">
        <v>1202</v>
      </c>
      <c r="I20" s="536">
        <v>957</v>
      </c>
      <c r="J20" s="537">
        <v>1211</v>
      </c>
      <c r="K20" s="538">
        <v>-80</v>
      </c>
      <c r="L20" s="349">
        <v>-6.6061106523534265</v>
      </c>
    </row>
    <row r="21" spans="1:12" s="110" customFormat="1" ht="15" customHeight="1" x14ac:dyDescent="0.2">
      <c r="A21" s="118" t="s">
        <v>113</v>
      </c>
      <c r="B21" s="119" t="s">
        <v>116</v>
      </c>
      <c r="C21" s="347"/>
      <c r="D21" s="347"/>
      <c r="E21" s="348"/>
      <c r="F21" s="536">
        <v>3426</v>
      </c>
      <c r="G21" s="536">
        <v>1672</v>
      </c>
      <c r="H21" s="536">
        <v>3527</v>
      </c>
      <c r="I21" s="536">
        <v>2242</v>
      </c>
      <c r="J21" s="537">
        <v>3669</v>
      </c>
      <c r="K21" s="538">
        <v>-243</v>
      </c>
      <c r="L21" s="349">
        <v>-6.6230580539656581</v>
      </c>
    </row>
    <row r="22" spans="1:12" s="110" customFormat="1" ht="15" customHeight="1" x14ac:dyDescent="0.2">
      <c r="A22" s="118"/>
      <c r="B22" s="119" t="s">
        <v>117</v>
      </c>
      <c r="C22" s="347"/>
      <c r="D22" s="347"/>
      <c r="E22" s="348"/>
      <c r="F22" s="536">
        <v>1259</v>
      </c>
      <c r="G22" s="536">
        <v>872</v>
      </c>
      <c r="H22" s="536">
        <v>1337</v>
      </c>
      <c r="I22" s="536">
        <v>1238</v>
      </c>
      <c r="J22" s="537">
        <v>1386</v>
      </c>
      <c r="K22" s="538">
        <v>-127</v>
      </c>
      <c r="L22" s="349">
        <v>-9.1630591630591631</v>
      </c>
    </row>
    <row r="23" spans="1:12" s="110" customFormat="1" ht="15" customHeight="1" x14ac:dyDescent="0.2">
      <c r="A23" s="352" t="s">
        <v>347</v>
      </c>
      <c r="B23" s="353" t="s">
        <v>193</v>
      </c>
      <c r="C23" s="354"/>
      <c r="D23" s="354"/>
      <c r="E23" s="355"/>
      <c r="F23" s="539">
        <v>89</v>
      </c>
      <c r="G23" s="539">
        <v>134</v>
      </c>
      <c r="H23" s="539">
        <v>1113</v>
      </c>
      <c r="I23" s="539">
        <v>32</v>
      </c>
      <c r="J23" s="540">
        <v>83</v>
      </c>
      <c r="K23" s="541">
        <v>6</v>
      </c>
      <c r="L23" s="356">
        <v>7.2289156626506026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22.3</v>
      </c>
      <c r="G25" s="542">
        <v>31.1</v>
      </c>
      <c r="H25" s="542">
        <v>32.700000000000003</v>
      </c>
      <c r="I25" s="542">
        <v>27</v>
      </c>
      <c r="J25" s="542">
        <v>22.8</v>
      </c>
      <c r="K25" s="543" t="s">
        <v>349</v>
      </c>
      <c r="L25" s="364">
        <v>-0.5</v>
      </c>
    </row>
    <row r="26" spans="1:12" s="110" customFormat="1" ht="15" customHeight="1" x14ac:dyDescent="0.2">
      <c r="A26" s="365" t="s">
        <v>105</v>
      </c>
      <c r="B26" s="366" t="s">
        <v>345</v>
      </c>
      <c r="C26" s="362"/>
      <c r="D26" s="362"/>
      <c r="E26" s="363"/>
      <c r="F26" s="542">
        <v>17.5</v>
      </c>
      <c r="G26" s="542">
        <v>28.1</v>
      </c>
      <c r="H26" s="542">
        <v>27.5</v>
      </c>
      <c r="I26" s="542">
        <v>23.2</v>
      </c>
      <c r="J26" s="544">
        <v>18.899999999999999</v>
      </c>
      <c r="K26" s="543" t="s">
        <v>349</v>
      </c>
      <c r="L26" s="364">
        <v>-1.3999999999999986</v>
      </c>
    </row>
    <row r="27" spans="1:12" s="110" customFormat="1" ht="15" customHeight="1" x14ac:dyDescent="0.2">
      <c r="A27" s="365"/>
      <c r="B27" s="366" t="s">
        <v>346</v>
      </c>
      <c r="C27" s="362"/>
      <c r="D27" s="362"/>
      <c r="E27" s="363"/>
      <c r="F27" s="542">
        <v>31.6</v>
      </c>
      <c r="G27" s="542">
        <v>34.1</v>
      </c>
      <c r="H27" s="542">
        <v>38.700000000000003</v>
      </c>
      <c r="I27" s="542">
        <v>33.700000000000003</v>
      </c>
      <c r="J27" s="542">
        <v>30.3</v>
      </c>
      <c r="K27" s="543" t="s">
        <v>349</v>
      </c>
      <c r="L27" s="364">
        <v>1.3000000000000007</v>
      </c>
    </row>
    <row r="28" spans="1:12" s="110" customFormat="1" ht="15" customHeight="1" x14ac:dyDescent="0.2">
      <c r="A28" s="365" t="s">
        <v>113</v>
      </c>
      <c r="B28" s="366" t="s">
        <v>108</v>
      </c>
      <c r="C28" s="362"/>
      <c r="D28" s="362"/>
      <c r="E28" s="363"/>
      <c r="F28" s="542">
        <v>30.4</v>
      </c>
      <c r="G28" s="542">
        <v>41.1</v>
      </c>
      <c r="H28" s="542">
        <v>37.9</v>
      </c>
      <c r="I28" s="542">
        <v>33.6</v>
      </c>
      <c r="J28" s="542">
        <v>29.4</v>
      </c>
      <c r="K28" s="543" t="s">
        <v>349</v>
      </c>
      <c r="L28" s="364">
        <v>1</v>
      </c>
    </row>
    <row r="29" spans="1:12" s="110" customFormat="1" ht="11.25" x14ac:dyDescent="0.2">
      <c r="A29" s="365"/>
      <c r="B29" s="366" t="s">
        <v>109</v>
      </c>
      <c r="C29" s="362"/>
      <c r="D29" s="362"/>
      <c r="E29" s="363"/>
      <c r="F29" s="542">
        <v>20.8</v>
      </c>
      <c r="G29" s="542">
        <v>29.2</v>
      </c>
      <c r="H29" s="542">
        <v>30.9</v>
      </c>
      <c r="I29" s="542">
        <v>25.2</v>
      </c>
      <c r="J29" s="544">
        <v>21.6</v>
      </c>
      <c r="K29" s="543" t="s">
        <v>349</v>
      </c>
      <c r="L29" s="364">
        <v>-0.80000000000000071</v>
      </c>
    </row>
    <row r="30" spans="1:12" s="110" customFormat="1" ht="15" customHeight="1" x14ac:dyDescent="0.2">
      <c r="A30" s="365"/>
      <c r="B30" s="366" t="s">
        <v>110</v>
      </c>
      <c r="C30" s="362"/>
      <c r="D30" s="362"/>
      <c r="E30" s="363"/>
      <c r="F30" s="542">
        <v>15.9</v>
      </c>
      <c r="G30" s="542">
        <v>25.3</v>
      </c>
      <c r="H30" s="542">
        <v>26.1</v>
      </c>
      <c r="I30" s="542">
        <v>24.4</v>
      </c>
      <c r="J30" s="542">
        <v>18.2</v>
      </c>
      <c r="K30" s="543" t="s">
        <v>349</v>
      </c>
      <c r="L30" s="364">
        <v>-2.2999999999999989</v>
      </c>
    </row>
    <row r="31" spans="1:12" s="110" customFormat="1" ht="15" customHeight="1" x14ac:dyDescent="0.2">
      <c r="A31" s="365"/>
      <c r="B31" s="366" t="s">
        <v>111</v>
      </c>
      <c r="C31" s="362"/>
      <c r="D31" s="362"/>
      <c r="E31" s="363"/>
      <c r="F31" s="542">
        <v>22.2</v>
      </c>
      <c r="G31" s="542">
        <v>47.1</v>
      </c>
      <c r="H31" s="542">
        <v>27.3</v>
      </c>
      <c r="I31" s="542">
        <v>48.6</v>
      </c>
      <c r="J31" s="542">
        <v>23.6</v>
      </c>
      <c r="K31" s="543" t="s">
        <v>349</v>
      </c>
      <c r="L31" s="364">
        <v>-1.4000000000000021</v>
      </c>
    </row>
    <row r="32" spans="1:12" s="110" customFormat="1" ht="15" customHeight="1" x14ac:dyDescent="0.2">
      <c r="A32" s="367" t="s">
        <v>113</v>
      </c>
      <c r="B32" s="368" t="s">
        <v>181</v>
      </c>
      <c r="C32" s="362"/>
      <c r="D32" s="362"/>
      <c r="E32" s="363"/>
      <c r="F32" s="542">
        <v>19.8</v>
      </c>
      <c r="G32" s="542">
        <v>28.5</v>
      </c>
      <c r="H32" s="542">
        <v>29.5</v>
      </c>
      <c r="I32" s="542">
        <v>24.3</v>
      </c>
      <c r="J32" s="544">
        <v>20.2</v>
      </c>
      <c r="K32" s="543" t="s">
        <v>349</v>
      </c>
      <c r="L32" s="364">
        <v>-0.39999999999999858</v>
      </c>
    </row>
    <row r="33" spans="1:12" s="110" customFormat="1" ht="15" customHeight="1" x14ac:dyDescent="0.2">
      <c r="A33" s="367"/>
      <c r="B33" s="368" t="s">
        <v>182</v>
      </c>
      <c r="C33" s="362"/>
      <c r="D33" s="362"/>
      <c r="E33" s="363"/>
      <c r="F33" s="542">
        <v>29.6</v>
      </c>
      <c r="G33" s="542">
        <v>35.200000000000003</v>
      </c>
      <c r="H33" s="542">
        <v>39.6</v>
      </c>
      <c r="I33" s="542">
        <v>33.799999999999997</v>
      </c>
      <c r="J33" s="542">
        <v>30.7</v>
      </c>
      <c r="K33" s="543" t="s">
        <v>349</v>
      </c>
      <c r="L33" s="364">
        <v>-1.0999999999999979</v>
      </c>
    </row>
    <row r="34" spans="1:12" s="369" customFormat="1" ht="15" customHeight="1" x14ac:dyDescent="0.2">
      <c r="A34" s="367" t="s">
        <v>113</v>
      </c>
      <c r="B34" s="368" t="s">
        <v>116</v>
      </c>
      <c r="C34" s="362"/>
      <c r="D34" s="362"/>
      <c r="E34" s="363"/>
      <c r="F34" s="542">
        <v>20</v>
      </c>
      <c r="G34" s="542">
        <v>26.9</v>
      </c>
      <c r="H34" s="542">
        <v>31.6</v>
      </c>
      <c r="I34" s="542">
        <v>23.8</v>
      </c>
      <c r="J34" s="542">
        <v>18.8</v>
      </c>
      <c r="K34" s="543" t="s">
        <v>349</v>
      </c>
      <c r="L34" s="364">
        <v>1.1999999999999993</v>
      </c>
    </row>
    <row r="35" spans="1:12" s="369" customFormat="1" ht="11.25" x14ac:dyDescent="0.2">
      <c r="A35" s="370"/>
      <c r="B35" s="371" t="s">
        <v>117</v>
      </c>
      <c r="C35" s="372"/>
      <c r="D35" s="372"/>
      <c r="E35" s="373"/>
      <c r="F35" s="545">
        <v>28.3</v>
      </c>
      <c r="G35" s="545">
        <v>38.700000000000003</v>
      </c>
      <c r="H35" s="545">
        <v>34.9</v>
      </c>
      <c r="I35" s="545">
        <v>32.6</v>
      </c>
      <c r="J35" s="546">
        <v>33.1</v>
      </c>
      <c r="K35" s="547" t="s">
        <v>349</v>
      </c>
      <c r="L35" s="374">
        <v>-4.8000000000000007</v>
      </c>
    </row>
    <row r="36" spans="1:12" s="369" customFormat="1" ht="15.95" customHeight="1" x14ac:dyDescent="0.2">
      <c r="A36" s="375" t="s">
        <v>350</v>
      </c>
      <c r="B36" s="376"/>
      <c r="C36" s="377"/>
      <c r="D36" s="376"/>
      <c r="E36" s="378"/>
      <c r="F36" s="548">
        <v>4577</v>
      </c>
      <c r="G36" s="548">
        <v>2399</v>
      </c>
      <c r="H36" s="548">
        <v>3649</v>
      </c>
      <c r="I36" s="548">
        <v>3434</v>
      </c>
      <c r="J36" s="548">
        <v>4954</v>
      </c>
      <c r="K36" s="549">
        <v>-377</v>
      </c>
      <c r="L36" s="380">
        <v>-7.6100121114251111</v>
      </c>
    </row>
    <row r="37" spans="1:12" s="369" customFormat="1" ht="15.95" customHeight="1" x14ac:dyDescent="0.2">
      <c r="A37" s="381"/>
      <c r="B37" s="382" t="s">
        <v>113</v>
      </c>
      <c r="C37" s="382" t="s">
        <v>351</v>
      </c>
      <c r="D37" s="382"/>
      <c r="E37" s="383"/>
      <c r="F37" s="548">
        <v>1019</v>
      </c>
      <c r="G37" s="548">
        <v>745</v>
      </c>
      <c r="H37" s="548">
        <v>1194</v>
      </c>
      <c r="I37" s="548">
        <v>926</v>
      </c>
      <c r="J37" s="548">
        <v>1128</v>
      </c>
      <c r="K37" s="549">
        <v>-109</v>
      </c>
      <c r="L37" s="380">
        <v>-9.663120567375886</v>
      </c>
    </row>
    <row r="38" spans="1:12" s="369" customFormat="1" ht="15.95" customHeight="1" x14ac:dyDescent="0.2">
      <c r="A38" s="381"/>
      <c r="B38" s="384" t="s">
        <v>105</v>
      </c>
      <c r="C38" s="384" t="s">
        <v>106</v>
      </c>
      <c r="D38" s="385"/>
      <c r="E38" s="383"/>
      <c r="F38" s="548">
        <v>3031</v>
      </c>
      <c r="G38" s="548">
        <v>1226</v>
      </c>
      <c r="H38" s="548">
        <v>1943</v>
      </c>
      <c r="I38" s="548">
        <v>2199</v>
      </c>
      <c r="J38" s="550">
        <v>3269</v>
      </c>
      <c r="K38" s="549">
        <v>-238</v>
      </c>
      <c r="L38" s="380">
        <v>-7.2805139186295502</v>
      </c>
    </row>
    <row r="39" spans="1:12" s="369" customFormat="1" ht="15.95" customHeight="1" x14ac:dyDescent="0.2">
      <c r="A39" s="381"/>
      <c r="B39" s="385"/>
      <c r="C39" s="382" t="s">
        <v>352</v>
      </c>
      <c r="D39" s="385"/>
      <c r="E39" s="383"/>
      <c r="F39" s="548">
        <v>530</v>
      </c>
      <c r="G39" s="548">
        <v>345</v>
      </c>
      <c r="H39" s="548">
        <v>534</v>
      </c>
      <c r="I39" s="548">
        <v>510</v>
      </c>
      <c r="J39" s="548">
        <v>617</v>
      </c>
      <c r="K39" s="549">
        <v>-87</v>
      </c>
      <c r="L39" s="380">
        <v>-14.100486223662886</v>
      </c>
    </row>
    <row r="40" spans="1:12" s="369" customFormat="1" ht="15.95" customHeight="1" x14ac:dyDescent="0.2">
      <c r="A40" s="381"/>
      <c r="B40" s="384"/>
      <c r="C40" s="384" t="s">
        <v>107</v>
      </c>
      <c r="D40" s="385"/>
      <c r="E40" s="383"/>
      <c r="F40" s="548">
        <v>1546</v>
      </c>
      <c r="G40" s="548">
        <v>1173</v>
      </c>
      <c r="H40" s="548">
        <v>1706</v>
      </c>
      <c r="I40" s="548">
        <v>1235</v>
      </c>
      <c r="J40" s="548">
        <v>1685</v>
      </c>
      <c r="K40" s="549">
        <v>-139</v>
      </c>
      <c r="L40" s="380">
        <v>-8.2492581602373889</v>
      </c>
    </row>
    <row r="41" spans="1:12" s="369" customFormat="1" ht="24" customHeight="1" x14ac:dyDescent="0.2">
      <c r="A41" s="381"/>
      <c r="B41" s="385"/>
      <c r="C41" s="382" t="s">
        <v>352</v>
      </c>
      <c r="D41" s="385"/>
      <c r="E41" s="383"/>
      <c r="F41" s="548">
        <v>489</v>
      </c>
      <c r="G41" s="548">
        <v>400</v>
      </c>
      <c r="H41" s="548">
        <v>660</v>
      </c>
      <c r="I41" s="548">
        <v>416</v>
      </c>
      <c r="J41" s="550">
        <v>511</v>
      </c>
      <c r="K41" s="549">
        <v>-22</v>
      </c>
      <c r="L41" s="380">
        <v>-4.3052837573385521</v>
      </c>
    </row>
    <row r="42" spans="1:12" s="110" customFormat="1" ht="15" customHeight="1" x14ac:dyDescent="0.2">
      <c r="A42" s="381"/>
      <c r="B42" s="384" t="s">
        <v>113</v>
      </c>
      <c r="C42" s="384" t="s">
        <v>353</v>
      </c>
      <c r="D42" s="385"/>
      <c r="E42" s="383"/>
      <c r="F42" s="548">
        <v>955</v>
      </c>
      <c r="G42" s="548">
        <v>418</v>
      </c>
      <c r="H42" s="548">
        <v>1128</v>
      </c>
      <c r="I42" s="548">
        <v>649</v>
      </c>
      <c r="J42" s="548">
        <v>961</v>
      </c>
      <c r="K42" s="549">
        <v>-6</v>
      </c>
      <c r="L42" s="380">
        <v>-0.62434963579604574</v>
      </c>
    </row>
    <row r="43" spans="1:12" s="110" customFormat="1" ht="15" customHeight="1" x14ac:dyDescent="0.2">
      <c r="A43" s="381"/>
      <c r="B43" s="385"/>
      <c r="C43" s="382" t="s">
        <v>352</v>
      </c>
      <c r="D43" s="385"/>
      <c r="E43" s="383"/>
      <c r="F43" s="548">
        <v>290</v>
      </c>
      <c r="G43" s="548">
        <v>172</v>
      </c>
      <c r="H43" s="548">
        <v>428</v>
      </c>
      <c r="I43" s="548">
        <v>218</v>
      </c>
      <c r="J43" s="548">
        <v>283</v>
      </c>
      <c r="K43" s="549">
        <v>7</v>
      </c>
      <c r="L43" s="380">
        <v>2.4734982332155475</v>
      </c>
    </row>
    <row r="44" spans="1:12" s="110" customFormat="1" ht="15" customHeight="1" x14ac:dyDescent="0.2">
      <c r="A44" s="381"/>
      <c r="B44" s="384"/>
      <c r="C44" s="366" t="s">
        <v>109</v>
      </c>
      <c r="D44" s="385"/>
      <c r="E44" s="383"/>
      <c r="F44" s="548">
        <v>3058</v>
      </c>
      <c r="G44" s="548">
        <v>1727</v>
      </c>
      <c r="H44" s="548">
        <v>2220</v>
      </c>
      <c r="I44" s="548">
        <v>2334</v>
      </c>
      <c r="J44" s="550">
        <v>3355</v>
      </c>
      <c r="K44" s="549">
        <v>-297</v>
      </c>
      <c r="L44" s="380">
        <v>-8.8524590163934427</v>
      </c>
    </row>
    <row r="45" spans="1:12" s="110" customFormat="1" ht="15" customHeight="1" x14ac:dyDescent="0.2">
      <c r="A45" s="381"/>
      <c r="B45" s="385"/>
      <c r="C45" s="382" t="s">
        <v>352</v>
      </c>
      <c r="D45" s="385"/>
      <c r="E45" s="383"/>
      <c r="F45" s="548">
        <v>637</v>
      </c>
      <c r="G45" s="548">
        <v>505</v>
      </c>
      <c r="H45" s="548">
        <v>687</v>
      </c>
      <c r="I45" s="548">
        <v>589</v>
      </c>
      <c r="J45" s="548">
        <v>726</v>
      </c>
      <c r="K45" s="549">
        <v>-89</v>
      </c>
      <c r="L45" s="380">
        <v>-12.258953168044076</v>
      </c>
    </row>
    <row r="46" spans="1:12" s="110" customFormat="1" ht="15" customHeight="1" x14ac:dyDescent="0.2">
      <c r="A46" s="381"/>
      <c r="B46" s="384"/>
      <c r="C46" s="366" t="s">
        <v>110</v>
      </c>
      <c r="D46" s="385"/>
      <c r="E46" s="383"/>
      <c r="F46" s="548">
        <v>528</v>
      </c>
      <c r="G46" s="548">
        <v>237</v>
      </c>
      <c r="H46" s="548">
        <v>268</v>
      </c>
      <c r="I46" s="548">
        <v>414</v>
      </c>
      <c r="J46" s="548">
        <v>583</v>
      </c>
      <c r="K46" s="549">
        <v>-55</v>
      </c>
      <c r="L46" s="380">
        <v>-9.433962264150944</v>
      </c>
    </row>
    <row r="47" spans="1:12" s="110" customFormat="1" ht="15" customHeight="1" x14ac:dyDescent="0.2">
      <c r="A47" s="381"/>
      <c r="B47" s="385"/>
      <c r="C47" s="382" t="s">
        <v>352</v>
      </c>
      <c r="D47" s="385"/>
      <c r="E47" s="383"/>
      <c r="F47" s="548">
        <v>84</v>
      </c>
      <c r="G47" s="548">
        <v>60</v>
      </c>
      <c r="H47" s="548">
        <v>70</v>
      </c>
      <c r="I47" s="548">
        <v>101</v>
      </c>
      <c r="J47" s="550">
        <v>106</v>
      </c>
      <c r="K47" s="549">
        <v>-22</v>
      </c>
      <c r="L47" s="380">
        <v>-20.754716981132077</v>
      </c>
    </row>
    <row r="48" spans="1:12" s="110" customFormat="1" ht="15" customHeight="1" x14ac:dyDescent="0.2">
      <c r="A48" s="381"/>
      <c r="B48" s="385"/>
      <c r="C48" s="366" t="s">
        <v>111</v>
      </c>
      <c r="D48" s="386"/>
      <c r="E48" s="387"/>
      <c r="F48" s="548">
        <v>36</v>
      </c>
      <c r="G48" s="548">
        <v>17</v>
      </c>
      <c r="H48" s="548">
        <v>33</v>
      </c>
      <c r="I48" s="548">
        <v>37</v>
      </c>
      <c r="J48" s="548">
        <v>55</v>
      </c>
      <c r="K48" s="549">
        <v>-19</v>
      </c>
      <c r="L48" s="380">
        <v>-34.545454545454547</v>
      </c>
    </row>
    <row r="49" spans="1:12" s="110" customFormat="1" ht="15" customHeight="1" x14ac:dyDescent="0.2">
      <c r="A49" s="381"/>
      <c r="B49" s="385"/>
      <c r="C49" s="382" t="s">
        <v>352</v>
      </c>
      <c r="D49" s="385"/>
      <c r="E49" s="383"/>
      <c r="F49" s="548">
        <v>8</v>
      </c>
      <c r="G49" s="548">
        <v>8</v>
      </c>
      <c r="H49" s="548">
        <v>9</v>
      </c>
      <c r="I49" s="548">
        <v>18</v>
      </c>
      <c r="J49" s="548">
        <v>13</v>
      </c>
      <c r="K49" s="549">
        <v>-5</v>
      </c>
      <c r="L49" s="380">
        <v>-38.46153846153846</v>
      </c>
    </row>
    <row r="50" spans="1:12" s="110" customFormat="1" ht="15" customHeight="1" x14ac:dyDescent="0.2">
      <c r="A50" s="381"/>
      <c r="B50" s="384" t="s">
        <v>113</v>
      </c>
      <c r="C50" s="382" t="s">
        <v>181</v>
      </c>
      <c r="D50" s="385"/>
      <c r="E50" s="383"/>
      <c r="F50" s="548">
        <v>3447</v>
      </c>
      <c r="G50" s="548">
        <v>1485</v>
      </c>
      <c r="H50" s="548">
        <v>2481</v>
      </c>
      <c r="I50" s="548">
        <v>2478</v>
      </c>
      <c r="J50" s="550">
        <v>3746</v>
      </c>
      <c r="K50" s="549">
        <v>-299</v>
      </c>
      <c r="L50" s="380">
        <v>-7.9818473037907101</v>
      </c>
    </row>
    <row r="51" spans="1:12" s="110" customFormat="1" ht="15" customHeight="1" x14ac:dyDescent="0.2">
      <c r="A51" s="381"/>
      <c r="B51" s="385"/>
      <c r="C51" s="382" t="s">
        <v>352</v>
      </c>
      <c r="D51" s="385"/>
      <c r="E51" s="383"/>
      <c r="F51" s="548">
        <v>684</v>
      </c>
      <c r="G51" s="548">
        <v>423</v>
      </c>
      <c r="H51" s="548">
        <v>732</v>
      </c>
      <c r="I51" s="548">
        <v>603</v>
      </c>
      <c r="J51" s="548">
        <v>757</v>
      </c>
      <c r="K51" s="549">
        <v>-73</v>
      </c>
      <c r="L51" s="380">
        <v>-9.6433289299867901</v>
      </c>
    </row>
    <row r="52" spans="1:12" s="110" customFormat="1" ht="15" customHeight="1" x14ac:dyDescent="0.2">
      <c r="A52" s="381"/>
      <c r="B52" s="384"/>
      <c r="C52" s="382" t="s">
        <v>182</v>
      </c>
      <c r="D52" s="385"/>
      <c r="E52" s="383"/>
      <c r="F52" s="548">
        <v>1130</v>
      </c>
      <c r="G52" s="548">
        <v>914</v>
      </c>
      <c r="H52" s="548">
        <v>1168</v>
      </c>
      <c r="I52" s="548">
        <v>956</v>
      </c>
      <c r="J52" s="548">
        <v>1208</v>
      </c>
      <c r="K52" s="549">
        <v>-78</v>
      </c>
      <c r="L52" s="380">
        <v>-6.4569536423841063</v>
      </c>
    </row>
    <row r="53" spans="1:12" s="269" customFormat="1" ht="11.25" customHeight="1" x14ac:dyDescent="0.2">
      <c r="A53" s="381"/>
      <c r="B53" s="385"/>
      <c r="C53" s="382" t="s">
        <v>352</v>
      </c>
      <c r="D53" s="385"/>
      <c r="E53" s="383"/>
      <c r="F53" s="548">
        <v>335</v>
      </c>
      <c r="G53" s="548">
        <v>322</v>
      </c>
      <c r="H53" s="548">
        <v>462</v>
      </c>
      <c r="I53" s="548">
        <v>323</v>
      </c>
      <c r="J53" s="550">
        <v>371</v>
      </c>
      <c r="K53" s="549">
        <v>-36</v>
      </c>
      <c r="L53" s="380">
        <v>-9.703504043126685</v>
      </c>
    </row>
    <row r="54" spans="1:12" s="151" customFormat="1" ht="12.75" customHeight="1" x14ac:dyDescent="0.2">
      <c r="A54" s="381"/>
      <c r="B54" s="384" t="s">
        <v>113</v>
      </c>
      <c r="C54" s="384" t="s">
        <v>116</v>
      </c>
      <c r="D54" s="385"/>
      <c r="E54" s="383"/>
      <c r="F54" s="548">
        <v>3339</v>
      </c>
      <c r="G54" s="548">
        <v>1553</v>
      </c>
      <c r="H54" s="548">
        <v>2408</v>
      </c>
      <c r="I54" s="548">
        <v>2203</v>
      </c>
      <c r="J54" s="548">
        <v>3588</v>
      </c>
      <c r="K54" s="549">
        <v>-249</v>
      </c>
      <c r="L54" s="380">
        <v>-6.9397993311036785</v>
      </c>
    </row>
    <row r="55" spans="1:12" ht="11.25" x14ac:dyDescent="0.2">
      <c r="A55" s="381"/>
      <c r="B55" s="385"/>
      <c r="C55" s="382" t="s">
        <v>352</v>
      </c>
      <c r="D55" s="385"/>
      <c r="E55" s="383"/>
      <c r="F55" s="548">
        <v>669</v>
      </c>
      <c r="G55" s="548">
        <v>418</v>
      </c>
      <c r="H55" s="548">
        <v>761</v>
      </c>
      <c r="I55" s="548">
        <v>525</v>
      </c>
      <c r="J55" s="548">
        <v>676</v>
      </c>
      <c r="K55" s="549">
        <v>-7</v>
      </c>
      <c r="L55" s="380">
        <v>-1.0355029585798816</v>
      </c>
    </row>
    <row r="56" spans="1:12" ht="14.25" customHeight="1" x14ac:dyDescent="0.2">
      <c r="A56" s="381"/>
      <c r="B56" s="385"/>
      <c r="C56" s="384" t="s">
        <v>117</v>
      </c>
      <c r="D56" s="385"/>
      <c r="E56" s="383"/>
      <c r="F56" s="548">
        <v>1238</v>
      </c>
      <c r="G56" s="548">
        <v>846</v>
      </c>
      <c r="H56" s="548">
        <v>1239</v>
      </c>
      <c r="I56" s="548">
        <v>1231</v>
      </c>
      <c r="J56" s="548">
        <v>1366</v>
      </c>
      <c r="K56" s="549">
        <v>-128</v>
      </c>
      <c r="L56" s="380">
        <v>-9.3704245973645683</v>
      </c>
    </row>
    <row r="57" spans="1:12" ht="18.75" customHeight="1" x14ac:dyDescent="0.2">
      <c r="A57" s="388"/>
      <c r="B57" s="389"/>
      <c r="C57" s="390" t="s">
        <v>352</v>
      </c>
      <c r="D57" s="389"/>
      <c r="E57" s="391"/>
      <c r="F57" s="551">
        <v>350</v>
      </c>
      <c r="G57" s="552">
        <v>327</v>
      </c>
      <c r="H57" s="552">
        <v>432</v>
      </c>
      <c r="I57" s="552">
        <v>401</v>
      </c>
      <c r="J57" s="552">
        <v>452</v>
      </c>
      <c r="K57" s="553">
        <f t="shared" ref="K57" si="0">IF(OR(F57=".",J57=".")=TRUE,".",IF(OR(F57="*",J57="*")=TRUE,"*",IF(AND(F57="-",J57="-")=TRUE,"-",IF(AND(ISNUMBER(J57),ISNUMBER(F57))=TRUE,IF(F57-J57=0,0,F57-J57),IF(ISNUMBER(F57)=TRUE,F57,-J57)))))</f>
        <v>-102</v>
      </c>
      <c r="L57" s="392">
        <f t="shared" ref="L57" si="1">IF(K57 =".",".",IF(K57 ="*","*",IF(K57="-","-",IF(K57=0,0,IF(OR(J57="-",J57=".",F57="-",F57=".")=TRUE,"X",IF(J57=0,"0,0",IF(ABS(K57*100/J57)&gt;250,".X",(K57*100/J57))))))))</f>
        <v>-22.56637168141593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4685</v>
      </c>
      <c r="E11" s="114">
        <v>2544</v>
      </c>
      <c r="F11" s="114">
        <v>4866</v>
      </c>
      <c r="G11" s="114">
        <v>3480</v>
      </c>
      <c r="H11" s="140">
        <v>5055</v>
      </c>
      <c r="I11" s="115">
        <v>-370</v>
      </c>
      <c r="J11" s="116">
        <v>-7.3194856577645897</v>
      </c>
    </row>
    <row r="12" spans="1:15" s="110" customFormat="1" ht="24.95" customHeight="1" x14ac:dyDescent="0.2">
      <c r="A12" s="193" t="s">
        <v>132</v>
      </c>
      <c r="B12" s="194" t="s">
        <v>133</v>
      </c>
      <c r="C12" s="113">
        <v>0.98185699039487728</v>
      </c>
      <c r="D12" s="115">
        <v>46</v>
      </c>
      <c r="E12" s="114">
        <v>19</v>
      </c>
      <c r="F12" s="114">
        <v>70</v>
      </c>
      <c r="G12" s="114">
        <v>75</v>
      </c>
      <c r="H12" s="140">
        <v>69</v>
      </c>
      <c r="I12" s="115">
        <v>-23</v>
      </c>
      <c r="J12" s="116">
        <v>-33.333333333333336</v>
      </c>
    </row>
    <row r="13" spans="1:15" s="110" customFormat="1" ht="24.95" customHeight="1" x14ac:dyDescent="0.2">
      <c r="A13" s="193" t="s">
        <v>134</v>
      </c>
      <c r="B13" s="199" t="s">
        <v>214</v>
      </c>
      <c r="C13" s="113">
        <v>2.0704375667022412</v>
      </c>
      <c r="D13" s="115">
        <v>97</v>
      </c>
      <c r="E13" s="114">
        <v>27</v>
      </c>
      <c r="F13" s="114">
        <v>53</v>
      </c>
      <c r="G13" s="114">
        <v>64</v>
      </c>
      <c r="H13" s="140">
        <v>125</v>
      </c>
      <c r="I13" s="115">
        <v>-28</v>
      </c>
      <c r="J13" s="116">
        <v>-22.4</v>
      </c>
    </row>
    <row r="14" spans="1:15" s="287" customFormat="1" ht="24.95" customHeight="1" x14ac:dyDescent="0.2">
      <c r="A14" s="193" t="s">
        <v>215</v>
      </c>
      <c r="B14" s="199" t="s">
        <v>137</v>
      </c>
      <c r="C14" s="113">
        <v>21.750266808964781</v>
      </c>
      <c r="D14" s="115">
        <v>1019</v>
      </c>
      <c r="E14" s="114">
        <v>556</v>
      </c>
      <c r="F14" s="114">
        <v>1206</v>
      </c>
      <c r="G14" s="114">
        <v>654</v>
      </c>
      <c r="H14" s="140">
        <v>1262</v>
      </c>
      <c r="I14" s="115">
        <v>-243</v>
      </c>
      <c r="J14" s="116">
        <v>-19.255150554675119</v>
      </c>
      <c r="K14" s="110"/>
      <c r="L14" s="110"/>
      <c r="M14" s="110"/>
      <c r="N14" s="110"/>
      <c r="O14" s="110"/>
    </row>
    <row r="15" spans="1:15" s="110" customFormat="1" ht="24.95" customHeight="1" x14ac:dyDescent="0.2">
      <c r="A15" s="193" t="s">
        <v>216</v>
      </c>
      <c r="B15" s="199" t="s">
        <v>217</v>
      </c>
      <c r="C15" s="113">
        <v>2.9455709711846318</v>
      </c>
      <c r="D15" s="115">
        <v>138</v>
      </c>
      <c r="E15" s="114">
        <v>104</v>
      </c>
      <c r="F15" s="114">
        <v>234</v>
      </c>
      <c r="G15" s="114">
        <v>141</v>
      </c>
      <c r="H15" s="140">
        <v>186</v>
      </c>
      <c r="I15" s="115">
        <v>-48</v>
      </c>
      <c r="J15" s="116">
        <v>-25.806451612903224</v>
      </c>
    </row>
    <row r="16" spans="1:15" s="287" customFormat="1" ht="24.95" customHeight="1" x14ac:dyDescent="0.2">
      <c r="A16" s="193" t="s">
        <v>218</v>
      </c>
      <c r="B16" s="199" t="s">
        <v>141</v>
      </c>
      <c r="C16" s="113">
        <v>12.443970117395944</v>
      </c>
      <c r="D16" s="115">
        <v>583</v>
      </c>
      <c r="E16" s="114">
        <v>390</v>
      </c>
      <c r="F16" s="114">
        <v>796</v>
      </c>
      <c r="G16" s="114">
        <v>365</v>
      </c>
      <c r="H16" s="140">
        <v>844</v>
      </c>
      <c r="I16" s="115">
        <v>-261</v>
      </c>
      <c r="J16" s="116">
        <v>-30.924170616113745</v>
      </c>
      <c r="K16" s="110"/>
      <c r="L16" s="110"/>
      <c r="M16" s="110"/>
      <c r="N16" s="110"/>
      <c r="O16" s="110"/>
    </row>
    <row r="17" spans="1:15" s="110" customFormat="1" ht="24.95" customHeight="1" x14ac:dyDescent="0.2">
      <c r="A17" s="193" t="s">
        <v>142</v>
      </c>
      <c r="B17" s="199" t="s">
        <v>220</v>
      </c>
      <c r="C17" s="113">
        <v>6.3607257203842051</v>
      </c>
      <c r="D17" s="115">
        <v>298</v>
      </c>
      <c r="E17" s="114">
        <v>62</v>
      </c>
      <c r="F17" s="114">
        <v>176</v>
      </c>
      <c r="G17" s="114">
        <v>148</v>
      </c>
      <c r="H17" s="140">
        <v>232</v>
      </c>
      <c r="I17" s="115">
        <v>66</v>
      </c>
      <c r="J17" s="116">
        <v>28.448275862068964</v>
      </c>
    </row>
    <row r="18" spans="1:15" s="287" customFormat="1" ht="24.95" customHeight="1" x14ac:dyDescent="0.2">
      <c r="A18" s="201" t="s">
        <v>144</v>
      </c>
      <c r="B18" s="202" t="s">
        <v>145</v>
      </c>
      <c r="C18" s="113">
        <v>24.973319103521877</v>
      </c>
      <c r="D18" s="115">
        <v>1170</v>
      </c>
      <c r="E18" s="114">
        <v>246</v>
      </c>
      <c r="F18" s="114">
        <v>745</v>
      </c>
      <c r="G18" s="114">
        <v>726</v>
      </c>
      <c r="H18" s="140">
        <v>1204</v>
      </c>
      <c r="I18" s="115">
        <v>-34</v>
      </c>
      <c r="J18" s="116">
        <v>-2.823920265780731</v>
      </c>
      <c r="K18" s="110"/>
      <c r="L18" s="110"/>
      <c r="M18" s="110"/>
      <c r="N18" s="110"/>
      <c r="O18" s="110"/>
    </row>
    <row r="19" spans="1:15" s="110" customFormat="1" ht="24.95" customHeight="1" x14ac:dyDescent="0.2">
      <c r="A19" s="193" t="s">
        <v>146</v>
      </c>
      <c r="B19" s="199" t="s">
        <v>147</v>
      </c>
      <c r="C19" s="113">
        <v>10.117395944503736</v>
      </c>
      <c r="D19" s="115">
        <v>474</v>
      </c>
      <c r="E19" s="114">
        <v>327</v>
      </c>
      <c r="F19" s="114">
        <v>655</v>
      </c>
      <c r="G19" s="114">
        <v>377</v>
      </c>
      <c r="H19" s="140">
        <v>631</v>
      </c>
      <c r="I19" s="115">
        <v>-157</v>
      </c>
      <c r="J19" s="116">
        <v>-24.881141045958795</v>
      </c>
    </row>
    <row r="20" spans="1:15" s="287" customFormat="1" ht="24.95" customHeight="1" x14ac:dyDescent="0.2">
      <c r="A20" s="193" t="s">
        <v>148</v>
      </c>
      <c r="B20" s="199" t="s">
        <v>149</v>
      </c>
      <c r="C20" s="113">
        <v>4.6318036286019213</v>
      </c>
      <c r="D20" s="115">
        <v>217</v>
      </c>
      <c r="E20" s="114">
        <v>145</v>
      </c>
      <c r="F20" s="114">
        <v>201</v>
      </c>
      <c r="G20" s="114">
        <v>181</v>
      </c>
      <c r="H20" s="140">
        <v>226</v>
      </c>
      <c r="I20" s="115">
        <v>-9</v>
      </c>
      <c r="J20" s="116">
        <v>-3.9823008849557522</v>
      </c>
      <c r="K20" s="110"/>
      <c r="L20" s="110"/>
      <c r="M20" s="110"/>
      <c r="N20" s="110"/>
      <c r="O20" s="110"/>
    </row>
    <row r="21" spans="1:15" s="110" customFormat="1" ht="24.95" customHeight="1" x14ac:dyDescent="0.2">
      <c r="A21" s="201" t="s">
        <v>150</v>
      </c>
      <c r="B21" s="202" t="s">
        <v>151</v>
      </c>
      <c r="C21" s="113">
        <v>8.5378868729989321</v>
      </c>
      <c r="D21" s="115">
        <v>400</v>
      </c>
      <c r="E21" s="114">
        <v>344</v>
      </c>
      <c r="F21" s="114">
        <v>414</v>
      </c>
      <c r="G21" s="114">
        <v>370</v>
      </c>
      <c r="H21" s="140">
        <v>355</v>
      </c>
      <c r="I21" s="115">
        <v>45</v>
      </c>
      <c r="J21" s="116">
        <v>12.67605633802817</v>
      </c>
    </row>
    <row r="22" spans="1:15" s="110" customFormat="1" ht="24.95" customHeight="1" x14ac:dyDescent="0.2">
      <c r="A22" s="201" t="s">
        <v>152</v>
      </c>
      <c r="B22" s="199" t="s">
        <v>153</v>
      </c>
      <c r="C22" s="113">
        <v>0.91782283884738525</v>
      </c>
      <c r="D22" s="115">
        <v>43</v>
      </c>
      <c r="E22" s="114">
        <v>13</v>
      </c>
      <c r="F22" s="114">
        <v>30</v>
      </c>
      <c r="G22" s="114">
        <v>21</v>
      </c>
      <c r="H22" s="140">
        <v>55</v>
      </c>
      <c r="I22" s="115">
        <v>-12</v>
      </c>
      <c r="J22" s="116">
        <v>-21.818181818181817</v>
      </c>
    </row>
    <row r="23" spans="1:15" s="110" customFormat="1" ht="24.95" customHeight="1" x14ac:dyDescent="0.2">
      <c r="A23" s="193" t="s">
        <v>154</v>
      </c>
      <c r="B23" s="199" t="s">
        <v>155</v>
      </c>
      <c r="C23" s="113">
        <v>0.49092849519743864</v>
      </c>
      <c r="D23" s="115">
        <v>23</v>
      </c>
      <c r="E23" s="114">
        <v>23</v>
      </c>
      <c r="F23" s="114">
        <v>42</v>
      </c>
      <c r="G23" s="114">
        <v>14</v>
      </c>
      <c r="H23" s="140">
        <v>21</v>
      </c>
      <c r="I23" s="115">
        <v>2</v>
      </c>
      <c r="J23" s="116">
        <v>9.5238095238095237</v>
      </c>
    </row>
    <row r="24" spans="1:15" s="110" customFormat="1" ht="24.95" customHeight="1" x14ac:dyDescent="0.2">
      <c r="A24" s="193" t="s">
        <v>156</v>
      </c>
      <c r="B24" s="199" t="s">
        <v>221</v>
      </c>
      <c r="C24" s="113">
        <v>2.8175026680896478</v>
      </c>
      <c r="D24" s="115">
        <v>132</v>
      </c>
      <c r="E24" s="114">
        <v>77</v>
      </c>
      <c r="F24" s="114">
        <v>153</v>
      </c>
      <c r="G24" s="114">
        <v>81</v>
      </c>
      <c r="H24" s="140">
        <v>124</v>
      </c>
      <c r="I24" s="115">
        <v>8</v>
      </c>
      <c r="J24" s="116">
        <v>6.4516129032258061</v>
      </c>
    </row>
    <row r="25" spans="1:15" s="110" customFormat="1" ht="24.95" customHeight="1" x14ac:dyDescent="0.2">
      <c r="A25" s="193" t="s">
        <v>222</v>
      </c>
      <c r="B25" s="204" t="s">
        <v>159</v>
      </c>
      <c r="C25" s="113">
        <v>4.7812166488794023</v>
      </c>
      <c r="D25" s="115">
        <v>224</v>
      </c>
      <c r="E25" s="114">
        <v>97</v>
      </c>
      <c r="F25" s="114">
        <v>153</v>
      </c>
      <c r="G25" s="114">
        <v>154</v>
      </c>
      <c r="H25" s="140">
        <v>197</v>
      </c>
      <c r="I25" s="115">
        <v>27</v>
      </c>
      <c r="J25" s="116">
        <v>13.705583756345177</v>
      </c>
    </row>
    <row r="26" spans="1:15" s="110" customFormat="1" ht="24.95" customHeight="1" x14ac:dyDescent="0.2">
      <c r="A26" s="201">
        <v>782.78300000000002</v>
      </c>
      <c r="B26" s="203" t="s">
        <v>160</v>
      </c>
      <c r="C26" s="113">
        <v>6.254002134471718</v>
      </c>
      <c r="D26" s="115">
        <v>293</v>
      </c>
      <c r="E26" s="114">
        <v>111</v>
      </c>
      <c r="F26" s="114">
        <v>198</v>
      </c>
      <c r="G26" s="114">
        <v>233</v>
      </c>
      <c r="H26" s="140">
        <v>208</v>
      </c>
      <c r="I26" s="115">
        <v>85</v>
      </c>
      <c r="J26" s="116">
        <v>40.865384615384613</v>
      </c>
    </row>
    <row r="27" spans="1:15" s="110" customFormat="1" ht="24.95" customHeight="1" x14ac:dyDescent="0.2">
      <c r="A27" s="193" t="s">
        <v>161</v>
      </c>
      <c r="B27" s="199" t="s">
        <v>162</v>
      </c>
      <c r="C27" s="113">
        <v>1.7502668089647813</v>
      </c>
      <c r="D27" s="115">
        <v>82</v>
      </c>
      <c r="E27" s="114">
        <v>41</v>
      </c>
      <c r="F27" s="114">
        <v>115</v>
      </c>
      <c r="G27" s="114">
        <v>72</v>
      </c>
      <c r="H27" s="140">
        <v>58</v>
      </c>
      <c r="I27" s="115">
        <v>24</v>
      </c>
      <c r="J27" s="116">
        <v>41.379310344827587</v>
      </c>
    </row>
    <row r="28" spans="1:15" s="110" customFormat="1" ht="24.95" customHeight="1" x14ac:dyDescent="0.2">
      <c r="A28" s="193" t="s">
        <v>163</v>
      </c>
      <c r="B28" s="199" t="s">
        <v>164</v>
      </c>
      <c r="C28" s="113">
        <v>1.152614727854856</v>
      </c>
      <c r="D28" s="115">
        <v>54</v>
      </c>
      <c r="E28" s="114">
        <v>46</v>
      </c>
      <c r="F28" s="114">
        <v>158</v>
      </c>
      <c r="G28" s="114">
        <v>33</v>
      </c>
      <c r="H28" s="140">
        <v>52</v>
      </c>
      <c r="I28" s="115">
        <v>2</v>
      </c>
      <c r="J28" s="116">
        <v>3.8461538461538463</v>
      </c>
    </row>
    <row r="29" spans="1:15" s="110" customFormat="1" ht="24.95" customHeight="1" x14ac:dyDescent="0.2">
      <c r="A29" s="193">
        <v>86</v>
      </c>
      <c r="B29" s="199" t="s">
        <v>165</v>
      </c>
      <c r="C29" s="113">
        <v>3.0096051227321237</v>
      </c>
      <c r="D29" s="115">
        <v>141</v>
      </c>
      <c r="E29" s="114">
        <v>162</v>
      </c>
      <c r="F29" s="114">
        <v>211</v>
      </c>
      <c r="G29" s="114">
        <v>155</v>
      </c>
      <c r="H29" s="140">
        <v>204</v>
      </c>
      <c r="I29" s="115">
        <v>-63</v>
      </c>
      <c r="J29" s="116">
        <v>-30.882352941176471</v>
      </c>
    </row>
    <row r="30" spans="1:15" s="110" customFormat="1" ht="24.95" customHeight="1" x14ac:dyDescent="0.2">
      <c r="A30" s="193">
        <v>87.88</v>
      </c>
      <c r="B30" s="204" t="s">
        <v>166</v>
      </c>
      <c r="C30" s="113">
        <v>3.4578441835645677</v>
      </c>
      <c r="D30" s="115">
        <v>162</v>
      </c>
      <c r="E30" s="114">
        <v>188</v>
      </c>
      <c r="F30" s="114">
        <v>293</v>
      </c>
      <c r="G30" s="114">
        <v>138</v>
      </c>
      <c r="H30" s="140">
        <v>141</v>
      </c>
      <c r="I30" s="115">
        <v>21</v>
      </c>
      <c r="J30" s="116">
        <v>14.893617021276595</v>
      </c>
    </row>
    <row r="31" spans="1:15" s="110" customFormat="1" ht="24.95" customHeight="1" x14ac:dyDescent="0.2">
      <c r="A31" s="193" t="s">
        <v>167</v>
      </c>
      <c r="B31" s="199" t="s">
        <v>168</v>
      </c>
      <c r="C31" s="113">
        <v>2.2838847385272145</v>
      </c>
      <c r="D31" s="115">
        <v>107</v>
      </c>
      <c r="E31" s="114">
        <v>122</v>
      </c>
      <c r="F31" s="114">
        <v>169</v>
      </c>
      <c r="G31" s="114">
        <v>132</v>
      </c>
      <c r="H31" s="140">
        <v>123</v>
      </c>
      <c r="I31" s="115">
        <v>-16</v>
      </c>
      <c r="J31" s="116">
        <v>-13.008130081300813</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0.98185699039487728</v>
      </c>
      <c r="D34" s="115">
        <v>46</v>
      </c>
      <c r="E34" s="114">
        <v>19</v>
      </c>
      <c r="F34" s="114">
        <v>70</v>
      </c>
      <c r="G34" s="114">
        <v>75</v>
      </c>
      <c r="H34" s="140">
        <v>69</v>
      </c>
      <c r="I34" s="115">
        <v>-23</v>
      </c>
      <c r="J34" s="116">
        <v>-33.333333333333336</v>
      </c>
    </row>
    <row r="35" spans="1:10" s="110" customFormat="1" ht="24.95" customHeight="1" x14ac:dyDescent="0.2">
      <c r="A35" s="292" t="s">
        <v>171</v>
      </c>
      <c r="B35" s="293" t="s">
        <v>172</v>
      </c>
      <c r="C35" s="113">
        <v>48.794023479188901</v>
      </c>
      <c r="D35" s="115">
        <v>2286</v>
      </c>
      <c r="E35" s="114">
        <v>829</v>
      </c>
      <c r="F35" s="114">
        <v>2004</v>
      </c>
      <c r="G35" s="114">
        <v>1444</v>
      </c>
      <c r="H35" s="140">
        <v>2591</v>
      </c>
      <c r="I35" s="115">
        <v>-305</v>
      </c>
      <c r="J35" s="116">
        <v>-11.7715167888846</v>
      </c>
    </row>
    <row r="36" spans="1:10" s="110" customFormat="1" ht="24.95" customHeight="1" x14ac:dyDescent="0.2">
      <c r="A36" s="294" t="s">
        <v>173</v>
      </c>
      <c r="B36" s="295" t="s">
        <v>174</v>
      </c>
      <c r="C36" s="125">
        <v>50.202774813233724</v>
      </c>
      <c r="D36" s="143">
        <v>2352</v>
      </c>
      <c r="E36" s="144">
        <v>1696</v>
      </c>
      <c r="F36" s="144">
        <v>2792</v>
      </c>
      <c r="G36" s="144">
        <v>1961</v>
      </c>
      <c r="H36" s="145">
        <v>2395</v>
      </c>
      <c r="I36" s="143">
        <v>-43</v>
      </c>
      <c r="J36" s="146">
        <v>-1.7954070981210857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4685</v>
      </c>
      <c r="F11" s="264">
        <v>2544</v>
      </c>
      <c r="G11" s="264">
        <v>4866</v>
      </c>
      <c r="H11" s="264">
        <v>3480</v>
      </c>
      <c r="I11" s="265">
        <v>5055</v>
      </c>
      <c r="J11" s="263">
        <v>-370</v>
      </c>
      <c r="K11" s="266">
        <v>-7.3194856577645897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24.56776947705443</v>
      </c>
      <c r="E13" s="115">
        <v>1151</v>
      </c>
      <c r="F13" s="114">
        <v>759</v>
      </c>
      <c r="G13" s="114">
        <v>1158</v>
      </c>
      <c r="H13" s="114">
        <v>1096</v>
      </c>
      <c r="I13" s="140">
        <v>1264</v>
      </c>
      <c r="J13" s="115">
        <v>-113</v>
      </c>
      <c r="K13" s="116">
        <v>-8.9398734177215182</v>
      </c>
    </row>
    <row r="14" spans="1:15" ht="15.95" customHeight="1" x14ac:dyDescent="0.2">
      <c r="A14" s="306" t="s">
        <v>230</v>
      </c>
      <c r="B14" s="307"/>
      <c r="C14" s="308"/>
      <c r="D14" s="113">
        <v>64.717182497331905</v>
      </c>
      <c r="E14" s="115">
        <v>3032</v>
      </c>
      <c r="F14" s="114">
        <v>1469</v>
      </c>
      <c r="G14" s="114">
        <v>3232</v>
      </c>
      <c r="H14" s="114">
        <v>2017</v>
      </c>
      <c r="I14" s="140">
        <v>3269</v>
      </c>
      <c r="J14" s="115">
        <v>-237</v>
      </c>
      <c r="K14" s="116">
        <v>-7.2499235240134601</v>
      </c>
    </row>
    <row r="15" spans="1:15" ht="15.95" customHeight="1" x14ac:dyDescent="0.2">
      <c r="A15" s="306" t="s">
        <v>231</v>
      </c>
      <c r="B15" s="307"/>
      <c r="C15" s="308"/>
      <c r="D15" s="113">
        <v>6.5955176093916759</v>
      </c>
      <c r="E15" s="115">
        <v>309</v>
      </c>
      <c r="F15" s="114">
        <v>174</v>
      </c>
      <c r="G15" s="114">
        <v>294</v>
      </c>
      <c r="H15" s="114">
        <v>224</v>
      </c>
      <c r="I15" s="140">
        <v>307</v>
      </c>
      <c r="J15" s="115">
        <v>2</v>
      </c>
      <c r="K15" s="116">
        <v>0.65146579804560256</v>
      </c>
    </row>
    <row r="16" spans="1:15" ht="15.95" customHeight="1" x14ac:dyDescent="0.2">
      <c r="A16" s="306" t="s">
        <v>232</v>
      </c>
      <c r="B16" s="307"/>
      <c r="C16" s="308"/>
      <c r="D16" s="113">
        <v>3.9487726787620065</v>
      </c>
      <c r="E16" s="115">
        <v>185</v>
      </c>
      <c r="F16" s="114">
        <v>136</v>
      </c>
      <c r="G16" s="114">
        <v>168</v>
      </c>
      <c r="H16" s="114">
        <v>137</v>
      </c>
      <c r="I16" s="140">
        <v>205</v>
      </c>
      <c r="J16" s="115">
        <v>-20</v>
      </c>
      <c r="K16" s="116">
        <v>-9.7560975609756095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0.70437566702241194</v>
      </c>
      <c r="E18" s="115">
        <v>33</v>
      </c>
      <c r="F18" s="114">
        <v>25</v>
      </c>
      <c r="G18" s="114">
        <v>56</v>
      </c>
      <c r="H18" s="114">
        <v>48</v>
      </c>
      <c r="I18" s="140">
        <v>52</v>
      </c>
      <c r="J18" s="115">
        <v>-19</v>
      </c>
      <c r="K18" s="116">
        <v>-36.53846153846154</v>
      </c>
    </row>
    <row r="19" spans="1:11" ht="14.1" customHeight="1" x14ac:dyDescent="0.2">
      <c r="A19" s="306" t="s">
        <v>235</v>
      </c>
      <c r="B19" s="307" t="s">
        <v>236</v>
      </c>
      <c r="C19" s="308"/>
      <c r="D19" s="113">
        <v>0.21344717182497333</v>
      </c>
      <c r="E19" s="115">
        <v>10</v>
      </c>
      <c r="F19" s="114">
        <v>18</v>
      </c>
      <c r="G19" s="114">
        <v>43</v>
      </c>
      <c r="H19" s="114">
        <v>34</v>
      </c>
      <c r="I19" s="140">
        <v>26</v>
      </c>
      <c r="J19" s="115">
        <v>-16</v>
      </c>
      <c r="K19" s="116">
        <v>-61.53846153846154</v>
      </c>
    </row>
    <row r="20" spans="1:11" ht="14.1" customHeight="1" x14ac:dyDescent="0.2">
      <c r="A20" s="306">
        <v>12</v>
      </c>
      <c r="B20" s="307" t="s">
        <v>237</v>
      </c>
      <c r="C20" s="308"/>
      <c r="D20" s="113">
        <v>2.0704375667022412</v>
      </c>
      <c r="E20" s="115">
        <v>97</v>
      </c>
      <c r="F20" s="114">
        <v>13</v>
      </c>
      <c r="G20" s="114">
        <v>37</v>
      </c>
      <c r="H20" s="114">
        <v>39</v>
      </c>
      <c r="I20" s="140">
        <v>80</v>
      </c>
      <c r="J20" s="115">
        <v>17</v>
      </c>
      <c r="K20" s="116">
        <v>21.25</v>
      </c>
    </row>
    <row r="21" spans="1:11" ht="14.1" customHeight="1" x14ac:dyDescent="0.2">
      <c r="A21" s="306">
        <v>21</v>
      </c>
      <c r="B21" s="307" t="s">
        <v>238</v>
      </c>
      <c r="C21" s="308"/>
      <c r="D21" s="113">
        <v>0.85378868729989332</v>
      </c>
      <c r="E21" s="115">
        <v>40</v>
      </c>
      <c r="F21" s="114">
        <v>17</v>
      </c>
      <c r="G21" s="114">
        <v>22</v>
      </c>
      <c r="H21" s="114">
        <v>41</v>
      </c>
      <c r="I21" s="140">
        <v>56</v>
      </c>
      <c r="J21" s="115">
        <v>-16</v>
      </c>
      <c r="K21" s="116">
        <v>-28.571428571428573</v>
      </c>
    </row>
    <row r="22" spans="1:11" ht="14.1" customHeight="1" x14ac:dyDescent="0.2">
      <c r="A22" s="306">
        <v>22</v>
      </c>
      <c r="B22" s="307" t="s">
        <v>239</v>
      </c>
      <c r="C22" s="308"/>
      <c r="D22" s="113">
        <v>3.9274279615795091</v>
      </c>
      <c r="E22" s="115">
        <v>184</v>
      </c>
      <c r="F22" s="114">
        <v>82</v>
      </c>
      <c r="G22" s="114">
        <v>161</v>
      </c>
      <c r="H22" s="114">
        <v>105</v>
      </c>
      <c r="I22" s="140">
        <v>139</v>
      </c>
      <c r="J22" s="115">
        <v>45</v>
      </c>
      <c r="K22" s="116">
        <v>32.374100719424462</v>
      </c>
    </row>
    <row r="23" spans="1:11" ht="14.1" customHeight="1" x14ac:dyDescent="0.2">
      <c r="A23" s="306">
        <v>23</v>
      </c>
      <c r="B23" s="307" t="s">
        <v>240</v>
      </c>
      <c r="C23" s="308"/>
      <c r="D23" s="113">
        <v>0.19210245464247599</v>
      </c>
      <c r="E23" s="115">
        <v>9</v>
      </c>
      <c r="F23" s="114">
        <v>5</v>
      </c>
      <c r="G23" s="114">
        <v>14</v>
      </c>
      <c r="H23" s="114">
        <v>3</v>
      </c>
      <c r="I23" s="140">
        <v>14</v>
      </c>
      <c r="J23" s="115">
        <v>-5</v>
      </c>
      <c r="K23" s="116">
        <v>-35.714285714285715</v>
      </c>
    </row>
    <row r="24" spans="1:11" ht="14.1" customHeight="1" x14ac:dyDescent="0.2">
      <c r="A24" s="306">
        <v>24</v>
      </c>
      <c r="B24" s="307" t="s">
        <v>241</v>
      </c>
      <c r="C24" s="308"/>
      <c r="D24" s="113">
        <v>6.4034151547492</v>
      </c>
      <c r="E24" s="115">
        <v>300</v>
      </c>
      <c r="F24" s="114">
        <v>164</v>
      </c>
      <c r="G24" s="114">
        <v>241</v>
      </c>
      <c r="H24" s="114">
        <v>146</v>
      </c>
      <c r="I24" s="140">
        <v>383</v>
      </c>
      <c r="J24" s="115">
        <v>-83</v>
      </c>
      <c r="K24" s="116">
        <v>-21.671018276762403</v>
      </c>
    </row>
    <row r="25" spans="1:11" ht="14.1" customHeight="1" x14ac:dyDescent="0.2">
      <c r="A25" s="306">
        <v>25</v>
      </c>
      <c r="B25" s="307" t="s">
        <v>242</v>
      </c>
      <c r="C25" s="308"/>
      <c r="D25" s="113">
        <v>5.1440768409818567</v>
      </c>
      <c r="E25" s="115">
        <v>241</v>
      </c>
      <c r="F25" s="114">
        <v>123</v>
      </c>
      <c r="G25" s="114">
        <v>254</v>
      </c>
      <c r="H25" s="114">
        <v>197</v>
      </c>
      <c r="I25" s="140">
        <v>325</v>
      </c>
      <c r="J25" s="115">
        <v>-84</v>
      </c>
      <c r="K25" s="116">
        <v>-25.846153846153847</v>
      </c>
    </row>
    <row r="26" spans="1:11" ht="14.1" customHeight="1" x14ac:dyDescent="0.2">
      <c r="A26" s="306">
        <v>26</v>
      </c>
      <c r="B26" s="307" t="s">
        <v>243</v>
      </c>
      <c r="C26" s="308"/>
      <c r="D26" s="113">
        <v>3.6499466382070436</v>
      </c>
      <c r="E26" s="115">
        <v>171</v>
      </c>
      <c r="F26" s="114">
        <v>65</v>
      </c>
      <c r="G26" s="114">
        <v>227</v>
      </c>
      <c r="H26" s="114">
        <v>122</v>
      </c>
      <c r="I26" s="140">
        <v>215</v>
      </c>
      <c r="J26" s="115">
        <v>-44</v>
      </c>
      <c r="K26" s="116">
        <v>-20.465116279069768</v>
      </c>
    </row>
    <row r="27" spans="1:11" ht="14.1" customHeight="1" x14ac:dyDescent="0.2">
      <c r="A27" s="306">
        <v>27</v>
      </c>
      <c r="B27" s="307" t="s">
        <v>244</v>
      </c>
      <c r="C27" s="308"/>
      <c r="D27" s="113">
        <v>2.3052294557097119</v>
      </c>
      <c r="E27" s="115">
        <v>108</v>
      </c>
      <c r="F27" s="114">
        <v>52</v>
      </c>
      <c r="G27" s="114">
        <v>138</v>
      </c>
      <c r="H27" s="114">
        <v>67</v>
      </c>
      <c r="I27" s="140">
        <v>139</v>
      </c>
      <c r="J27" s="115">
        <v>-31</v>
      </c>
      <c r="K27" s="116">
        <v>-22.302158273381295</v>
      </c>
    </row>
    <row r="28" spans="1:11" ht="14.1" customHeight="1" x14ac:dyDescent="0.2">
      <c r="A28" s="306">
        <v>28</v>
      </c>
      <c r="B28" s="307" t="s">
        <v>245</v>
      </c>
      <c r="C28" s="308"/>
      <c r="D28" s="113">
        <v>0.89647812166488794</v>
      </c>
      <c r="E28" s="115">
        <v>42</v>
      </c>
      <c r="F28" s="114">
        <v>12</v>
      </c>
      <c r="G28" s="114">
        <v>21</v>
      </c>
      <c r="H28" s="114">
        <v>24</v>
      </c>
      <c r="I28" s="140">
        <v>24</v>
      </c>
      <c r="J28" s="115">
        <v>18</v>
      </c>
      <c r="K28" s="116">
        <v>75</v>
      </c>
    </row>
    <row r="29" spans="1:11" ht="14.1" customHeight="1" x14ac:dyDescent="0.2">
      <c r="A29" s="306">
        <v>29</v>
      </c>
      <c r="B29" s="307" t="s">
        <v>246</v>
      </c>
      <c r="C29" s="308"/>
      <c r="D29" s="113">
        <v>3.7780149413020276</v>
      </c>
      <c r="E29" s="115">
        <v>177</v>
      </c>
      <c r="F29" s="114">
        <v>141</v>
      </c>
      <c r="G29" s="114">
        <v>259</v>
      </c>
      <c r="H29" s="114">
        <v>210</v>
      </c>
      <c r="I29" s="140">
        <v>181</v>
      </c>
      <c r="J29" s="115">
        <v>-4</v>
      </c>
      <c r="K29" s="116">
        <v>-2.2099447513812156</v>
      </c>
    </row>
    <row r="30" spans="1:11" ht="14.1" customHeight="1" x14ac:dyDescent="0.2">
      <c r="A30" s="306" t="s">
        <v>247</v>
      </c>
      <c r="B30" s="307" t="s">
        <v>248</v>
      </c>
      <c r="C30" s="308"/>
      <c r="D30" s="113" t="s">
        <v>513</v>
      </c>
      <c r="E30" s="115" t="s">
        <v>513</v>
      </c>
      <c r="F30" s="114">
        <v>31</v>
      </c>
      <c r="G30" s="114">
        <v>89</v>
      </c>
      <c r="H30" s="114" t="s">
        <v>513</v>
      </c>
      <c r="I30" s="140" t="s">
        <v>513</v>
      </c>
      <c r="J30" s="115" t="s">
        <v>513</v>
      </c>
      <c r="K30" s="116" t="s">
        <v>513</v>
      </c>
    </row>
    <row r="31" spans="1:11" ht="14.1" customHeight="1" x14ac:dyDescent="0.2">
      <c r="A31" s="306" t="s">
        <v>249</v>
      </c>
      <c r="B31" s="307" t="s">
        <v>250</v>
      </c>
      <c r="C31" s="308"/>
      <c r="D31" s="113">
        <v>2.7321237993596585</v>
      </c>
      <c r="E31" s="115">
        <v>128</v>
      </c>
      <c r="F31" s="114">
        <v>110</v>
      </c>
      <c r="G31" s="114">
        <v>161</v>
      </c>
      <c r="H31" s="114">
        <v>142</v>
      </c>
      <c r="I31" s="140">
        <v>112</v>
      </c>
      <c r="J31" s="115">
        <v>16</v>
      </c>
      <c r="K31" s="116">
        <v>14.285714285714286</v>
      </c>
    </row>
    <row r="32" spans="1:11" ht="14.1" customHeight="1" x14ac:dyDescent="0.2">
      <c r="A32" s="306">
        <v>31</v>
      </c>
      <c r="B32" s="307" t="s">
        <v>251</v>
      </c>
      <c r="C32" s="308"/>
      <c r="D32" s="113">
        <v>0.96051227321237997</v>
      </c>
      <c r="E32" s="115">
        <v>45</v>
      </c>
      <c r="F32" s="114">
        <v>14</v>
      </c>
      <c r="G32" s="114">
        <v>25</v>
      </c>
      <c r="H32" s="114">
        <v>16</v>
      </c>
      <c r="I32" s="140">
        <v>49</v>
      </c>
      <c r="J32" s="115">
        <v>-4</v>
      </c>
      <c r="K32" s="116">
        <v>-8.1632653061224492</v>
      </c>
    </row>
    <row r="33" spans="1:11" ht="14.1" customHeight="1" x14ac:dyDescent="0.2">
      <c r="A33" s="306">
        <v>32</v>
      </c>
      <c r="B33" s="307" t="s">
        <v>252</v>
      </c>
      <c r="C33" s="308"/>
      <c r="D33" s="113">
        <v>12.081109925293489</v>
      </c>
      <c r="E33" s="115">
        <v>566</v>
      </c>
      <c r="F33" s="114">
        <v>110</v>
      </c>
      <c r="G33" s="114">
        <v>384</v>
      </c>
      <c r="H33" s="114">
        <v>426</v>
      </c>
      <c r="I33" s="140">
        <v>600</v>
      </c>
      <c r="J33" s="115">
        <v>-34</v>
      </c>
      <c r="K33" s="116">
        <v>-5.666666666666667</v>
      </c>
    </row>
    <row r="34" spans="1:11" ht="14.1" customHeight="1" x14ac:dyDescent="0.2">
      <c r="A34" s="306">
        <v>33</v>
      </c>
      <c r="B34" s="307" t="s">
        <v>253</v>
      </c>
      <c r="C34" s="308"/>
      <c r="D34" s="113">
        <v>6.7662753468516543</v>
      </c>
      <c r="E34" s="115">
        <v>317</v>
      </c>
      <c r="F34" s="114">
        <v>36</v>
      </c>
      <c r="G34" s="114">
        <v>135</v>
      </c>
      <c r="H34" s="114">
        <v>161</v>
      </c>
      <c r="I34" s="140">
        <v>330</v>
      </c>
      <c r="J34" s="115">
        <v>-13</v>
      </c>
      <c r="K34" s="116">
        <v>-3.9393939393939394</v>
      </c>
    </row>
    <row r="35" spans="1:11" ht="14.1" customHeight="1" x14ac:dyDescent="0.2">
      <c r="A35" s="306">
        <v>34</v>
      </c>
      <c r="B35" s="307" t="s">
        <v>254</v>
      </c>
      <c r="C35" s="308"/>
      <c r="D35" s="113">
        <v>3.2017075773746</v>
      </c>
      <c r="E35" s="115">
        <v>150</v>
      </c>
      <c r="F35" s="114">
        <v>51</v>
      </c>
      <c r="G35" s="114">
        <v>94</v>
      </c>
      <c r="H35" s="114">
        <v>92</v>
      </c>
      <c r="I35" s="140">
        <v>141</v>
      </c>
      <c r="J35" s="115">
        <v>9</v>
      </c>
      <c r="K35" s="116">
        <v>6.3829787234042552</v>
      </c>
    </row>
    <row r="36" spans="1:11" ht="14.1" customHeight="1" x14ac:dyDescent="0.2">
      <c r="A36" s="306">
        <v>41</v>
      </c>
      <c r="B36" s="307" t="s">
        <v>255</v>
      </c>
      <c r="C36" s="308"/>
      <c r="D36" s="113" t="s">
        <v>513</v>
      </c>
      <c r="E36" s="115" t="s">
        <v>513</v>
      </c>
      <c r="F36" s="114">
        <v>8</v>
      </c>
      <c r="G36" s="114">
        <v>17</v>
      </c>
      <c r="H36" s="114">
        <v>3</v>
      </c>
      <c r="I36" s="140" t="s">
        <v>513</v>
      </c>
      <c r="J36" s="115" t="s">
        <v>513</v>
      </c>
      <c r="K36" s="116" t="s">
        <v>513</v>
      </c>
    </row>
    <row r="37" spans="1:11" ht="14.1" customHeight="1" x14ac:dyDescent="0.2">
      <c r="A37" s="306">
        <v>42</v>
      </c>
      <c r="B37" s="307" t="s">
        <v>256</v>
      </c>
      <c r="C37" s="308"/>
      <c r="D37" s="113">
        <v>0.10672358591248667</v>
      </c>
      <c r="E37" s="115">
        <v>5</v>
      </c>
      <c r="F37" s="114" t="s">
        <v>513</v>
      </c>
      <c r="G37" s="114">
        <v>11</v>
      </c>
      <c r="H37" s="114" t="s">
        <v>513</v>
      </c>
      <c r="I37" s="140" t="s">
        <v>513</v>
      </c>
      <c r="J37" s="115" t="s">
        <v>513</v>
      </c>
      <c r="K37" s="116" t="s">
        <v>513</v>
      </c>
    </row>
    <row r="38" spans="1:11" ht="14.1" customHeight="1" x14ac:dyDescent="0.2">
      <c r="A38" s="306">
        <v>43</v>
      </c>
      <c r="B38" s="307" t="s">
        <v>257</v>
      </c>
      <c r="C38" s="308"/>
      <c r="D38" s="113">
        <v>0.66168623265741733</v>
      </c>
      <c r="E38" s="115">
        <v>31</v>
      </c>
      <c r="F38" s="114">
        <v>12</v>
      </c>
      <c r="G38" s="114">
        <v>48</v>
      </c>
      <c r="H38" s="114">
        <v>16</v>
      </c>
      <c r="I38" s="140">
        <v>32</v>
      </c>
      <c r="J38" s="115">
        <v>-1</v>
      </c>
      <c r="K38" s="116">
        <v>-3.125</v>
      </c>
    </row>
    <row r="39" spans="1:11" ht="14.1" customHeight="1" x14ac:dyDescent="0.2">
      <c r="A39" s="306">
        <v>51</v>
      </c>
      <c r="B39" s="307" t="s">
        <v>258</v>
      </c>
      <c r="C39" s="308"/>
      <c r="D39" s="113">
        <v>4.7171824973319101</v>
      </c>
      <c r="E39" s="115">
        <v>221</v>
      </c>
      <c r="F39" s="114">
        <v>133</v>
      </c>
      <c r="G39" s="114">
        <v>308</v>
      </c>
      <c r="H39" s="114">
        <v>173</v>
      </c>
      <c r="I39" s="140">
        <v>192</v>
      </c>
      <c r="J39" s="115">
        <v>29</v>
      </c>
      <c r="K39" s="116">
        <v>15.104166666666666</v>
      </c>
    </row>
    <row r="40" spans="1:11" ht="14.1" customHeight="1" x14ac:dyDescent="0.2">
      <c r="A40" s="306" t="s">
        <v>259</v>
      </c>
      <c r="B40" s="307" t="s">
        <v>260</v>
      </c>
      <c r="C40" s="308"/>
      <c r="D40" s="113">
        <v>4.2262540021344721</v>
      </c>
      <c r="E40" s="115">
        <v>198</v>
      </c>
      <c r="F40" s="114">
        <v>126</v>
      </c>
      <c r="G40" s="114">
        <v>271</v>
      </c>
      <c r="H40" s="114">
        <v>136</v>
      </c>
      <c r="I40" s="140">
        <v>177</v>
      </c>
      <c r="J40" s="115">
        <v>21</v>
      </c>
      <c r="K40" s="116">
        <v>11.864406779661017</v>
      </c>
    </row>
    <row r="41" spans="1:11" ht="14.1" customHeight="1" x14ac:dyDescent="0.2">
      <c r="A41" s="306"/>
      <c r="B41" s="307" t="s">
        <v>261</v>
      </c>
      <c r="C41" s="308"/>
      <c r="D41" s="113">
        <v>3.6072572038420492</v>
      </c>
      <c r="E41" s="115">
        <v>169</v>
      </c>
      <c r="F41" s="114">
        <v>90</v>
      </c>
      <c r="G41" s="114">
        <v>220</v>
      </c>
      <c r="H41" s="114">
        <v>101</v>
      </c>
      <c r="I41" s="140">
        <v>133</v>
      </c>
      <c r="J41" s="115">
        <v>36</v>
      </c>
      <c r="K41" s="116">
        <v>27.06766917293233</v>
      </c>
    </row>
    <row r="42" spans="1:11" ht="14.1" customHeight="1" x14ac:dyDescent="0.2">
      <c r="A42" s="306">
        <v>52</v>
      </c>
      <c r="B42" s="307" t="s">
        <v>262</v>
      </c>
      <c r="C42" s="308"/>
      <c r="D42" s="113">
        <v>8.4525080042689442</v>
      </c>
      <c r="E42" s="115">
        <v>396</v>
      </c>
      <c r="F42" s="114">
        <v>135</v>
      </c>
      <c r="G42" s="114">
        <v>211</v>
      </c>
      <c r="H42" s="114">
        <v>281</v>
      </c>
      <c r="I42" s="140">
        <v>427</v>
      </c>
      <c r="J42" s="115">
        <v>-31</v>
      </c>
      <c r="K42" s="116">
        <v>-7.2599531615925059</v>
      </c>
    </row>
    <row r="43" spans="1:11" ht="14.1" customHeight="1" x14ac:dyDescent="0.2">
      <c r="A43" s="306" t="s">
        <v>263</v>
      </c>
      <c r="B43" s="307" t="s">
        <v>264</v>
      </c>
      <c r="C43" s="308"/>
      <c r="D43" s="113">
        <v>6.3607257203842051</v>
      </c>
      <c r="E43" s="115">
        <v>298</v>
      </c>
      <c r="F43" s="114">
        <v>124</v>
      </c>
      <c r="G43" s="114">
        <v>184</v>
      </c>
      <c r="H43" s="114">
        <v>213</v>
      </c>
      <c r="I43" s="140">
        <v>320</v>
      </c>
      <c r="J43" s="115">
        <v>-22</v>
      </c>
      <c r="K43" s="116">
        <v>-6.875</v>
      </c>
    </row>
    <row r="44" spans="1:11" ht="14.1" customHeight="1" x14ac:dyDescent="0.2">
      <c r="A44" s="306">
        <v>53</v>
      </c>
      <c r="B44" s="307" t="s">
        <v>265</v>
      </c>
      <c r="C44" s="308"/>
      <c r="D44" s="113">
        <v>1.3233724653148347</v>
      </c>
      <c r="E44" s="115">
        <v>62</v>
      </c>
      <c r="F44" s="114">
        <v>65</v>
      </c>
      <c r="G44" s="114">
        <v>70</v>
      </c>
      <c r="H44" s="114">
        <v>77</v>
      </c>
      <c r="I44" s="140">
        <v>63</v>
      </c>
      <c r="J44" s="115">
        <v>-1</v>
      </c>
      <c r="K44" s="116">
        <v>-1.5873015873015872</v>
      </c>
    </row>
    <row r="45" spans="1:11" ht="14.1" customHeight="1" x14ac:dyDescent="0.2">
      <c r="A45" s="306" t="s">
        <v>266</v>
      </c>
      <c r="B45" s="307" t="s">
        <v>267</v>
      </c>
      <c r="C45" s="308"/>
      <c r="D45" s="113">
        <v>1.3233724653148347</v>
      </c>
      <c r="E45" s="115">
        <v>62</v>
      </c>
      <c r="F45" s="114">
        <v>65</v>
      </c>
      <c r="G45" s="114">
        <v>70</v>
      </c>
      <c r="H45" s="114">
        <v>77</v>
      </c>
      <c r="I45" s="140">
        <v>61</v>
      </c>
      <c r="J45" s="115">
        <v>1</v>
      </c>
      <c r="K45" s="116">
        <v>1.639344262295082</v>
      </c>
    </row>
    <row r="46" spans="1:11" ht="14.1" customHeight="1" x14ac:dyDescent="0.2">
      <c r="A46" s="306">
        <v>54</v>
      </c>
      <c r="B46" s="307" t="s">
        <v>268</v>
      </c>
      <c r="C46" s="308"/>
      <c r="D46" s="113">
        <v>2.8175026680896478</v>
      </c>
      <c r="E46" s="115">
        <v>132</v>
      </c>
      <c r="F46" s="114">
        <v>120</v>
      </c>
      <c r="G46" s="114">
        <v>140</v>
      </c>
      <c r="H46" s="114">
        <v>146</v>
      </c>
      <c r="I46" s="140">
        <v>146</v>
      </c>
      <c r="J46" s="115">
        <v>-14</v>
      </c>
      <c r="K46" s="116">
        <v>-9.5890410958904102</v>
      </c>
    </row>
    <row r="47" spans="1:11" ht="14.1" customHeight="1" x14ac:dyDescent="0.2">
      <c r="A47" s="306">
        <v>61</v>
      </c>
      <c r="B47" s="307" t="s">
        <v>269</v>
      </c>
      <c r="C47" s="308"/>
      <c r="D47" s="113">
        <v>1.5581643543223052</v>
      </c>
      <c r="E47" s="115">
        <v>73</v>
      </c>
      <c r="F47" s="114">
        <v>45</v>
      </c>
      <c r="G47" s="114">
        <v>59</v>
      </c>
      <c r="H47" s="114">
        <v>45</v>
      </c>
      <c r="I47" s="140">
        <v>69</v>
      </c>
      <c r="J47" s="115">
        <v>4</v>
      </c>
      <c r="K47" s="116">
        <v>5.7971014492753623</v>
      </c>
    </row>
    <row r="48" spans="1:11" ht="14.1" customHeight="1" x14ac:dyDescent="0.2">
      <c r="A48" s="306">
        <v>62</v>
      </c>
      <c r="B48" s="307" t="s">
        <v>270</v>
      </c>
      <c r="C48" s="308"/>
      <c r="D48" s="113">
        <v>4.8879402347918894</v>
      </c>
      <c r="E48" s="115">
        <v>229</v>
      </c>
      <c r="F48" s="114">
        <v>212</v>
      </c>
      <c r="G48" s="114">
        <v>341</v>
      </c>
      <c r="H48" s="114">
        <v>194</v>
      </c>
      <c r="I48" s="140">
        <v>354</v>
      </c>
      <c r="J48" s="115">
        <v>-125</v>
      </c>
      <c r="K48" s="116">
        <v>-35.310734463276837</v>
      </c>
    </row>
    <row r="49" spans="1:11" ht="14.1" customHeight="1" x14ac:dyDescent="0.2">
      <c r="A49" s="306">
        <v>63</v>
      </c>
      <c r="B49" s="307" t="s">
        <v>271</v>
      </c>
      <c r="C49" s="308"/>
      <c r="D49" s="113">
        <v>4.7598719316969049</v>
      </c>
      <c r="E49" s="115">
        <v>223</v>
      </c>
      <c r="F49" s="114">
        <v>216</v>
      </c>
      <c r="G49" s="114">
        <v>226</v>
      </c>
      <c r="H49" s="114">
        <v>207</v>
      </c>
      <c r="I49" s="140">
        <v>207</v>
      </c>
      <c r="J49" s="115">
        <v>16</v>
      </c>
      <c r="K49" s="116">
        <v>7.7294685990338161</v>
      </c>
    </row>
    <row r="50" spans="1:11" ht="14.1" customHeight="1" x14ac:dyDescent="0.2">
      <c r="A50" s="306" t="s">
        <v>272</v>
      </c>
      <c r="B50" s="307" t="s">
        <v>273</v>
      </c>
      <c r="C50" s="308"/>
      <c r="D50" s="113">
        <v>1.8569903948772679</v>
      </c>
      <c r="E50" s="115">
        <v>87</v>
      </c>
      <c r="F50" s="114">
        <v>62</v>
      </c>
      <c r="G50" s="114">
        <v>104</v>
      </c>
      <c r="H50" s="114">
        <v>56</v>
      </c>
      <c r="I50" s="140">
        <v>60</v>
      </c>
      <c r="J50" s="115">
        <v>27</v>
      </c>
      <c r="K50" s="116">
        <v>45</v>
      </c>
    </row>
    <row r="51" spans="1:11" ht="14.1" customHeight="1" x14ac:dyDescent="0.2">
      <c r="A51" s="306" t="s">
        <v>274</v>
      </c>
      <c r="B51" s="307" t="s">
        <v>275</v>
      </c>
      <c r="C51" s="308"/>
      <c r="D51" s="113">
        <v>2.6254002134471719</v>
      </c>
      <c r="E51" s="115">
        <v>123</v>
      </c>
      <c r="F51" s="114">
        <v>142</v>
      </c>
      <c r="G51" s="114">
        <v>111</v>
      </c>
      <c r="H51" s="114">
        <v>147</v>
      </c>
      <c r="I51" s="140">
        <v>139</v>
      </c>
      <c r="J51" s="115">
        <v>-16</v>
      </c>
      <c r="K51" s="116">
        <v>-11.510791366906474</v>
      </c>
    </row>
    <row r="52" spans="1:11" ht="14.1" customHeight="1" x14ac:dyDescent="0.2">
      <c r="A52" s="306">
        <v>71</v>
      </c>
      <c r="B52" s="307" t="s">
        <v>276</v>
      </c>
      <c r="C52" s="308"/>
      <c r="D52" s="113">
        <v>6.3393810032017077</v>
      </c>
      <c r="E52" s="115">
        <v>297</v>
      </c>
      <c r="F52" s="114">
        <v>168</v>
      </c>
      <c r="G52" s="114">
        <v>384</v>
      </c>
      <c r="H52" s="114">
        <v>217</v>
      </c>
      <c r="I52" s="140">
        <v>286</v>
      </c>
      <c r="J52" s="115">
        <v>11</v>
      </c>
      <c r="K52" s="116">
        <v>3.8461538461538463</v>
      </c>
    </row>
    <row r="53" spans="1:11" ht="14.1" customHeight="1" x14ac:dyDescent="0.2">
      <c r="A53" s="306" t="s">
        <v>277</v>
      </c>
      <c r="B53" s="307" t="s">
        <v>278</v>
      </c>
      <c r="C53" s="308"/>
      <c r="D53" s="113">
        <v>1.6648879402347918</v>
      </c>
      <c r="E53" s="115">
        <v>78</v>
      </c>
      <c r="F53" s="114">
        <v>49</v>
      </c>
      <c r="G53" s="114">
        <v>121</v>
      </c>
      <c r="H53" s="114">
        <v>41</v>
      </c>
      <c r="I53" s="140">
        <v>60</v>
      </c>
      <c r="J53" s="115">
        <v>18</v>
      </c>
      <c r="K53" s="116">
        <v>30</v>
      </c>
    </row>
    <row r="54" spans="1:11" ht="14.1" customHeight="1" x14ac:dyDescent="0.2">
      <c r="A54" s="306" t="s">
        <v>279</v>
      </c>
      <c r="B54" s="307" t="s">
        <v>280</v>
      </c>
      <c r="C54" s="308"/>
      <c r="D54" s="113">
        <v>4.3116328708644609</v>
      </c>
      <c r="E54" s="115">
        <v>202</v>
      </c>
      <c r="F54" s="114">
        <v>111</v>
      </c>
      <c r="G54" s="114">
        <v>250</v>
      </c>
      <c r="H54" s="114">
        <v>161</v>
      </c>
      <c r="I54" s="140">
        <v>203</v>
      </c>
      <c r="J54" s="115">
        <v>-1</v>
      </c>
      <c r="K54" s="116">
        <v>-0.49261083743842365</v>
      </c>
    </row>
    <row r="55" spans="1:11" ht="14.1" customHeight="1" x14ac:dyDescent="0.2">
      <c r="A55" s="306">
        <v>72</v>
      </c>
      <c r="B55" s="307" t="s">
        <v>281</v>
      </c>
      <c r="C55" s="308"/>
      <c r="D55" s="113">
        <v>1.4727854855923159</v>
      </c>
      <c r="E55" s="115">
        <v>69</v>
      </c>
      <c r="F55" s="114">
        <v>48</v>
      </c>
      <c r="G55" s="114">
        <v>99</v>
      </c>
      <c r="H55" s="114">
        <v>31</v>
      </c>
      <c r="I55" s="140">
        <v>59</v>
      </c>
      <c r="J55" s="115">
        <v>10</v>
      </c>
      <c r="K55" s="116">
        <v>16.949152542372882</v>
      </c>
    </row>
    <row r="56" spans="1:11" ht="14.1" customHeight="1" x14ac:dyDescent="0.2">
      <c r="A56" s="306" t="s">
        <v>282</v>
      </c>
      <c r="B56" s="307" t="s">
        <v>283</v>
      </c>
      <c r="C56" s="308"/>
      <c r="D56" s="113">
        <v>0.36286019210245463</v>
      </c>
      <c r="E56" s="115">
        <v>17</v>
      </c>
      <c r="F56" s="114">
        <v>21</v>
      </c>
      <c r="G56" s="114">
        <v>37</v>
      </c>
      <c r="H56" s="114">
        <v>7</v>
      </c>
      <c r="I56" s="140">
        <v>17</v>
      </c>
      <c r="J56" s="115">
        <v>0</v>
      </c>
      <c r="K56" s="116">
        <v>0</v>
      </c>
    </row>
    <row r="57" spans="1:11" ht="14.1" customHeight="1" x14ac:dyDescent="0.2">
      <c r="A57" s="306" t="s">
        <v>284</v>
      </c>
      <c r="B57" s="307" t="s">
        <v>285</v>
      </c>
      <c r="C57" s="308"/>
      <c r="D57" s="113">
        <v>0.57630736392742798</v>
      </c>
      <c r="E57" s="115">
        <v>27</v>
      </c>
      <c r="F57" s="114">
        <v>17</v>
      </c>
      <c r="G57" s="114">
        <v>18</v>
      </c>
      <c r="H57" s="114">
        <v>15</v>
      </c>
      <c r="I57" s="140">
        <v>20</v>
      </c>
      <c r="J57" s="115">
        <v>7</v>
      </c>
      <c r="K57" s="116">
        <v>35</v>
      </c>
    </row>
    <row r="58" spans="1:11" ht="14.1" customHeight="1" x14ac:dyDescent="0.2">
      <c r="A58" s="306">
        <v>73</v>
      </c>
      <c r="B58" s="307" t="s">
        <v>286</v>
      </c>
      <c r="C58" s="308"/>
      <c r="D58" s="113">
        <v>0.85378868729989332</v>
      </c>
      <c r="E58" s="115">
        <v>40</v>
      </c>
      <c r="F58" s="114">
        <v>37</v>
      </c>
      <c r="G58" s="114">
        <v>71</v>
      </c>
      <c r="H58" s="114">
        <v>35</v>
      </c>
      <c r="I58" s="140">
        <v>35</v>
      </c>
      <c r="J58" s="115">
        <v>5</v>
      </c>
      <c r="K58" s="116">
        <v>14.285714285714286</v>
      </c>
    </row>
    <row r="59" spans="1:11" ht="14.1" customHeight="1" x14ac:dyDescent="0.2">
      <c r="A59" s="306" t="s">
        <v>287</v>
      </c>
      <c r="B59" s="307" t="s">
        <v>288</v>
      </c>
      <c r="C59" s="308"/>
      <c r="D59" s="113">
        <v>0.66168623265741733</v>
      </c>
      <c r="E59" s="115">
        <v>31</v>
      </c>
      <c r="F59" s="114">
        <v>31</v>
      </c>
      <c r="G59" s="114">
        <v>52</v>
      </c>
      <c r="H59" s="114">
        <v>27</v>
      </c>
      <c r="I59" s="140">
        <v>28</v>
      </c>
      <c r="J59" s="115">
        <v>3</v>
      </c>
      <c r="K59" s="116">
        <v>10.714285714285714</v>
      </c>
    </row>
    <row r="60" spans="1:11" ht="14.1" customHeight="1" x14ac:dyDescent="0.2">
      <c r="A60" s="306">
        <v>81</v>
      </c>
      <c r="B60" s="307" t="s">
        <v>289</v>
      </c>
      <c r="C60" s="308"/>
      <c r="D60" s="113">
        <v>3.9914621131270009</v>
      </c>
      <c r="E60" s="115">
        <v>187</v>
      </c>
      <c r="F60" s="114">
        <v>205</v>
      </c>
      <c r="G60" s="114">
        <v>255</v>
      </c>
      <c r="H60" s="114">
        <v>160</v>
      </c>
      <c r="I60" s="140">
        <v>214</v>
      </c>
      <c r="J60" s="115">
        <v>-27</v>
      </c>
      <c r="K60" s="116">
        <v>-12.616822429906541</v>
      </c>
    </row>
    <row r="61" spans="1:11" ht="14.1" customHeight="1" x14ac:dyDescent="0.2">
      <c r="A61" s="306" t="s">
        <v>290</v>
      </c>
      <c r="B61" s="307" t="s">
        <v>291</v>
      </c>
      <c r="C61" s="308"/>
      <c r="D61" s="113">
        <v>1.1099252934898614</v>
      </c>
      <c r="E61" s="115">
        <v>52</v>
      </c>
      <c r="F61" s="114">
        <v>38</v>
      </c>
      <c r="G61" s="114">
        <v>101</v>
      </c>
      <c r="H61" s="114">
        <v>53</v>
      </c>
      <c r="I61" s="140">
        <v>55</v>
      </c>
      <c r="J61" s="115">
        <v>-3</v>
      </c>
      <c r="K61" s="116">
        <v>-5.4545454545454541</v>
      </c>
    </row>
    <row r="62" spans="1:11" ht="14.1" customHeight="1" x14ac:dyDescent="0.2">
      <c r="A62" s="306" t="s">
        <v>292</v>
      </c>
      <c r="B62" s="307" t="s">
        <v>293</v>
      </c>
      <c r="C62" s="308"/>
      <c r="D62" s="113">
        <v>1.3233724653148347</v>
      </c>
      <c r="E62" s="115">
        <v>62</v>
      </c>
      <c r="F62" s="114">
        <v>105</v>
      </c>
      <c r="G62" s="114">
        <v>90</v>
      </c>
      <c r="H62" s="114">
        <v>44</v>
      </c>
      <c r="I62" s="140">
        <v>67</v>
      </c>
      <c r="J62" s="115">
        <v>-5</v>
      </c>
      <c r="K62" s="116">
        <v>-7.4626865671641793</v>
      </c>
    </row>
    <row r="63" spans="1:11" ht="14.1" customHeight="1" x14ac:dyDescent="0.2">
      <c r="A63" s="306"/>
      <c r="B63" s="307" t="s">
        <v>294</v>
      </c>
      <c r="C63" s="308"/>
      <c r="D63" s="113">
        <v>1.2593383137673426</v>
      </c>
      <c r="E63" s="115">
        <v>59</v>
      </c>
      <c r="F63" s="114">
        <v>94</v>
      </c>
      <c r="G63" s="114">
        <v>79</v>
      </c>
      <c r="H63" s="114">
        <v>42</v>
      </c>
      <c r="I63" s="140">
        <v>66</v>
      </c>
      <c r="J63" s="115">
        <v>-7</v>
      </c>
      <c r="K63" s="116">
        <v>-10.606060606060606</v>
      </c>
    </row>
    <row r="64" spans="1:11" ht="14.1" customHeight="1" x14ac:dyDescent="0.2">
      <c r="A64" s="306" t="s">
        <v>295</v>
      </c>
      <c r="B64" s="307" t="s">
        <v>296</v>
      </c>
      <c r="C64" s="308"/>
      <c r="D64" s="113">
        <v>0.27748132337246534</v>
      </c>
      <c r="E64" s="115">
        <v>13</v>
      </c>
      <c r="F64" s="114">
        <v>26</v>
      </c>
      <c r="G64" s="114">
        <v>19</v>
      </c>
      <c r="H64" s="114">
        <v>26</v>
      </c>
      <c r="I64" s="140">
        <v>25</v>
      </c>
      <c r="J64" s="115">
        <v>-12</v>
      </c>
      <c r="K64" s="116">
        <v>-48</v>
      </c>
    </row>
    <row r="65" spans="1:11" ht="14.1" customHeight="1" x14ac:dyDescent="0.2">
      <c r="A65" s="306" t="s">
        <v>297</v>
      </c>
      <c r="B65" s="307" t="s">
        <v>298</v>
      </c>
      <c r="C65" s="308"/>
      <c r="D65" s="113">
        <v>0.78975453575240129</v>
      </c>
      <c r="E65" s="115">
        <v>37</v>
      </c>
      <c r="F65" s="114">
        <v>23</v>
      </c>
      <c r="G65" s="114">
        <v>31</v>
      </c>
      <c r="H65" s="114">
        <v>17</v>
      </c>
      <c r="I65" s="140">
        <v>43</v>
      </c>
      <c r="J65" s="115">
        <v>-6</v>
      </c>
      <c r="K65" s="116">
        <v>-13.953488372093023</v>
      </c>
    </row>
    <row r="66" spans="1:11" ht="14.1" customHeight="1" x14ac:dyDescent="0.2">
      <c r="A66" s="306">
        <v>82</v>
      </c>
      <c r="B66" s="307" t="s">
        <v>299</v>
      </c>
      <c r="C66" s="308"/>
      <c r="D66" s="113">
        <v>1.9423692636072571</v>
      </c>
      <c r="E66" s="115">
        <v>91</v>
      </c>
      <c r="F66" s="114">
        <v>90</v>
      </c>
      <c r="G66" s="114">
        <v>164</v>
      </c>
      <c r="H66" s="114">
        <v>88</v>
      </c>
      <c r="I66" s="140">
        <v>79</v>
      </c>
      <c r="J66" s="115">
        <v>12</v>
      </c>
      <c r="K66" s="116">
        <v>15.189873417721518</v>
      </c>
    </row>
    <row r="67" spans="1:11" ht="14.1" customHeight="1" x14ac:dyDescent="0.2">
      <c r="A67" s="306" t="s">
        <v>300</v>
      </c>
      <c r="B67" s="307" t="s">
        <v>301</v>
      </c>
      <c r="C67" s="308"/>
      <c r="D67" s="113">
        <v>1.3020277481323372</v>
      </c>
      <c r="E67" s="115">
        <v>61</v>
      </c>
      <c r="F67" s="114">
        <v>70</v>
      </c>
      <c r="G67" s="114">
        <v>112</v>
      </c>
      <c r="H67" s="114">
        <v>58</v>
      </c>
      <c r="I67" s="140">
        <v>55</v>
      </c>
      <c r="J67" s="115">
        <v>6</v>
      </c>
      <c r="K67" s="116">
        <v>10.909090909090908</v>
      </c>
    </row>
    <row r="68" spans="1:11" ht="14.1" customHeight="1" x14ac:dyDescent="0.2">
      <c r="A68" s="306" t="s">
        <v>302</v>
      </c>
      <c r="B68" s="307" t="s">
        <v>303</v>
      </c>
      <c r="C68" s="308"/>
      <c r="D68" s="113">
        <v>0.42689434364994666</v>
      </c>
      <c r="E68" s="115">
        <v>20</v>
      </c>
      <c r="F68" s="114">
        <v>13</v>
      </c>
      <c r="G68" s="114">
        <v>31</v>
      </c>
      <c r="H68" s="114">
        <v>16</v>
      </c>
      <c r="I68" s="140">
        <v>19</v>
      </c>
      <c r="J68" s="115">
        <v>1</v>
      </c>
      <c r="K68" s="116">
        <v>5.2631578947368425</v>
      </c>
    </row>
    <row r="69" spans="1:11" ht="14.1" customHeight="1" x14ac:dyDescent="0.2">
      <c r="A69" s="306">
        <v>83</v>
      </c>
      <c r="B69" s="307" t="s">
        <v>304</v>
      </c>
      <c r="C69" s="308"/>
      <c r="D69" s="113">
        <v>2.134471718249733</v>
      </c>
      <c r="E69" s="115">
        <v>100</v>
      </c>
      <c r="F69" s="114">
        <v>96</v>
      </c>
      <c r="G69" s="114">
        <v>301</v>
      </c>
      <c r="H69" s="114">
        <v>73</v>
      </c>
      <c r="I69" s="140">
        <v>98</v>
      </c>
      <c r="J69" s="115">
        <v>2</v>
      </c>
      <c r="K69" s="116">
        <v>2.0408163265306123</v>
      </c>
    </row>
    <row r="70" spans="1:11" ht="14.1" customHeight="1" x14ac:dyDescent="0.2">
      <c r="A70" s="306" t="s">
        <v>305</v>
      </c>
      <c r="B70" s="307" t="s">
        <v>306</v>
      </c>
      <c r="C70" s="308"/>
      <c r="D70" s="113">
        <v>1.536819637139808</v>
      </c>
      <c r="E70" s="115">
        <v>72</v>
      </c>
      <c r="F70" s="114">
        <v>60</v>
      </c>
      <c r="G70" s="114">
        <v>259</v>
      </c>
      <c r="H70" s="114">
        <v>41</v>
      </c>
      <c r="I70" s="140">
        <v>70</v>
      </c>
      <c r="J70" s="115">
        <v>2</v>
      </c>
      <c r="K70" s="116">
        <v>2.8571428571428572</v>
      </c>
    </row>
    <row r="71" spans="1:11" ht="14.1" customHeight="1" x14ac:dyDescent="0.2">
      <c r="A71" s="306"/>
      <c r="B71" s="307" t="s">
        <v>307</v>
      </c>
      <c r="C71" s="308"/>
      <c r="D71" s="113">
        <v>0.91782283884738525</v>
      </c>
      <c r="E71" s="115">
        <v>43</v>
      </c>
      <c r="F71" s="114">
        <v>24</v>
      </c>
      <c r="G71" s="114">
        <v>184</v>
      </c>
      <c r="H71" s="114">
        <v>19</v>
      </c>
      <c r="I71" s="140">
        <v>39</v>
      </c>
      <c r="J71" s="115">
        <v>4</v>
      </c>
      <c r="K71" s="116">
        <v>10.256410256410257</v>
      </c>
    </row>
    <row r="72" spans="1:11" ht="14.1" customHeight="1" x14ac:dyDescent="0.2">
      <c r="A72" s="306">
        <v>84</v>
      </c>
      <c r="B72" s="307" t="s">
        <v>308</v>
      </c>
      <c r="C72" s="308"/>
      <c r="D72" s="113">
        <v>0.4055496264674493</v>
      </c>
      <c r="E72" s="115">
        <v>19</v>
      </c>
      <c r="F72" s="114">
        <v>21</v>
      </c>
      <c r="G72" s="114">
        <v>51</v>
      </c>
      <c r="H72" s="114">
        <v>7</v>
      </c>
      <c r="I72" s="140">
        <v>19</v>
      </c>
      <c r="J72" s="115">
        <v>0</v>
      </c>
      <c r="K72" s="116">
        <v>0</v>
      </c>
    </row>
    <row r="73" spans="1:11" ht="14.1" customHeight="1" x14ac:dyDescent="0.2">
      <c r="A73" s="306" t="s">
        <v>309</v>
      </c>
      <c r="B73" s="307" t="s">
        <v>310</v>
      </c>
      <c r="C73" s="308"/>
      <c r="D73" s="113">
        <v>0.19210245464247599</v>
      </c>
      <c r="E73" s="115">
        <v>9</v>
      </c>
      <c r="F73" s="114">
        <v>10</v>
      </c>
      <c r="G73" s="114">
        <v>21</v>
      </c>
      <c r="H73" s="114" t="s">
        <v>513</v>
      </c>
      <c r="I73" s="140">
        <v>13</v>
      </c>
      <c r="J73" s="115">
        <v>-4</v>
      </c>
      <c r="K73" s="116">
        <v>-30.76923076923077</v>
      </c>
    </row>
    <row r="74" spans="1:11" ht="14.1" customHeight="1" x14ac:dyDescent="0.2">
      <c r="A74" s="306" t="s">
        <v>311</v>
      </c>
      <c r="B74" s="307" t="s">
        <v>312</v>
      </c>
      <c r="C74" s="308"/>
      <c r="D74" s="113">
        <v>0</v>
      </c>
      <c r="E74" s="115">
        <v>0</v>
      </c>
      <c r="F74" s="114">
        <v>4</v>
      </c>
      <c r="G74" s="114">
        <v>9</v>
      </c>
      <c r="H74" s="114" t="s">
        <v>513</v>
      </c>
      <c r="I74" s="140" t="s">
        <v>513</v>
      </c>
      <c r="J74" s="115" t="s">
        <v>513</v>
      </c>
      <c r="K74" s="116" t="s">
        <v>513</v>
      </c>
    </row>
    <row r="75" spans="1:11" ht="14.1" customHeight="1" x14ac:dyDescent="0.2">
      <c r="A75" s="306" t="s">
        <v>313</v>
      </c>
      <c r="B75" s="307" t="s">
        <v>314</v>
      </c>
      <c r="C75" s="308"/>
      <c r="D75" s="113" t="s">
        <v>513</v>
      </c>
      <c r="E75" s="115" t="s">
        <v>513</v>
      </c>
      <c r="F75" s="114">
        <v>3</v>
      </c>
      <c r="G75" s="114" t="s">
        <v>513</v>
      </c>
      <c r="H75" s="114" t="s">
        <v>513</v>
      </c>
      <c r="I75" s="140">
        <v>0</v>
      </c>
      <c r="J75" s="115" t="s">
        <v>513</v>
      </c>
      <c r="K75" s="116" t="s">
        <v>513</v>
      </c>
    </row>
    <row r="76" spans="1:11" ht="14.1" customHeight="1" x14ac:dyDescent="0.2">
      <c r="A76" s="306">
        <v>91</v>
      </c>
      <c r="B76" s="307" t="s">
        <v>315</v>
      </c>
      <c r="C76" s="308"/>
      <c r="D76" s="113">
        <v>0.10672358591248667</v>
      </c>
      <c r="E76" s="115">
        <v>5</v>
      </c>
      <c r="F76" s="114" t="s">
        <v>513</v>
      </c>
      <c r="G76" s="114">
        <v>8</v>
      </c>
      <c r="H76" s="114">
        <v>0</v>
      </c>
      <c r="I76" s="140">
        <v>6</v>
      </c>
      <c r="J76" s="115">
        <v>-1</v>
      </c>
      <c r="K76" s="116">
        <v>-16.666666666666668</v>
      </c>
    </row>
    <row r="77" spans="1:11" ht="14.1" customHeight="1" x14ac:dyDescent="0.2">
      <c r="A77" s="306">
        <v>92</v>
      </c>
      <c r="B77" s="307" t="s">
        <v>316</v>
      </c>
      <c r="C77" s="308"/>
      <c r="D77" s="113">
        <v>0.25613660618996797</v>
      </c>
      <c r="E77" s="115">
        <v>12</v>
      </c>
      <c r="F77" s="114">
        <v>11</v>
      </c>
      <c r="G77" s="114">
        <v>13</v>
      </c>
      <c r="H77" s="114">
        <v>18</v>
      </c>
      <c r="I77" s="140">
        <v>18</v>
      </c>
      <c r="J77" s="115">
        <v>-6</v>
      </c>
      <c r="K77" s="116">
        <v>-33.333333333333336</v>
      </c>
    </row>
    <row r="78" spans="1:11" ht="14.1" customHeight="1" x14ac:dyDescent="0.2">
      <c r="A78" s="306">
        <v>93</v>
      </c>
      <c r="B78" s="307" t="s">
        <v>317</v>
      </c>
      <c r="C78" s="308"/>
      <c r="D78" s="113">
        <v>0</v>
      </c>
      <c r="E78" s="115">
        <v>0</v>
      </c>
      <c r="F78" s="114" t="s">
        <v>513</v>
      </c>
      <c r="G78" s="114">
        <v>4</v>
      </c>
      <c r="H78" s="114">
        <v>3</v>
      </c>
      <c r="I78" s="140">
        <v>4</v>
      </c>
      <c r="J78" s="115">
        <v>-4</v>
      </c>
      <c r="K78" s="116">
        <v>-100</v>
      </c>
    </row>
    <row r="79" spans="1:11" ht="14.1" customHeight="1" x14ac:dyDescent="0.2">
      <c r="A79" s="306">
        <v>94</v>
      </c>
      <c r="B79" s="307" t="s">
        <v>318</v>
      </c>
      <c r="C79" s="308"/>
      <c r="D79" s="113" t="s">
        <v>513</v>
      </c>
      <c r="E79" s="115" t="s">
        <v>513</v>
      </c>
      <c r="F79" s="114" t="s">
        <v>513</v>
      </c>
      <c r="G79" s="114">
        <v>3</v>
      </c>
      <c r="H79" s="114" t="s">
        <v>513</v>
      </c>
      <c r="I79" s="140">
        <v>4</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0.17075773745997866</v>
      </c>
      <c r="E81" s="143">
        <v>8</v>
      </c>
      <c r="F81" s="144">
        <v>6</v>
      </c>
      <c r="G81" s="144">
        <v>14</v>
      </c>
      <c r="H81" s="144">
        <v>6</v>
      </c>
      <c r="I81" s="145">
        <v>10</v>
      </c>
      <c r="J81" s="143">
        <v>-2</v>
      </c>
      <c r="K81" s="146">
        <v>-20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4235</v>
      </c>
      <c r="E11" s="114">
        <v>4438</v>
      </c>
      <c r="F11" s="114">
        <v>4065</v>
      </c>
      <c r="G11" s="114">
        <v>2845</v>
      </c>
      <c r="H11" s="140">
        <v>4249</v>
      </c>
      <c r="I11" s="115">
        <v>-14</v>
      </c>
      <c r="J11" s="116">
        <v>-0.32948929159802304</v>
      </c>
    </row>
    <row r="12" spans="1:15" s="110" customFormat="1" ht="24.95" customHeight="1" x14ac:dyDescent="0.2">
      <c r="A12" s="193" t="s">
        <v>132</v>
      </c>
      <c r="B12" s="194" t="s">
        <v>133</v>
      </c>
      <c r="C12" s="113">
        <v>1.3931523022432113</v>
      </c>
      <c r="D12" s="115">
        <v>59</v>
      </c>
      <c r="E12" s="114">
        <v>72</v>
      </c>
      <c r="F12" s="114">
        <v>76</v>
      </c>
      <c r="G12" s="114">
        <v>18</v>
      </c>
      <c r="H12" s="140">
        <v>67</v>
      </c>
      <c r="I12" s="115">
        <v>-8</v>
      </c>
      <c r="J12" s="116">
        <v>-11.940298507462687</v>
      </c>
    </row>
    <row r="13" spans="1:15" s="110" customFormat="1" ht="24.95" customHeight="1" x14ac:dyDescent="0.2">
      <c r="A13" s="193" t="s">
        <v>134</v>
      </c>
      <c r="B13" s="199" t="s">
        <v>214</v>
      </c>
      <c r="C13" s="113">
        <v>1.0625737898465171</v>
      </c>
      <c r="D13" s="115">
        <v>45</v>
      </c>
      <c r="E13" s="114">
        <v>103</v>
      </c>
      <c r="F13" s="114">
        <v>49</v>
      </c>
      <c r="G13" s="114">
        <v>33</v>
      </c>
      <c r="H13" s="140">
        <v>55</v>
      </c>
      <c r="I13" s="115">
        <v>-10</v>
      </c>
      <c r="J13" s="116">
        <v>-18.181818181818183</v>
      </c>
    </row>
    <row r="14" spans="1:15" s="287" customFormat="1" ht="24.95" customHeight="1" x14ac:dyDescent="0.2">
      <c r="A14" s="193" t="s">
        <v>215</v>
      </c>
      <c r="B14" s="199" t="s">
        <v>137</v>
      </c>
      <c r="C14" s="113">
        <v>24.8642266824085</v>
      </c>
      <c r="D14" s="115">
        <v>1053</v>
      </c>
      <c r="E14" s="114">
        <v>893</v>
      </c>
      <c r="F14" s="114">
        <v>947</v>
      </c>
      <c r="G14" s="114">
        <v>676</v>
      </c>
      <c r="H14" s="140">
        <v>1219</v>
      </c>
      <c r="I14" s="115">
        <v>-166</v>
      </c>
      <c r="J14" s="116">
        <v>-13.61771944216571</v>
      </c>
      <c r="K14" s="110"/>
      <c r="L14" s="110"/>
      <c r="M14" s="110"/>
      <c r="N14" s="110"/>
      <c r="O14" s="110"/>
    </row>
    <row r="15" spans="1:15" s="110" customFormat="1" ht="24.95" customHeight="1" x14ac:dyDescent="0.2">
      <c r="A15" s="193" t="s">
        <v>216</v>
      </c>
      <c r="B15" s="199" t="s">
        <v>217</v>
      </c>
      <c r="C15" s="113">
        <v>2.998819362455726</v>
      </c>
      <c r="D15" s="115">
        <v>127</v>
      </c>
      <c r="E15" s="114">
        <v>134</v>
      </c>
      <c r="F15" s="114">
        <v>163</v>
      </c>
      <c r="G15" s="114">
        <v>116</v>
      </c>
      <c r="H15" s="140">
        <v>183</v>
      </c>
      <c r="I15" s="115">
        <v>-56</v>
      </c>
      <c r="J15" s="116">
        <v>-30.601092896174862</v>
      </c>
    </row>
    <row r="16" spans="1:15" s="287" customFormat="1" ht="24.95" customHeight="1" x14ac:dyDescent="0.2">
      <c r="A16" s="193" t="s">
        <v>218</v>
      </c>
      <c r="B16" s="199" t="s">
        <v>141</v>
      </c>
      <c r="C16" s="113">
        <v>16.198347107438018</v>
      </c>
      <c r="D16" s="115">
        <v>686</v>
      </c>
      <c r="E16" s="114">
        <v>519</v>
      </c>
      <c r="F16" s="114">
        <v>636</v>
      </c>
      <c r="G16" s="114">
        <v>447</v>
      </c>
      <c r="H16" s="140">
        <v>851</v>
      </c>
      <c r="I16" s="115">
        <v>-165</v>
      </c>
      <c r="J16" s="116">
        <v>-19.388954171562869</v>
      </c>
      <c r="K16" s="110"/>
      <c r="L16" s="110"/>
      <c r="M16" s="110"/>
      <c r="N16" s="110"/>
      <c r="O16" s="110"/>
    </row>
    <row r="17" spans="1:15" s="110" customFormat="1" ht="24.95" customHeight="1" x14ac:dyDescent="0.2">
      <c r="A17" s="193" t="s">
        <v>142</v>
      </c>
      <c r="B17" s="199" t="s">
        <v>220</v>
      </c>
      <c r="C17" s="113">
        <v>5.667060212514758</v>
      </c>
      <c r="D17" s="115">
        <v>240</v>
      </c>
      <c r="E17" s="114">
        <v>240</v>
      </c>
      <c r="F17" s="114">
        <v>148</v>
      </c>
      <c r="G17" s="114">
        <v>113</v>
      </c>
      <c r="H17" s="140">
        <v>185</v>
      </c>
      <c r="I17" s="115">
        <v>55</v>
      </c>
      <c r="J17" s="116">
        <v>29.72972972972973</v>
      </c>
    </row>
    <row r="18" spans="1:15" s="287" customFormat="1" ht="24.95" customHeight="1" x14ac:dyDescent="0.2">
      <c r="A18" s="201" t="s">
        <v>144</v>
      </c>
      <c r="B18" s="202" t="s">
        <v>145</v>
      </c>
      <c r="C18" s="113">
        <v>16.741440377804015</v>
      </c>
      <c r="D18" s="115">
        <v>709</v>
      </c>
      <c r="E18" s="114">
        <v>1080</v>
      </c>
      <c r="F18" s="114">
        <v>556</v>
      </c>
      <c r="G18" s="114">
        <v>336</v>
      </c>
      <c r="H18" s="140">
        <v>683</v>
      </c>
      <c r="I18" s="115">
        <v>26</v>
      </c>
      <c r="J18" s="116">
        <v>3.8067349926793557</v>
      </c>
      <c r="K18" s="110"/>
      <c r="L18" s="110"/>
      <c r="M18" s="110"/>
      <c r="N18" s="110"/>
      <c r="O18" s="110"/>
    </row>
    <row r="19" spans="1:15" s="110" customFormat="1" ht="24.95" customHeight="1" x14ac:dyDescent="0.2">
      <c r="A19" s="193" t="s">
        <v>146</v>
      </c>
      <c r="B19" s="199" t="s">
        <v>147</v>
      </c>
      <c r="C19" s="113">
        <v>10.932703659976386</v>
      </c>
      <c r="D19" s="115">
        <v>463</v>
      </c>
      <c r="E19" s="114">
        <v>524</v>
      </c>
      <c r="F19" s="114">
        <v>493</v>
      </c>
      <c r="G19" s="114">
        <v>372</v>
      </c>
      <c r="H19" s="140">
        <v>608</v>
      </c>
      <c r="I19" s="115">
        <v>-145</v>
      </c>
      <c r="J19" s="116">
        <v>-23.848684210526315</v>
      </c>
    </row>
    <row r="20" spans="1:15" s="287" customFormat="1" ht="24.95" customHeight="1" x14ac:dyDescent="0.2">
      <c r="A20" s="193" t="s">
        <v>148</v>
      </c>
      <c r="B20" s="199" t="s">
        <v>149</v>
      </c>
      <c r="C20" s="113">
        <v>3.9433293978748525</v>
      </c>
      <c r="D20" s="115">
        <v>167</v>
      </c>
      <c r="E20" s="114">
        <v>234</v>
      </c>
      <c r="F20" s="114">
        <v>153</v>
      </c>
      <c r="G20" s="114">
        <v>171</v>
      </c>
      <c r="H20" s="140">
        <v>203</v>
      </c>
      <c r="I20" s="115">
        <v>-36</v>
      </c>
      <c r="J20" s="116">
        <v>-17.733990147783253</v>
      </c>
      <c r="K20" s="110"/>
      <c r="L20" s="110"/>
      <c r="M20" s="110"/>
      <c r="N20" s="110"/>
      <c r="O20" s="110"/>
    </row>
    <row r="21" spans="1:15" s="110" customFormat="1" ht="24.95" customHeight="1" x14ac:dyDescent="0.2">
      <c r="A21" s="201" t="s">
        <v>150</v>
      </c>
      <c r="B21" s="202" t="s">
        <v>151</v>
      </c>
      <c r="C21" s="113">
        <v>10.861865407319954</v>
      </c>
      <c r="D21" s="115">
        <v>460</v>
      </c>
      <c r="E21" s="114">
        <v>407</v>
      </c>
      <c r="F21" s="114">
        <v>401</v>
      </c>
      <c r="G21" s="114">
        <v>267</v>
      </c>
      <c r="H21" s="140">
        <v>307</v>
      </c>
      <c r="I21" s="115">
        <v>153</v>
      </c>
      <c r="J21" s="116">
        <v>49.837133550488602</v>
      </c>
    </row>
    <row r="22" spans="1:15" s="110" customFormat="1" ht="24.95" customHeight="1" x14ac:dyDescent="0.2">
      <c r="A22" s="201" t="s">
        <v>152</v>
      </c>
      <c r="B22" s="199" t="s">
        <v>153</v>
      </c>
      <c r="C22" s="113">
        <v>0.63754427390791024</v>
      </c>
      <c r="D22" s="115">
        <v>27</v>
      </c>
      <c r="E22" s="114">
        <v>19</v>
      </c>
      <c r="F22" s="114">
        <v>19</v>
      </c>
      <c r="G22" s="114">
        <v>20</v>
      </c>
      <c r="H22" s="140">
        <v>17</v>
      </c>
      <c r="I22" s="115">
        <v>10</v>
      </c>
      <c r="J22" s="116">
        <v>58.823529411764703</v>
      </c>
    </row>
    <row r="23" spans="1:15" s="110" customFormat="1" ht="24.95" customHeight="1" x14ac:dyDescent="0.2">
      <c r="A23" s="193" t="s">
        <v>154</v>
      </c>
      <c r="B23" s="199" t="s">
        <v>155</v>
      </c>
      <c r="C23" s="113">
        <v>0.92089728453364816</v>
      </c>
      <c r="D23" s="115">
        <v>39</v>
      </c>
      <c r="E23" s="114">
        <v>22</v>
      </c>
      <c r="F23" s="114">
        <v>35</v>
      </c>
      <c r="G23" s="114">
        <v>26</v>
      </c>
      <c r="H23" s="140">
        <v>43</v>
      </c>
      <c r="I23" s="115">
        <v>-4</v>
      </c>
      <c r="J23" s="116">
        <v>-9.3023255813953494</v>
      </c>
    </row>
    <row r="24" spans="1:15" s="110" customFormat="1" ht="24.95" customHeight="1" x14ac:dyDescent="0.2">
      <c r="A24" s="193" t="s">
        <v>156</v>
      </c>
      <c r="B24" s="199" t="s">
        <v>221</v>
      </c>
      <c r="C24" s="113">
        <v>2.6446280991735538</v>
      </c>
      <c r="D24" s="115">
        <v>112</v>
      </c>
      <c r="E24" s="114">
        <v>93</v>
      </c>
      <c r="F24" s="114">
        <v>105</v>
      </c>
      <c r="G24" s="114">
        <v>44</v>
      </c>
      <c r="H24" s="140">
        <v>119</v>
      </c>
      <c r="I24" s="115">
        <v>-7</v>
      </c>
      <c r="J24" s="116">
        <v>-5.882352941176471</v>
      </c>
    </row>
    <row r="25" spans="1:15" s="110" customFormat="1" ht="24.95" customHeight="1" x14ac:dyDescent="0.2">
      <c r="A25" s="193" t="s">
        <v>222</v>
      </c>
      <c r="B25" s="204" t="s">
        <v>159</v>
      </c>
      <c r="C25" s="113">
        <v>4.6753246753246751</v>
      </c>
      <c r="D25" s="115">
        <v>198</v>
      </c>
      <c r="E25" s="114">
        <v>167</v>
      </c>
      <c r="F25" s="114">
        <v>132</v>
      </c>
      <c r="G25" s="114">
        <v>125</v>
      </c>
      <c r="H25" s="140">
        <v>126</v>
      </c>
      <c r="I25" s="115">
        <v>72</v>
      </c>
      <c r="J25" s="116">
        <v>57.142857142857146</v>
      </c>
    </row>
    <row r="26" spans="1:15" s="110" customFormat="1" ht="24.95" customHeight="1" x14ac:dyDescent="0.2">
      <c r="A26" s="201">
        <v>782.78300000000002</v>
      </c>
      <c r="B26" s="203" t="s">
        <v>160</v>
      </c>
      <c r="C26" s="113">
        <v>7.3199527744982289</v>
      </c>
      <c r="D26" s="115">
        <v>310</v>
      </c>
      <c r="E26" s="114">
        <v>297</v>
      </c>
      <c r="F26" s="114">
        <v>231</v>
      </c>
      <c r="G26" s="114">
        <v>254</v>
      </c>
      <c r="H26" s="140">
        <v>240</v>
      </c>
      <c r="I26" s="115">
        <v>70</v>
      </c>
      <c r="J26" s="116">
        <v>29.166666666666668</v>
      </c>
    </row>
    <row r="27" spans="1:15" s="110" customFormat="1" ht="24.95" customHeight="1" x14ac:dyDescent="0.2">
      <c r="A27" s="193" t="s">
        <v>161</v>
      </c>
      <c r="B27" s="199" t="s">
        <v>162</v>
      </c>
      <c r="C27" s="113">
        <v>1.7945690672963399</v>
      </c>
      <c r="D27" s="115">
        <v>76</v>
      </c>
      <c r="E27" s="114">
        <v>53</v>
      </c>
      <c r="F27" s="114">
        <v>82</v>
      </c>
      <c r="G27" s="114">
        <v>51</v>
      </c>
      <c r="H27" s="140">
        <v>67</v>
      </c>
      <c r="I27" s="115">
        <v>9</v>
      </c>
      <c r="J27" s="116">
        <v>13.432835820895523</v>
      </c>
    </row>
    <row r="28" spans="1:15" s="110" customFormat="1" ht="24.95" customHeight="1" x14ac:dyDescent="0.2">
      <c r="A28" s="193" t="s">
        <v>163</v>
      </c>
      <c r="B28" s="199" t="s">
        <v>164</v>
      </c>
      <c r="C28" s="113">
        <v>1.1097992916174735</v>
      </c>
      <c r="D28" s="115">
        <v>47</v>
      </c>
      <c r="E28" s="114">
        <v>36</v>
      </c>
      <c r="F28" s="114">
        <v>145</v>
      </c>
      <c r="G28" s="114">
        <v>25</v>
      </c>
      <c r="H28" s="140">
        <v>31</v>
      </c>
      <c r="I28" s="115">
        <v>16</v>
      </c>
      <c r="J28" s="116">
        <v>51.612903225806448</v>
      </c>
    </row>
    <row r="29" spans="1:15" s="110" customFormat="1" ht="24.95" customHeight="1" x14ac:dyDescent="0.2">
      <c r="A29" s="193">
        <v>86</v>
      </c>
      <c r="B29" s="199" t="s">
        <v>165</v>
      </c>
      <c r="C29" s="113">
        <v>4.2975206611570247</v>
      </c>
      <c r="D29" s="115">
        <v>182</v>
      </c>
      <c r="E29" s="114">
        <v>154</v>
      </c>
      <c r="F29" s="114">
        <v>212</v>
      </c>
      <c r="G29" s="114">
        <v>171</v>
      </c>
      <c r="H29" s="140">
        <v>177</v>
      </c>
      <c r="I29" s="115">
        <v>5</v>
      </c>
      <c r="J29" s="116">
        <v>2.8248587570621471</v>
      </c>
    </row>
    <row r="30" spans="1:15" s="110" customFormat="1" ht="24.95" customHeight="1" x14ac:dyDescent="0.2">
      <c r="A30" s="193">
        <v>87.88</v>
      </c>
      <c r="B30" s="204" t="s">
        <v>166</v>
      </c>
      <c r="C30" s="113">
        <v>4.3211334120425029</v>
      </c>
      <c r="D30" s="115">
        <v>183</v>
      </c>
      <c r="E30" s="114">
        <v>165</v>
      </c>
      <c r="F30" s="114">
        <v>269</v>
      </c>
      <c r="G30" s="114">
        <v>132</v>
      </c>
      <c r="H30" s="140">
        <v>193</v>
      </c>
      <c r="I30" s="115">
        <v>-10</v>
      </c>
      <c r="J30" s="116">
        <v>-5.1813471502590671</v>
      </c>
    </row>
    <row r="31" spans="1:15" s="110" customFormat="1" ht="24.95" customHeight="1" x14ac:dyDescent="0.2">
      <c r="A31" s="193" t="s">
        <v>167</v>
      </c>
      <c r="B31" s="199" t="s">
        <v>168</v>
      </c>
      <c r="C31" s="113">
        <v>2.4793388429752068</v>
      </c>
      <c r="D31" s="115">
        <v>105</v>
      </c>
      <c r="E31" s="114">
        <v>119</v>
      </c>
      <c r="F31" s="114">
        <v>160</v>
      </c>
      <c r="G31" s="114">
        <v>124</v>
      </c>
      <c r="H31" s="140">
        <v>94</v>
      </c>
      <c r="I31" s="115">
        <v>11</v>
      </c>
      <c r="J31" s="116">
        <v>11.702127659574469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1.3931523022432113</v>
      </c>
      <c r="D34" s="115">
        <v>59</v>
      </c>
      <c r="E34" s="114">
        <v>72</v>
      </c>
      <c r="F34" s="114">
        <v>76</v>
      </c>
      <c r="G34" s="114">
        <v>18</v>
      </c>
      <c r="H34" s="140">
        <v>67</v>
      </c>
      <c r="I34" s="115">
        <v>-8</v>
      </c>
      <c r="J34" s="116">
        <v>-11.940298507462687</v>
      </c>
    </row>
    <row r="35" spans="1:10" s="110" customFormat="1" ht="24.95" customHeight="1" x14ac:dyDescent="0.2">
      <c r="A35" s="292" t="s">
        <v>171</v>
      </c>
      <c r="B35" s="293" t="s">
        <v>172</v>
      </c>
      <c r="C35" s="113">
        <v>42.668240850059028</v>
      </c>
      <c r="D35" s="115">
        <v>1807</v>
      </c>
      <c r="E35" s="114">
        <v>2076</v>
      </c>
      <c r="F35" s="114">
        <v>1552</v>
      </c>
      <c r="G35" s="114">
        <v>1045</v>
      </c>
      <c r="H35" s="140">
        <v>1957</v>
      </c>
      <c r="I35" s="115">
        <v>-150</v>
      </c>
      <c r="J35" s="116">
        <v>-7.664793050587634</v>
      </c>
    </row>
    <row r="36" spans="1:10" s="110" customFormat="1" ht="24.95" customHeight="1" x14ac:dyDescent="0.2">
      <c r="A36" s="294" t="s">
        <v>173</v>
      </c>
      <c r="B36" s="295" t="s">
        <v>174</v>
      </c>
      <c r="C36" s="125">
        <v>55.938606847697756</v>
      </c>
      <c r="D36" s="143">
        <v>2369</v>
      </c>
      <c r="E36" s="144">
        <v>2290</v>
      </c>
      <c r="F36" s="144">
        <v>2437</v>
      </c>
      <c r="G36" s="144">
        <v>1782</v>
      </c>
      <c r="H36" s="145">
        <v>2225</v>
      </c>
      <c r="I36" s="143">
        <v>144</v>
      </c>
      <c r="J36" s="146">
        <v>6.4719101123595504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4235</v>
      </c>
      <c r="F11" s="264">
        <v>4438</v>
      </c>
      <c r="G11" s="264">
        <v>4065</v>
      </c>
      <c r="H11" s="264">
        <v>2845</v>
      </c>
      <c r="I11" s="265">
        <v>4249</v>
      </c>
      <c r="J11" s="263">
        <v>-14</v>
      </c>
      <c r="K11" s="266">
        <v>-0.32948929159802304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25.785123966942148</v>
      </c>
      <c r="E13" s="115">
        <v>1092</v>
      </c>
      <c r="F13" s="114">
        <v>1252</v>
      </c>
      <c r="G13" s="114">
        <v>1095</v>
      </c>
      <c r="H13" s="114">
        <v>867</v>
      </c>
      <c r="I13" s="140">
        <v>926</v>
      </c>
      <c r="J13" s="115">
        <v>166</v>
      </c>
      <c r="K13" s="116">
        <v>17.92656587473002</v>
      </c>
    </row>
    <row r="14" spans="1:17" ht="15.95" customHeight="1" x14ac:dyDescent="0.2">
      <c r="A14" s="306" t="s">
        <v>230</v>
      </c>
      <c r="B14" s="307"/>
      <c r="C14" s="308"/>
      <c r="D14" s="113">
        <v>63.069657615112163</v>
      </c>
      <c r="E14" s="115">
        <v>2671</v>
      </c>
      <c r="F14" s="114">
        <v>2819</v>
      </c>
      <c r="G14" s="114">
        <v>2512</v>
      </c>
      <c r="H14" s="114">
        <v>1670</v>
      </c>
      <c r="I14" s="140">
        <v>2834</v>
      </c>
      <c r="J14" s="115">
        <v>-163</v>
      </c>
      <c r="K14" s="116">
        <v>-5.7515878616796048</v>
      </c>
    </row>
    <row r="15" spans="1:17" ht="15.95" customHeight="1" x14ac:dyDescent="0.2">
      <c r="A15" s="306" t="s">
        <v>231</v>
      </c>
      <c r="B15" s="307"/>
      <c r="C15" s="308"/>
      <c r="D15" s="113">
        <v>6.7532467532467528</v>
      </c>
      <c r="E15" s="115">
        <v>286</v>
      </c>
      <c r="F15" s="114">
        <v>216</v>
      </c>
      <c r="G15" s="114">
        <v>265</v>
      </c>
      <c r="H15" s="114">
        <v>176</v>
      </c>
      <c r="I15" s="140">
        <v>309</v>
      </c>
      <c r="J15" s="115">
        <v>-23</v>
      </c>
      <c r="K15" s="116">
        <v>-7.4433656957928802</v>
      </c>
    </row>
    <row r="16" spans="1:17" ht="15.95" customHeight="1" x14ac:dyDescent="0.2">
      <c r="A16" s="306" t="s">
        <v>232</v>
      </c>
      <c r="B16" s="307"/>
      <c r="C16" s="308"/>
      <c r="D16" s="113">
        <v>4.2502951593860683</v>
      </c>
      <c r="E16" s="115">
        <v>180</v>
      </c>
      <c r="F16" s="114">
        <v>147</v>
      </c>
      <c r="G16" s="114">
        <v>186</v>
      </c>
      <c r="H16" s="114">
        <v>128</v>
      </c>
      <c r="I16" s="140">
        <v>177</v>
      </c>
      <c r="J16" s="115">
        <v>3</v>
      </c>
      <c r="K16" s="116">
        <v>1.6949152542372881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0.80283353010625735</v>
      </c>
      <c r="E18" s="115">
        <v>34</v>
      </c>
      <c r="F18" s="114">
        <v>48</v>
      </c>
      <c r="G18" s="114">
        <v>60</v>
      </c>
      <c r="H18" s="114">
        <v>15</v>
      </c>
      <c r="I18" s="140">
        <v>60</v>
      </c>
      <c r="J18" s="115">
        <v>-26</v>
      </c>
      <c r="K18" s="116">
        <v>-43.333333333333336</v>
      </c>
    </row>
    <row r="19" spans="1:11" ht="14.1" customHeight="1" x14ac:dyDescent="0.2">
      <c r="A19" s="306" t="s">
        <v>235</v>
      </c>
      <c r="B19" s="307" t="s">
        <v>236</v>
      </c>
      <c r="C19" s="308"/>
      <c r="D19" s="113">
        <v>0.14167650531286896</v>
      </c>
      <c r="E19" s="115">
        <v>6</v>
      </c>
      <c r="F19" s="114">
        <v>39</v>
      </c>
      <c r="G19" s="114">
        <v>47</v>
      </c>
      <c r="H19" s="114">
        <v>8</v>
      </c>
      <c r="I19" s="140">
        <v>25</v>
      </c>
      <c r="J19" s="115">
        <v>-19</v>
      </c>
      <c r="K19" s="116">
        <v>-76</v>
      </c>
    </row>
    <row r="20" spans="1:11" ht="14.1" customHeight="1" x14ac:dyDescent="0.2">
      <c r="A20" s="306">
        <v>12</v>
      </c>
      <c r="B20" s="307" t="s">
        <v>237</v>
      </c>
      <c r="C20" s="308"/>
      <c r="D20" s="113">
        <v>1.6292798110979929</v>
      </c>
      <c r="E20" s="115">
        <v>69</v>
      </c>
      <c r="F20" s="114">
        <v>71</v>
      </c>
      <c r="G20" s="114">
        <v>29</v>
      </c>
      <c r="H20" s="114">
        <v>22</v>
      </c>
      <c r="I20" s="140">
        <v>30</v>
      </c>
      <c r="J20" s="115">
        <v>39</v>
      </c>
      <c r="K20" s="116">
        <v>130</v>
      </c>
    </row>
    <row r="21" spans="1:11" ht="14.1" customHeight="1" x14ac:dyDescent="0.2">
      <c r="A21" s="306">
        <v>21</v>
      </c>
      <c r="B21" s="307" t="s">
        <v>238</v>
      </c>
      <c r="C21" s="308"/>
      <c r="D21" s="113">
        <v>0.54309327036599764</v>
      </c>
      <c r="E21" s="115">
        <v>23</v>
      </c>
      <c r="F21" s="114">
        <v>54</v>
      </c>
      <c r="G21" s="114">
        <v>19</v>
      </c>
      <c r="H21" s="114">
        <v>21</v>
      </c>
      <c r="I21" s="140">
        <v>27</v>
      </c>
      <c r="J21" s="115">
        <v>-4</v>
      </c>
      <c r="K21" s="116">
        <v>-14.814814814814815</v>
      </c>
    </row>
    <row r="22" spans="1:11" ht="14.1" customHeight="1" x14ac:dyDescent="0.2">
      <c r="A22" s="306">
        <v>22</v>
      </c>
      <c r="B22" s="307" t="s">
        <v>239</v>
      </c>
      <c r="C22" s="308"/>
      <c r="D22" s="113">
        <v>3.612750885478158</v>
      </c>
      <c r="E22" s="115">
        <v>153</v>
      </c>
      <c r="F22" s="114">
        <v>178</v>
      </c>
      <c r="G22" s="114">
        <v>152</v>
      </c>
      <c r="H22" s="114">
        <v>83</v>
      </c>
      <c r="I22" s="140">
        <v>110</v>
      </c>
      <c r="J22" s="115">
        <v>43</v>
      </c>
      <c r="K22" s="116">
        <v>39.090909090909093</v>
      </c>
    </row>
    <row r="23" spans="1:11" ht="14.1" customHeight="1" x14ac:dyDescent="0.2">
      <c r="A23" s="306">
        <v>23</v>
      </c>
      <c r="B23" s="307" t="s">
        <v>240</v>
      </c>
      <c r="C23" s="308"/>
      <c r="D23" s="113">
        <v>0.16528925619834711</v>
      </c>
      <c r="E23" s="115">
        <v>7</v>
      </c>
      <c r="F23" s="114">
        <v>11</v>
      </c>
      <c r="G23" s="114">
        <v>14</v>
      </c>
      <c r="H23" s="114">
        <v>4</v>
      </c>
      <c r="I23" s="140">
        <v>13</v>
      </c>
      <c r="J23" s="115">
        <v>-6</v>
      </c>
      <c r="K23" s="116">
        <v>-46.153846153846153</v>
      </c>
    </row>
    <row r="24" spans="1:11" ht="14.1" customHeight="1" x14ac:dyDescent="0.2">
      <c r="A24" s="306">
        <v>24</v>
      </c>
      <c r="B24" s="307" t="s">
        <v>241</v>
      </c>
      <c r="C24" s="308"/>
      <c r="D24" s="113">
        <v>7.3907910271546635</v>
      </c>
      <c r="E24" s="115">
        <v>313</v>
      </c>
      <c r="F24" s="114">
        <v>274</v>
      </c>
      <c r="G24" s="114">
        <v>219</v>
      </c>
      <c r="H24" s="114">
        <v>186</v>
      </c>
      <c r="I24" s="140">
        <v>375</v>
      </c>
      <c r="J24" s="115">
        <v>-62</v>
      </c>
      <c r="K24" s="116">
        <v>-16.533333333333335</v>
      </c>
    </row>
    <row r="25" spans="1:11" ht="14.1" customHeight="1" x14ac:dyDescent="0.2">
      <c r="A25" s="306">
        <v>25</v>
      </c>
      <c r="B25" s="307" t="s">
        <v>242</v>
      </c>
      <c r="C25" s="308"/>
      <c r="D25" s="113">
        <v>6.8949232585596221</v>
      </c>
      <c r="E25" s="115">
        <v>292</v>
      </c>
      <c r="F25" s="114">
        <v>233</v>
      </c>
      <c r="G25" s="114">
        <v>235</v>
      </c>
      <c r="H25" s="114">
        <v>245</v>
      </c>
      <c r="I25" s="140">
        <v>300</v>
      </c>
      <c r="J25" s="115">
        <v>-8</v>
      </c>
      <c r="K25" s="116">
        <v>-2.6666666666666665</v>
      </c>
    </row>
    <row r="26" spans="1:11" ht="14.1" customHeight="1" x14ac:dyDescent="0.2">
      <c r="A26" s="306">
        <v>26</v>
      </c>
      <c r="B26" s="307" t="s">
        <v>243</v>
      </c>
      <c r="C26" s="308"/>
      <c r="D26" s="113">
        <v>5.4309327036599768</v>
      </c>
      <c r="E26" s="115">
        <v>230</v>
      </c>
      <c r="F26" s="114">
        <v>129</v>
      </c>
      <c r="G26" s="114">
        <v>149</v>
      </c>
      <c r="H26" s="114">
        <v>101</v>
      </c>
      <c r="I26" s="140">
        <v>233</v>
      </c>
      <c r="J26" s="115">
        <v>-3</v>
      </c>
      <c r="K26" s="116">
        <v>-1.2875536480686696</v>
      </c>
    </row>
    <row r="27" spans="1:11" ht="14.1" customHeight="1" x14ac:dyDescent="0.2">
      <c r="A27" s="306">
        <v>27</v>
      </c>
      <c r="B27" s="307" t="s">
        <v>244</v>
      </c>
      <c r="C27" s="308"/>
      <c r="D27" s="113">
        <v>2.4793388429752068</v>
      </c>
      <c r="E27" s="115">
        <v>105</v>
      </c>
      <c r="F27" s="114">
        <v>72</v>
      </c>
      <c r="G27" s="114">
        <v>109</v>
      </c>
      <c r="H27" s="114">
        <v>75</v>
      </c>
      <c r="I27" s="140">
        <v>114</v>
      </c>
      <c r="J27" s="115">
        <v>-9</v>
      </c>
      <c r="K27" s="116">
        <v>-7.8947368421052628</v>
      </c>
    </row>
    <row r="28" spans="1:11" ht="14.1" customHeight="1" x14ac:dyDescent="0.2">
      <c r="A28" s="306">
        <v>28</v>
      </c>
      <c r="B28" s="307" t="s">
        <v>245</v>
      </c>
      <c r="C28" s="308"/>
      <c r="D28" s="113">
        <v>0.70838252656434475</v>
      </c>
      <c r="E28" s="115">
        <v>30</v>
      </c>
      <c r="F28" s="114">
        <v>12</v>
      </c>
      <c r="G28" s="114">
        <v>19</v>
      </c>
      <c r="H28" s="114">
        <v>21</v>
      </c>
      <c r="I28" s="140">
        <v>23</v>
      </c>
      <c r="J28" s="115">
        <v>7</v>
      </c>
      <c r="K28" s="116">
        <v>30.434782608695652</v>
      </c>
    </row>
    <row r="29" spans="1:11" ht="14.1" customHeight="1" x14ac:dyDescent="0.2">
      <c r="A29" s="306">
        <v>29</v>
      </c>
      <c r="B29" s="307" t="s">
        <v>246</v>
      </c>
      <c r="C29" s="308"/>
      <c r="D29" s="113">
        <v>4.8170011806375443</v>
      </c>
      <c r="E29" s="115">
        <v>204</v>
      </c>
      <c r="F29" s="114">
        <v>188</v>
      </c>
      <c r="G29" s="114">
        <v>216</v>
      </c>
      <c r="H29" s="114">
        <v>152</v>
      </c>
      <c r="I29" s="140">
        <v>169</v>
      </c>
      <c r="J29" s="115">
        <v>35</v>
      </c>
      <c r="K29" s="116">
        <v>20.710059171597631</v>
      </c>
    </row>
    <row r="30" spans="1:11" ht="14.1" customHeight="1" x14ac:dyDescent="0.2">
      <c r="A30" s="306" t="s">
        <v>247</v>
      </c>
      <c r="B30" s="307" t="s">
        <v>248</v>
      </c>
      <c r="C30" s="308"/>
      <c r="D30" s="113">
        <v>1.2042502951593861</v>
      </c>
      <c r="E30" s="115">
        <v>51</v>
      </c>
      <c r="F30" s="114" t="s">
        <v>513</v>
      </c>
      <c r="G30" s="114" t="s">
        <v>513</v>
      </c>
      <c r="H30" s="114">
        <v>42</v>
      </c>
      <c r="I30" s="140" t="s">
        <v>513</v>
      </c>
      <c r="J30" s="115" t="s">
        <v>513</v>
      </c>
      <c r="K30" s="116" t="s">
        <v>513</v>
      </c>
    </row>
    <row r="31" spans="1:11" ht="14.1" customHeight="1" x14ac:dyDescent="0.2">
      <c r="A31" s="306" t="s">
        <v>249</v>
      </c>
      <c r="B31" s="307" t="s">
        <v>250</v>
      </c>
      <c r="C31" s="308"/>
      <c r="D31" s="113">
        <v>3.4946871310507674</v>
      </c>
      <c r="E31" s="115">
        <v>148</v>
      </c>
      <c r="F31" s="114">
        <v>141</v>
      </c>
      <c r="G31" s="114">
        <v>155</v>
      </c>
      <c r="H31" s="114">
        <v>107</v>
      </c>
      <c r="I31" s="140">
        <v>112</v>
      </c>
      <c r="J31" s="115">
        <v>36</v>
      </c>
      <c r="K31" s="116">
        <v>32.142857142857146</v>
      </c>
    </row>
    <row r="32" spans="1:11" ht="14.1" customHeight="1" x14ac:dyDescent="0.2">
      <c r="A32" s="306">
        <v>31</v>
      </c>
      <c r="B32" s="307" t="s">
        <v>251</v>
      </c>
      <c r="C32" s="308"/>
      <c r="D32" s="113">
        <v>0.51948051948051943</v>
      </c>
      <c r="E32" s="115">
        <v>22</v>
      </c>
      <c r="F32" s="114">
        <v>22</v>
      </c>
      <c r="G32" s="114">
        <v>20</v>
      </c>
      <c r="H32" s="114">
        <v>11</v>
      </c>
      <c r="I32" s="140">
        <v>36</v>
      </c>
      <c r="J32" s="115">
        <v>-14</v>
      </c>
      <c r="K32" s="116">
        <v>-38.888888888888886</v>
      </c>
    </row>
    <row r="33" spans="1:11" ht="14.1" customHeight="1" x14ac:dyDescent="0.2">
      <c r="A33" s="306">
        <v>32</v>
      </c>
      <c r="B33" s="307" t="s">
        <v>252</v>
      </c>
      <c r="C33" s="308"/>
      <c r="D33" s="113">
        <v>6.8476977567886657</v>
      </c>
      <c r="E33" s="115">
        <v>290</v>
      </c>
      <c r="F33" s="114">
        <v>664</v>
      </c>
      <c r="G33" s="114">
        <v>301</v>
      </c>
      <c r="H33" s="114">
        <v>181</v>
      </c>
      <c r="I33" s="140">
        <v>276</v>
      </c>
      <c r="J33" s="115">
        <v>14</v>
      </c>
      <c r="K33" s="116">
        <v>5.0724637681159424</v>
      </c>
    </row>
    <row r="34" spans="1:11" ht="14.1" customHeight="1" x14ac:dyDescent="0.2">
      <c r="A34" s="306">
        <v>33</v>
      </c>
      <c r="B34" s="307" t="s">
        <v>253</v>
      </c>
      <c r="C34" s="308"/>
      <c r="D34" s="113">
        <v>4.0141676505312871</v>
      </c>
      <c r="E34" s="115">
        <v>170</v>
      </c>
      <c r="F34" s="114">
        <v>303</v>
      </c>
      <c r="G34" s="114">
        <v>117</v>
      </c>
      <c r="H34" s="114">
        <v>64</v>
      </c>
      <c r="I34" s="140">
        <v>181</v>
      </c>
      <c r="J34" s="115">
        <v>-11</v>
      </c>
      <c r="K34" s="116">
        <v>-6.0773480662983426</v>
      </c>
    </row>
    <row r="35" spans="1:11" ht="14.1" customHeight="1" x14ac:dyDescent="0.2">
      <c r="A35" s="306">
        <v>34</v>
      </c>
      <c r="B35" s="307" t="s">
        <v>254</v>
      </c>
      <c r="C35" s="308"/>
      <c r="D35" s="113">
        <v>3.2349468713105076</v>
      </c>
      <c r="E35" s="115">
        <v>137</v>
      </c>
      <c r="F35" s="114">
        <v>99</v>
      </c>
      <c r="G35" s="114">
        <v>67</v>
      </c>
      <c r="H35" s="114">
        <v>64</v>
      </c>
      <c r="I35" s="140">
        <v>131</v>
      </c>
      <c r="J35" s="115">
        <v>6</v>
      </c>
      <c r="K35" s="116">
        <v>4.5801526717557248</v>
      </c>
    </row>
    <row r="36" spans="1:11" ht="14.1" customHeight="1" x14ac:dyDescent="0.2">
      <c r="A36" s="306">
        <v>41</v>
      </c>
      <c r="B36" s="307" t="s">
        <v>255</v>
      </c>
      <c r="C36" s="308"/>
      <c r="D36" s="113">
        <v>0.14167650531286896</v>
      </c>
      <c r="E36" s="115">
        <v>6</v>
      </c>
      <c r="F36" s="114">
        <v>3</v>
      </c>
      <c r="G36" s="114">
        <v>13</v>
      </c>
      <c r="H36" s="114" t="s">
        <v>513</v>
      </c>
      <c r="I36" s="140" t="s">
        <v>513</v>
      </c>
      <c r="J36" s="115" t="s">
        <v>513</v>
      </c>
      <c r="K36" s="116" t="s">
        <v>513</v>
      </c>
    </row>
    <row r="37" spans="1:11" ht="14.1" customHeight="1" x14ac:dyDescent="0.2">
      <c r="A37" s="306">
        <v>42</v>
      </c>
      <c r="B37" s="307" t="s">
        <v>256</v>
      </c>
      <c r="C37" s="308"/>
      <c r="D37" s="113">
        <v>0.16528925619834711</v>
      </c>
      <c r="E37" s="115">
        <v>7</v>
      </c>
      <c r="F37" s="114">
        <v>0</v>
      </c>
      <c r="G37" s="114">
        <v>7</v>
      </c>
      <c r="H37" s="114">
        <v>7</v>
      </c>
      <c r="I37" s="140">
        <v>4</v>
      </c>
      <c r="J37" s="115">
        <v>3</v>
      </c>
      <c r="K37" s="116">
        <v>75</v>
      </c>
    </row>
    <row r="38" spans="1:11" ht="14.1" customHeight="1" x14ac:dyDescent="0.2">
      <c r="A38" s="306">
        <v>43</v>
      </c>
      <c r="B38" s="307" t="s">
        <v>257</v>
      </c>
      <c r="C38" s="308"/>
      <c r="D38" s="113">
        <v>0.56670602125147584</v>
      </c>
      <c r="E38" s="115">
        <v>24</v>
      </c>
      <c r="F38" s="114">
        <v>14</v>
      </c>
      <c r="G38" s="114">
        <v>32</v>
      </c>
      <c r="H38" s="114">
        <v>12</v>
      </c>
      <c r="I38" s="140">
        <v>34</v>
      </c>
      <c r="J38" s="115">
        <v>-10</v>
      </c>
      <c r="K38" s="116">
        <v>-29.411764705882351</v>
      </c>
    </row>
    <row r="39" spans="1:11" ht="14.1" customHeight="1" x14ac:dyDescent="0.2">
      <c r="A39" s="306">
        <v>51</v>
      </c>
      <c r="B39" s="307" t="s">
        <v>258</v>
      </c>
      <c r="C39" s="308"/>
      <c r="D39" s="113">
        <v>4.8406139315230226</v>
      </c>
      <c r="E39" s="115">
        <v>205</v>
      </c>
      <c r="F39" s="114">
        <v>246</v>
      </c>
      <c r="G39" s="114">
        <v>213</v>
      </c>
      <c r="H39" s="114">
        <v>160</v>
      </c>
      <c r="I39" s="140">
        <v>157</v>
      </c>
      <c r="J39" s="115">
        <v>48</v>
      </c>
      <c r="K39" s="116">
        <v>30.573248407643312</v>
      </c>
    </row>
    <row r="40" spans="1:11" ht="14.1" customHeight="1" x14ac:dyDescent="0.2">
      <c r="A40" s="306" t="s">
        <v>259</v>
      </c>
      <c r="B40" s="307" t="s">
        <v>260</v>
      </c>
      <c r="C40" s="308"/>
      <c r="D40" s="113">
        <v>4.4155844155844157</v>
      </c>
      <c r="E40" s="115">
        <v>187</v>
      </c>
      <c r="F40" s="114">
        <v>212</v>
      </c>
      <c r="G40" s="114">
        <v>188</v>
      </c>
      <c r="H40" s="114">
        <v>145</v>
      </c>
      <c r="I40" s="140">
        <v>144</v>
      </c>
      <c r="J40" s="115">
        <v>43</v>
      </c>
      <c r="K40" s="116">
        <v>29.861111111111111</v>
      </c>
    </row>
    <row r="41" spans="1:11" ht="14.1" customHeight="1" x14ac:dyDescent="0.2">
      <c r="A41" s="306"/>
      <c r="B41" s="307" t="s">
        <v>261</v>
      </c>
      <c r="C41" s="308"/>
      <c r="D41" s="113">
        <v>3.7308146399055491</v>
      </c>
      <c r="E41" s="115">
        <v>158</v>
      </c>
      <c r="F41" s="114">
        <v>173</v>
      </c>
      <c r="G41" s="114">
        <v>148</v>
      </c>
      <c r="H41" s="114">
        <v>116</v>
      </c>
      <c r="I41" s="140">
        <v>88</v>
      </c>
      <c r="J41" s="115">
        <v>70</v>
      </c>
      <c r="K41" s="116">
        <v>79.545454545454547</v>
      </c>
    </row>
    <row r="42" spans="1:11" ht="14.1" customHeight="1" x14ac:dyDescent="0.2">
      <c r="A42" s="306">
        <v>52</v>
      </c>
      <c r="B42" s="307" t="s">
        <v>262</v>
      </c>
      <c r="C42" s="308"/>
      <c r="D42" s="113">
        <v>6.2337662337662341</v>
      </c>
      <c r="E42" s="115">
        <v>264</v>
      </c>
      <c r="F42" s="114">
        <v>386</v>
      </c>
      <c r="G42" s="114">
        <v>172</v>
      </c>
      <c r="H42" s="114">
        <v>219</v>
      </c>
      <c r="I42" s="140">
        <v>281</v>
      </c>
      <c r="J42" s="115">
        <v>-17</v>
      </c>
      <c r="K42" s="116">
        <v>-6.0498220640569391</v>
      </c>
    </row>
    <row r="43" spans="1:11" ht="14.1" customHeight="1" x14ac:dyDescent="0.2">
      <c r="A43" s="306" t="s">
        <v>263</v>
      </c>
      <c r="B43" s="307" t="s">
        <v>264</v>
      </c>
      <c r="C43" s="308"/>
      <c r="D43" s="113">
        <v>4.8170011806375443</v>
      </c>
      <c r="E43" s="115">
        <v>204</v>
      </c>
      <c r="F43" s="114">
        <v>290</v>
      </c>
      <c r="G43" s="114">
        <v>142</v>
      </c>
      <c r="H43" s="114">
        <v>187</v>
      </c>
      <c r="I43" s="140">
        <v>211</v>
      </c>
      <c r="J43" s="115">
        <v>-7</v>
      </c>
      <c r="K43" s="116">
        <v>-3.3175355450236967</v>
      </c>
    </row>
    <row r="44" spans="1:11" ht="14.1" customHeight="1" x14ac:dyDescent="0.2">
      <c r="A44" s="306">
        <v>53</v>
      </c>
      <c r="B44" s="307" t="s">
        <v>265</v>
      </c>
      <c r="C44" s="308"/>
      <c r="D44" s="113">
        <v>1.3223140495867769</v>
      </c>
      <c r="E44" s="115">
        <v>56</v>
      </c>
      <c r="F44" s="114">
        <v>84</v>
      </c>
      <c r="G44" s="114">
        <v>61</v>
      </c>
      <c r="H44" s="114">
        <v>62</v>
      </c>
      <c r="I44" s="140">
        <v>70</v>
      </c>
      <c r="J44" s="115">
        <v>-14</v>
      </c>
      <c r="K44" s="116">
        <v>-20</v>
      </c>
    </row>
    <row r="45" spans="1:11" ht="14.1" customHeight="1" x14ac:dyDescent="0.2">
      <c r="A45" s="306" t="s">
        <v>266</v>
      </c>
      <c r="B45" s="307" t="s">
        <v>267</v>
      </c>
      <c r="C45" s="308"/>
      <c r="D45" s="113">
        <v>1.2750885478158205</v>
      </c>
      <c r="E45" s="115">
        <v>54</v>
      </c>
      <c r="F45" s="114">
        <v>83</v>
      </c>
      <c r="G45" s="114">
        <v>59</v>
      </c>
      <c r="H45" s="114">
        <v>61</v>
      </c>
      <c r="I45" s="140">
        <v>66</v>
      </c>
      <c r="J45" s="115">
        <v>-12</v>
      </c>
      <c r="K45" s="116">
        <v>-18.181818181818183</v>
      </c>
    </row>
    <row r="46" spans="1:11" ht="14.1" customHeight="1" x14ac:dyDescent="0.2">
      <c r="A46" s="306">
        <v>54</v>
      </c>
      <c r="B46" s="307" t="s">
        <v>268</v>
      </c>
      <c r="C46" s="308"/>
      <c r="D46" s="113">
        <v>3.2113341204250294</v>
      </c>
      <c r="E46" s="115">
        <v>136</v>
      </c>
      <c r="F46" s="114">
        <v>115</v>
      </c>
      <c r="G46" s="114">
        <v>135</v>
      </c>
      <c r="H46" s="114">
        <v>113</v>
      </c>
      <c r="I46" s="140">
        <v>116</v>
      </c>
      <c r="J46" s="115">
        <v>20</v>
      </c>
      <c r="K46" s="116">
        <v>17.241379310344829</v>
      </c>
    </row>
    <row r="47" spans="1:11" ht="14.1" customHeight="1" x14ac:dyDescent="0.2">
      <c r="A47" s="306">
        <v>61</v>
      </c>
      <c r="B47" s="307" t="s">
        <v>269</v>
      </c>
      <c r="C47" s="308"/>
      <c r="D47" s="113">
        <v>1.8890200708382527</v>
      </c>
      <c r="E47" s="115">
        <v>80</v>
      </c>
      <c r="F47" s="114">
        <v>50</v>
      </c>
      <c r="G47" s="114">
        <v>54</v>
      </c>
      <c r="H47" s="114">
        <v>54</v>
      </c>
      <c r="I47" s="140">
        <v>57</v>
      </c>
      <c r="J47" s="115">
        <v>23</v>
      </c>
      <c r="K47" s="116">
        <v>40.350877192982459</v>
      </c>
    </row>
    <row r="48" spans="1:11" ht="14.1" customHeight="1" x14ac:dyDescent="0.2">
      <c r="A48" s="306">
        <v>62</v>
      </c>
      <c r="B48" s="307" t="s">
        <v>270</v>
      </c>
      <c r="C48" s="308"/>
      <c r="D48" s="113">
        <v>5.0531286894923255</v>
      </c>
      <c r="E48" s="115">
        <v>214</v>
      </c>
      <c r="F48" s="114">
        <v>274</v>
      </c>
      <c r="G48" s="114">
        <v>296</v>
      </c>
      <c r="H48" s="114">
        <v>181</v>
      </c>
      <c r="I48" s="140">
        <v>402</v>
      </c>
      <c r="J48" s="115">
        <v>-188</v>
      </c>
      <c r="K48" s="116">
        <v>-46.766169154228855</v>
      </c>
    </row>
    <row r="49" spans="1:11" ht="14.1" customHeight="1" x14ac:dyDescent="0.2">
      <c r="A49" s="306">
        <v>63</v>
      </c>
      <c r="B49" s="307" t="s">
        <v>271</v>
      </c>
      <c r="C49" s="308"/>
      <c r="D49" s="113">
        <v>6.6587957497048409</v>
      </c>
      <c r="E49" s="115">
        <v>282</v>
      </c>
      <c r="F49" s="114">
        <v>223</v>
      </c>
      <c r="G49" s="114">
        <v>226</v>
      </c>
      <c r="H49" s="114">
        <v>160</v>
      </c>
      <c r="I49" s="140">
        <v>193</v>
      </c>
      <c r="J49" s="115">
        <v>89</v>
      </c>
      <c r="K49" s="116">
        <v>46.1139896373057</v>
      </c>
    </row>
    <row r="50" spans="1:11" ht="14.1" customHeight="1" x14ac:dyDescent="0.2">
      <c r="A50" s="306" t="s">
        <v>272</v>
      </c>
      <c r="B50" s="307" t="s">
        <v>273</v>
      </c>
      <c r="C50" s="308"/>
      <c r="D50" s="113">
        <v>2.5029515938606846</v>
      </c>
      <c r="E50" s="115">
        <v>106</v>
      </c>
      <c r="F50" s="114">
        <v>64</v>
      </c>
      <c r="G50" s="114">
        <v>83</v>
      </c>
      <c r="H50" s="114">
        <v>45</v>
      </c>
      <c r="I50" s="140">
        <v>52</v>
      </c>
      <c r="J50" s="115">
        <v>54</v>
      </c>
      <c r="K50" s="116">
        <v>103.84615384615384</v>
      </c>
    </row>
    <row r="51" spans="1:11" ht="14.1" customHeight="1" x14ac:dyDescent="0.2">
      <c r="A51" s="306" t="s">
        <v>274</v>
      </c>
      <c r="B51" s="307" t="s">
        <v>275</v>
      </c>
      <c r="C51" s="308"/>
      <c r="D51" s="113">
        <v>3.8724911452184179</v>
      </c>
      <c r="E51" s="115">
        <v>164</v>
      </c>
      <c r="F51" s="114">
        <v>150</v>
      </c>
      <c r="G51" s="114">
        <v>133</v>
      </c>
      <c r="H51" s="114">
        <v>108</v>
      </c>
      <c r="I51" s="140">
        <v>132</v>
      </c>
      <c r="J51" s="115">
        <v>32</v>
      </c>
      <c r="K51" s="116">
        <v>24.242424242424242</v>
      </c>
    </row>
    <row r="52" spans="1:11" ht="14.1" customHeight="1" x14ac:dyDescent="0.2">
      <c r="A52" s="306">
        <v>71</v>
      </c>
      <c r="B52" s="307" t="s">
        <v>276</v>
      </c>
      <c r="C52" s="308"/>
      <c r="D52" s="113">
        <v>7.0838252656434477</v>
      </c>
      <c r="E52" s="115">
        <v>300</v>
      </c>
      <c r="F52" s="114">
        <v>225</v>
      </c>
      <c r="G52" s="114">
        <v>307</v>
      </c>
      <c r="H52" s="114">
        <v>197</v>
      </c>
      <c r="I52" s="140">
        <v>295</v>
      </c>
      <c r="J52" s="115">
        <v>5</v>
      </c>
      <c r="K52" s="116">
        <v>1.6949152542372881</v>
      </c>
    </row>
    <row r="53" spans="1:11" ht="14.1" customHeight="1" x14ac:dyDescent="0.2">
      <c r="A53" s="306" t="s">
        <v>277</v>
      </c>
      <c r="B53" s="307" t="s">
        <v>278</v>
      </c>
      <c r="C53" s="308"/>
      <c r="D53" s="113">
        <v>1.8417945690672963</v>
      </c>
      <c r="E53" s="115">
        <v>78</v>
      </c>
      <c r="F53" s="114">
        <v>60</v>
      </c>
      <c r="G53" s="114">
        <v>114</v>
      </c>
      <c r="H53" s="114">
        <v>41</v>
      </c>
      <c r="I53" s="140">
        <v>83</v>
      </c>
      <c r="J53" s="115">
        <v>-5</v>
      </c>
      <c r="K53" s="116">
        <v>-6.024096385542169</v>
      </c>
    </row>
    <row r="54" spans="1:11" ht="14.1" customHeight="1" x14ac:dyDescent="0.2">
      <c r="A54" s="306" t="s">
        <v>279</v>
      </c>
      <c r="B54" s="307" t="s">
        <v>280</v>
      </c>
      <c r="C54" s="308"/>
      <c r="D54" s="113">
        <v>4.8406139315230226</v>
      </c>
      <c r="E54" s="115">
        <v>205</v>
      </c>
      <c r="F54" s="114">
        <v>151</v>
      </c>
      <c r="G54" s="114">
        <v>180</v>
      </c>
      <c r="H54" s="114">
        <v>138</v>
      </c>
      <c r="I54" s="140">
        <v>195</v>
      </c>
      <c r="J54" s="115">
        <v>10</v>
      </c>
      <c r="K54" s="116">
        <v>5.1282051282051286</v>
      </c>
    </row>
    <row r="55" spans="1:11" ht="14.1" customHeight="1" x14ac:dyDescent="0.2">
      <c r="A55" s="306">
        <v>72</v>
      </c>
      <c r="B55" s="307" t="s">
        <v>281</v>
      </c>
      <c r="C55" s="308"/>
      <c r="D55" s="113">
        <v>1.8890200708382527</v>
      </c>
      <c r="E55" s="115">
        <v>80</v>
      </c>
      <c r="F55" s="114">
        <v>57</v>
      </c>
      <c r="G55" s="114">
        <v>56</v>
      </c>
      <c r="H55" s="114">
        <v>54</v>
      </c>
      <c r="I55" s="140">
        <v>72</v>
      </c>
      <c r="J55" s="115">
        <v>8</v>
      </c>
      <c r="K55" s="116">
        <v>11.111111111111111</v>
      </c>
    </row>
    <row r="56" spans="1:11" ht="14.1" customHeight="1" x14ac:dyDescent="0.2">
      <c r="A56" s="306" t="s">
        <v>282</v>
      </c>
      <c r="B56" s="307" t="s">
        <v>283</v>
      </c>
      <c r="C56" s="308"/>
      <c r="D56" s="113">
        <v>0.82644628099173556</v>
      </c>
      <c r="E56" s="115">
        <v>35</v>
      </c>
      <c r="F56" s="114">
        <v>19</v>
      </c>
      <c r="G56" s="114">
        <v>25</v>
      </c>
      <c r="H56" s="114">
        <v>21</v>
      </c>
      <c r="I56" s="140">
        <v>37</v>
      </c>
      <c r="J56" s="115">
        <v>-2</v>
      </c>
      <c r="K56" s="116">
        <v>-5.4054054054054053</v>
      </c>
    </row>
    <row r="57" spans="1:11" ht="14.1" customHeight="1" x14ac:dyDescent="0.2">
      <c r="A57" s="306" t="s">
        <v>284</v>
      </c>
      <c r="B57" s="307" t="s">
        <v>285</v>
      </c>
      <c r="C57" s="308"/>
      <c r="D57" s="113">
        <v>0.54309327036599764</v>
      </c>
      <c r="E57" s="115">
        <v>23</v>
      </c>
      <c r="F57" s="114">
        <v>21</v>
      </c>
      <c r="G57" s="114">
        <v>11</v>
      </c>
      <c r="H57" s="114">
        <v>15</v>
      </c>
      <c r="I57" s="140">
        <v>14</v>
      </c>
      <c r="J57" s="115">
        <v>9</v>
      </c>
      <c r="K57" s="116">
        <v>64.285714285714292</v>
      </c>
    </row>
    <row r="58" spans="1:11" ht="14.1" customHeight="1" x14ac:dyDescent="0.2">
      <c r="A58" s="306">
        <v>73</v>
      </c>
      <c r="B58" s="307" t="s">
        <v>286</v>
      </c>
      <c r="C58" s="308"/>
      <c r="D58" s="113">
        <v>0.94451003541912637</v>
      </c>
      <c r="E58" s="115">
        <v>40</v>
      </c>
      <c r="F58" s="114">
        <v>22</v>
      </c>
      <c r="G58" s="114">
        <v>47</v>
      </c>
      <c r="H58" s="114">
        <v>25</v>
      </c>
      <c r="I58" s="140">
        <v>46</v>
      </c>
      <c r="J58" s="115">
        <v>-6</v>
      </c>
      <c r="K58" s="116">
        <v>-13.043478260869565</v>
      </c>
    </row>
    <row r="59" spans="1:11" ht="14.1" customHeight="1" x14ac:dyDescent="0.2">
      <c r="A59" s="306" t="s">
        <v>287</v>
      </c>
      <c r="B59" s="307" t="s">
        <v>288</v>
      </c>
      <c r="C59" s="308"/>
      <c r="D59" s="113">
        <v>0.70838252656434475</v>
      </c>
      <c r="E59" s="115">
        <v>30</v>
      </c>
      <c r="F59" s="114">
        <v>13</v>
      </c>
      <c r="G59" s="114">
        <v>32</v>
      </c>
      <c r="H59" s="114">
        <v>23</v>
      </c>
      <c r="I59" s="140">
        <v>35</v>
      </c>
      <c r="J59" s="115">
        <v>-5</v>
      </c>
      <c r="K59" s="116">
        <v>-14.285714285714286</v>
      </c>
    </row>
    <row r="60" spans="1:11" ht="14.1" customHeight="1" x14ac:dyDescent="0.2">
      <c r="A60" s="306">
        <v>81</v>
      </c>
      <c r="B60" s="307" t="s">
        <v>289</v>
      </c>
      <c r="C60" s="308"/>
      <c r="D60" s="113">
        <v>4.9350649350649354</v>
      </c>
      <c r="E60" s="115">
        <v>209</v>
      </c>
      <c r="F60" s="114">
        <v>182</v>
      </c>
      <c r="G60" s="114">
        <v>230</v>
      </c>
      <c r="H60" s="114">
        <v>178</v>
      </c>
      <c r="I60" s="140">
        <v>224</v>
      </c>
      <c r="J60" s="115">
        <v>-15</v>
      </c>
      <c r="K60" s="116">
        <v>-6.6964285714285712</v>
      </c>
    </row>
    <row r="61" spans="1:11" ht="14.1" customHeight="1" x14ac:dyDescent="0.2">
      <c r="A61" s="306" t="s">
        <v>290</v>
      </c>
      <c r="B61" s="307" t="s">
        <v>291</v>
      </c>
      <c r="C61" s="308"/>
      <c r="D61" s="113">
        <v>1.5820543093270365</v>
      </c>
      <c r="E61" s="115">
        <v>67</v>
      </c>
      <c r="F61" s="114">
        <v>45</v>
      </c>
      <c r="G61" s="114">
        <v>76</v>
      </c>
      <c r="H61" s="114">
        <v>68</v>
      </c>
      <c r="I61" s="140">
        <v>70</v>
      </c>
      <c r="J61" s="115">
        <v>-3</v>
      </c>
      <c r="K61" s="116">
        <v>-4.2857142857142856</v>
      </c>
    </row>
    <row r="62" spans="1:11" ht="14.1" customHeight="1" x14ac:dyDescent="0.2">
      <c r="A62" s="306" t="s">
        <v>292</v>
      </c>
      <c r="B62" s="307" t="s">
        <v>293</v>
      </c>
      <c r="C62" s="308"/>
      <c r="D62" s="113">
        <v>1.6292798110979929</v>
      </c>
      <c r="E62" s="115">
        <v>69</v>
      </c>
      <c r="F62" s="114">
        <v>88</v>
      </c>
      <c r="G62" s="114">
        <v>79</v>
      </c>
      <c r="H62" s="114">
        <v>59</v>
      </c>
      <c r="I62" s="140">
        <v>69</v>
      </c>
      <c r="J62" s="115">
        <v>0</v>
      </c>
      <c r="K62" s="116">
        <v>0</v>
      </c>
    </row>
    <row r="63" spans="1:11" ht="14.1" customHeight="1" x14ac:dyDescent="0.2">
      <c r="A63" s="306"/>
      <c r="B63" s="307" t="s">
        <v>294</v>
      </c>
      <c r="C63" s="308"/>
      <c r="D63" s="113">
        <v>1.5820543093270365</v>
      </c>
      <c r="E63" s="115">
        <v>67</v>
      </c>
      <c r="F63" s="114">
        <v>74</v>
      </c>
      <c r="G63" s="114">
        <v>72</v>
      </c>
      <c r="H63" s="114">
        <v>55</v>
      </c>
      <c r="I63" s="140">
        <v>67</v>
      </c>
      <c r="J63" s="115">
        <v>0</v>
      </c>
      <c r="K63" s="116">
        <v>0</v>
      </c>
    </row>
    <row r="64" spans="1:11" ht="14.1" customHeight="1" x14ac:dyDescent="0.2">
      <c r="A64" s="306" t="s">
        <v>295</v>
      </c>
      <c r="B64" s="307" t="s">
        <v>296</v>
      </c>
      <c r="C64" s="308"/>
      <c r="D64" s="113">
        <v>0.51948051948051943</v>
      </c>
      <c r="E64" s="115">
        <v>22</v>
      </c>
      <c r="F64" s="114">
        <v>23</v>
      </c>
      <c r="G64" s="114">
        <v>24</v>
      </c>
      <c r="H64" s="114">
        <v>23</v>
      </c>
      <c r="I64" s="140">
        <v>21</v>
      </c>
      <c r="J64" s="115">
        <v>1</v>
      </c>
      <c r="K64" s="116">
        <v>4.7619047619047619</v>
      </c>
    </row>
    <row r="65" spans="1:11" ht="14.1" customHeight="1" x14ac:dyDescent="0.2">
      <c r="A65" s="306" t="s">
        <v>297</v>
      </c>
      <c r="B65" s="307" t="s">
        <v>298</v>
      </c>
      <c r="C65" s="308"/>
      <c r="D65" s="113">
        <v>0.82644628099173556</v>
      </c>
      <c r="E65" s="115">
        <v>35</v>
      </c>
      <c r="F65" s="114">
        <v>14</v>
      </c>
      <c r="G65" s="114">
        <v>32</v>
      </c>
      <c r="H65" s="114">
        <v>15</v>
      </c>
      <c r="I65" s="140">
        <v>35</v>
      </c>
      <c r="J65" s="115">
        <v>0</v>
      </c>
      <c r="K65" s="116">
        <v>0</v>
      </c>
    </row>
    <row r="66" spans="1:11" ht="14.1" customHeight="1" x14ac:dyDescent="0.2">
      <c r="A66" s="306">
        <v>82</v>
      </c>
      <c r="B66" s="307" t="s">
        <v>299</v>
      </c>
      <c r="C66" s="308"/>
      <c r="D66" s="113">
        <v>2.8571428571428572</v>
      </c>
      <c r="E66" s="115">
        <v>121</v>
      </c>
      <c r="F66" s="114">
        <v>92</v>
      </c>
      <c r="G66" s="114">
        <v>156</v>
      </c>
      <c r="H66" s="114">
        <v>91</v>
      </c>
      <c r="I66" s="140">
        <v>98</v>
      </c>
      <c r="J66" s="115">
        <v>23</v>
      </c>
      <c r="K66" s="116">
        <v>23.469387755102041</v>
      </c>
    </row>
    <row r="67" spans="1:11" ht="14.1" customHeight="1" x14ac:dyDescent="0.2">
      <c r="A67" s="306" t="s">
        <v>300</v>
      </c>
      <c r="B67" s="307" t="s">
        <v>301</v>
      </c>
      <c r="C67" s="308"/>
      <c r="D67" s="113">
        <v>2.0070838252656436</v>
      </c>
      <c r="E67" s="115">
        <v>85</v>
      </c>
      <c r="F67" s="114">
        <v>67</v>
      </c>
      <c r="G67" s="114">
        <v>116</v>
      </c>
      <c r="H67" s="114">
        <v>55</v>
      </c>
      <c r="I67" s="140">
        <v>70</v>
      </c>
      <c r="J67" s="115">
        <v>15</v>
      </c>
      <c r="K67" s="116">
        <v>21.428571428571427</v>
      </c>
    </row>
    <row r="68" spans="1:11" ht="14.1" customHeight="1" x14ac:dyDescent="0.2">
      <c r="A68" s="306" t="s">
        <v>302</v>
      </c>
      <c r="B68" s="307" t="s">
        <v>303</v>
      </c>
      <c r="C68" s="308"/>
      <c r="D68" s="113">
        <v>0.54309327036599764</v>
      </c>
      <c r="E68" s="115">
        <v>23</v>
      </c>
      <c r="F68" s="114">
        <v>16</v>
      </c>
      <c r="G68" s="114">
        <v>22</v>
      </c>
      <c r="H68" s="114">
        <v>26</v>
      </c>
      <c r="I68" s="140">
        <v>17</v>
      </c>
      <c r="J68" s="115">
        <v>6</v>
      </c>
      <c r="K68" s="116">
        <v>35.294117647058826</v>
      </c>
    </row>
    <row r="69" spans="1:11" ht="14.1" customHeight="1" x14ac:dyDescent="0.2">
      <c r="A69" s="306">
        <v>83</v>
      </c>
      <c r="B69" s="307" t="s">
        <v>304</v>
      </c>
      <c r="C69" s="308"/>
      <c r="D69" s="113">
        <v>2.0543093270366</v>
      </c>
      <c r="E69" s="115">
        <v>87</v>
      </c>
      <c r="F69" s="114">
        <v>82</v>
      </c>
      <c r="G69" s="114">
        <v>239</v>
      </c>
      <c r="H69" s="114">
        <v>56</v>
      </c>
      <c r="I69" s="140">
        <v>78</v>
      </c>
      <c r="J69" s="115">
        <v>9</v>
      </c>
      <c r="K69" s="116">
        <v>11.538461538461538</v>
      </c>
    </row>
    <row r="70" spans="1:11" ht="14.1" customHeight="1" x14ac:dyDescent="0.2">
      <c r="A70" s="306" t="s">
        <v>305</v>
      </c>
      <c r="B70" s="307" t="s">
        <v>306</v>
      </c>
      <c r="C70" s="308"/>
      <c r="D70" s="113">
        <v>1.3931523022432113</v>
      </c>
      <c r="E70" s="115">
        <v>59</v>
      </c>
      <c r="F70" s="114">
        <v>58</v>
      </c>
      <c r="G70" s="114">
        <v>215</v>
      </c>
      <c r="H70" s="114">
        <v>36</v>
      </c>
      <c r="I70" s="140">
        <v>51</v>
      </c>
      <c r="J70" s="115">
        <v>8</v>
      </c>
      <c r="K70" s="116">
        <v>15.686274509803921</v>
      </c>
    </row>
    <row r="71" spans="1:11" ht="14.1" customHeight="1" x14ac:dyDescent="0.2">
      <c r="A71" s="306"/>
      <c r="B71" s="307" t="s">
        <v>307</v>
      </c>
      <c r="C71" s="308"/>
      <c r="D71" s="113">
        <v>0.68476977567886654</v>
      </c>
      <c r="E71" s="115">
        <v>29</v>
      </c>
      <c r="F71" s="114">
        <v>26</v>
      </c>
      <c r="G71" s="114">
        <v>144</v>
      </c>
      <c r="H71" s="114">
        <v>17</v>
      </c>
      <c r="I71" s="140">
        <v>24</v>
      </c>
      <c r="J71" s="115">
        <v>5</v>
      </c>
      <c r="K71" s="116">
        <v>20.833333333333332</v>
      </c>
    </row>
    <row r="72" spans="1:11" ht="14.1" customHeight="1" x14ac:dyDescent="0.2">
      <c r="A72" s="306">
        <v>84</v>
      </c>
      <c r="B72" s="307" t="s">
        <v>308</v>
      </c>
      <c r="C72" s="308"/>
      <c r="D72" s="113">
        <v>0.56670602125147584</v>
      </c>
      <c r="E72" s="115">
        <v>24</v>
      </c>
      <c r="F72" s="114">
        <v>10</v>
      </c>
      <c r="G72" s="114">
        <v>65</v>
      </c>
      <c r="H72" s="114">
        <v>9</v>
      </c>
      <c r="I72" s="140">
        <v>11</v>
      </c>
      <c r="J72" s="115">
        <v>13</v>
      </c>
      <c r="K72" s="116">
        <v>118.18181818181819</v>
      </c>
    </row>
    <row r="73" spans="1:11" ht="14.1" customHeight="1" x14ac:dyDescent="0.2">
      <c r="A73" s="306" t="s">
        <v>309</v>
      </c>
      <c r="B73" s="307" t="s">
        <v>310</v>
      </c>
      <c r="C73" s="308"/>
      <c r="D73" s="113">
        <v>0.21251475796930341</v>
      </c>
      <c r="E73" s="115">
        <v>9</v>
      </c>
      <c r="F73" s="114" t="s">
        <v>513</v>
      </c>
      <c r="G73" s="114">
        <v>38</v>
      </c>
      <c r="H73" s="114" t="s">
        <v>513</v>
      </c>
      <c r="I73" s="140">
        <v>6</v>
      </c>
      <c r="J73" s="115">
        <v>3</v>
      </c>
      <c r="K73" s="116">
        <v>50</v>
      </c>
    </row>
    <row r="74" spans="1:11" ht="14.1" customHeight="1" x14ac:dyDescent="0.2">
      <c r="A74" s="306" t="s">
        <v>311</v>
      </c>
      <c r="B74" s="307" t="s">
        <v>312</v>
      </c>
      <c r="C74" s="308"/>
      <c r="D74" s="113">
        <v>0.1180637544273908</v>
      </c>
      <c r="E74" s="115">
        <v>5</v>
      </c>
      <c r="F74" s="114">
        <v>0</v>
      </c>
      <c r="G74" s="114">
        <v>13</v>
      </c>
      <c r="H74" s="114">
        <v>4</v>
      </c>
      <c r="I74" s="140" t="s">
        <v>513</v>
      </c>
      <c r="J74" s="115" t="s">
        <v>513</v>
      </c>
      <c r="K74" s="116" t="s">
        <v>513</v>
      </c>
    </row>
    <row r="75" spans="1:11" ht="14.1" customHeight="1" x14ac:dyDescent="0.2">
      <c r="A75" s="306" t="s">
        <v>313</v>
      </c>
      <c r="B75" s="307" t="s">
        <v>314</v>
      </c>
      <c r="C75" s="308"/>
      <c r="D75" s="113">
        <v>0</v>
      </c>
      <c r="E75" s="115">
        <v>0</v>
      </c>
      <c r="F75" s="114">
        <v>3</v>
      </c>
      <c r="G75" s="114" t="s">
        <v>513</v>
      </c>
      <c r="H75" s="114">
        <v>0</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v>3</v>
      </c>
      <c r="I76" s="140">
        <v>3</v>
      </c>
      <c r="J76" s="115" t="s">
        <v>513</v>
      </c>
      <c r="K76" s="116" t="s">
        <v>513</v>
      </c>
    </row>
    <row r="77" spans="1:11" ht="14.1" customHeight="1" x14ac:dyDescent="0.2">
      <c r="A77" s="306">
        <v>92</v>
      </c>
      <c r="B77" s="307" t="s">
        <v>316</v>
      </c>
      <c r="C77" s="308"/>
      <c r="D77" s="113">
        <v>0.16528925619834711</v>
      </c>
      <c r="E77" s="115">
        <v>7</v>
      </c>
      <c r="F77" s="114">
        <v>7</v>
      </c>
      <c r="G77" s="114">
        <v>12</v>
      </c>
      <c r="H77" s="114">
        <v>11</v>
      </c>
      <c r="I77" s="140">
        <v>13</v>
      </c>
      <c r="J77" s="115">
        <v>-6</v>
      </c>
      <c r="K77" s="116">
        <v>-46.153846153846153</v>
      </c>
    </row>
    <row r="78" spans="1:11" ht="14.1" customHeight="1" x14ac:dyDescent="0.2">
      <c r="A78" s="306">
        <v>93</v>
      </c>
      <c r="B78" s="307" t="s">
        <v>317</v>
      </c>
      <c r="C78" s="308"/>
      <c r="D78" s="113">
        <v>9.4451003541912631E-2</v>
      </c>
      <c r="E78" s="115">
        <v>4</v>
      </c>
      <c r="F78" s="114" t="s">
        <v>513</v>
      </c>
      <c r="G78" s="114">
        <v>3</v>
      </c>
      <c r="H78" s="114" t="s">
        <v>513</v>
      </c>
      <c r="I78" s="140">
        <v>10</v>
      </c>
      <c r="J78" s="115">
        <v>-6</v>
      </c>
      <c r="K78" s="116">
        <v>-60</v>
      </c>
    </row>
    <row r="79" spans="1:11" ht="14.1" customHeight="1" x14ac:dyDescent="0.2">
      <c r="A79" s="306">
        <v>94</v>
      </c>
      <c r="B79" s="307" t="s">
        <v>318</v>
      </c>
      <c r="C79" s="308"/>
      <c r="D79" s="113" t="s">
        <v>513</v>
      </c>
      <c r="E79" s="115" t="s">
        <v>513</v>
      </c>
      <c r="F79" s="114">
        <v>0</v>
      </c>
      <c r="G79" s="114">
        <v>4</v>
      </c>
      <c r="H79" s="114" t="s">
        <v>513</v>
      </c>
      <c r="I79" s="140" t="s">
        <v>513</v>
      </c>
      <c r="J79" s="115" t="s">
        <v>513</v>
      </c>
      <c r="K79" s="116" t="s">
        <v>513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0.14167650531286896</v>
      </c>
      <c r="E81" s="143">
        <v>6</v>
      </c>
      <c r="F81" s="144">
        <v>4</v>
      </c>
      <c r="G81" s="144">
        <v>7</v>
      </c>
      <c r="H81" s="144">
        <v>4</v>
      </c>
      <c r="I81" s="145">
        <v>3</v>
      </c>
      <c r="J81" s="143">
        <v>3</v>
      </c>
      <c r="K81" s="146">
        <v>100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42447</v>
      </c>
      <c r="C10" s="114">
        <v>23653</v>
      </c>
      <c r="D10" s="114">
        <v>18794</v>
      </c>
      <c r="E10" s="114">
        <v>33731</v>
      </c>
      <c r="F10" s="114">
        <v>8090</v>
      </c>
      <c r="G10" s="114">
        <v>7954</v>
      </c>
      <c r="H10" s="114">
        <v>9341</v>
      </c>
      <c r="I10" s="115">
        <v>11060</v>
      </c>
      <c r="J10" s="114">
        <v>8389</v>
      </c>
      <c r="K10" s="114">
        <v>2671</v>
      </c>
      <c r="L10" s="423">
        <v>3742</v>
      </c>
      <c r="M10" s="424">
        <v>3584</v>
      </c>
    </row>
    <row r="11" spans="1:13" ht="11.1" customHeight="1" x14ac:dyDescent="0.2">
      <c r="A11" s="422" t="s">
        <v>387</v>
      </c>
      <c r="B11" s="115">
        <v>43933</v>
      </c>
      <c r="C11" s="114">
        <v>24916</v>
      </c>
      <c r="D11" s="114">
        <v>19017</v>
      </c>
      <c r="E11" s="114">
        <v>35110</v>
      </c>
      <c r="F11" s="114">
        <v>8201</v>
      </c>
      <c r="G11" s="114">
        <v>7959</v>
      </c>
      <c r="H11" s="114">
        <v>9904</v>
      </c>
      <c r="I11" s="115">
        <v>11323</v>
      </c>
      <c r="J11" s="114">
        <v>8444</v>
      </c>
      <c r="K11" s="114">
        <v>2879</v>
      </c>
      <c r="L11" s="423">
        <v>3765</v>
      </c>
      <c r="M11" s="424">
        <v>2369</v>
      </c>
    </row>
    <row r="12" spans="1:13" ht="11.1" customHeight="1" x14ac:dyDescent="0.2">
      <c r="A12" s="422" t="s">
        <v>388</v>
      </c>
      <c r="B12" s="115">
        <v>44945</v>
      </c>
      <c r="C12" s="114">
        <v>25589</v>
      </c>
      <c r="D12" s="114">
        <v>19356</v>
      </c>
      <c r="E12" s="114">
        <v>35954</v>
      </c>
      <c r="F12" s="114">
        <v>8363</v>
      </c>
      <c r="G12" s="114">
        <v>8567</v>
      </c>
      <c r="H12" s="114">
        <v>10098</v>
      </c>
      <c r="I12" s="115">
        <v>11650</v>
      </c>
      <c r="J12" s="114">
        <v>8620</v>
      </c>
      <c r="K12" s="114">
        <v>3030</v>
      </c>
      <c r="L12" s="423">
        <v>4659</v>
      </c>
      <c r="M12" s="424">
        <v>3700</v>
      </c>
    </row>
    <row r="13" spans="1:13" s="110" customFormat="1" ht="11.1" customHeight="1" x14ac:dyDescent="0.2">
      <c r="A13" s="422" t="s">
        <v>389</v>
      </c>
      <c r="B13" s="115">
        <v>43262</v>
      </c>
      <c r="C13" s="114">
        <v>23937</v>
      </c>
      <c r="D13" s="114">
        <v>19325</v>
      </c>
      <c r="E13" s="114">
        <v>34249</v>
      </c>
      <c r="F13" s="114">
        <v>8392</v>
      </c>
      <c r="G13" s="114">
        <v>8081</v>
      </c>
      <c r="H13" s="114">
        <v>9794</v>
      </c>
      <c r="I13" s="115">
        <v>11470</v>
      </c>
      <c r="J13" s="114">
        <v>8513</v>
      </c>
      <c r="K13" s="114">
        <v>2957</v>
      </c>
      <c r="L13" s="423">
        <v>2378</v>
      </c>
      <c r="M13" s="424">
        <v>4170</v>
      </c>
    </row>
    <row r="14" spans="1:13" ht="15" customHeight="1" x14ac:dyDescent="0.2">
      <c r="A14" s="422" t="s">
        <v>390</v>
      </c>
      <c r="B14" s="115">
        <v>44197</v>
      </c>
      <c r="C14" s="114">
        <v>24682</v>
      </c>
      <c r="D14" s="114">
        <v>19515</v>
      </c>
      <c r="E14" s="114">
        <v>33928</v>
      </c>
      <c r="F14" s="114">
        <v>9697</v>
      </c>
      <c r="G14" s="114">
        <v>8032</v>
      </c>
      <c r="H14" s="114">
        <v>10148</v>
      </c>
      <c r="I14" s="115">
        <v>11388</v>
      </c>
      <c r="J14" s="114">
        <v>8406</v>
      </c>
      <c r="K14" s="114">
        <v>2982</v>
      </c>
      <c r="L14" s="423">
        <v>5264</v>
      </c>
      <c r="M14" s="424">
        <v>4370</v>
      </c>
    </row>
    <row r="15" spans="1:13" ht="11.1" customHeight="1" x14ac:dyDescent="0.2">
      <c r="A15" s="422" t="s">
        <v>387</v>
      </c>
      <c r="B15" s="115">
        <v>45462</v>
      </c>
      <c r="C15" s="114">
        <v>25653</v>
      </c>
      <c r="D15" s="114">
        <v>19809</v>
      </c>
      <c r="E15" s="114">
        <v>34785</v>
      </c>
      <c r="F15" s="114">
        <v>10107</v>
      </c>
      <c r="G15" s="114">
        <v>8027</v>
      </c>
      <c r="H15" s="114">
        <v>10659</v>
      </c>
      <c r="I15" s="115">
        <v>11600</v>
      </c>
      <c r="J15" s="114">
        <v>8472</v>
      </c>
      <c r="K15" s="114">
        <v>3128</v>
      </c>
      <c r="L15" s="423">
        <v>3538</v>
      </c>
      <c r="M15" s="424">
        <v>2335</v>
      </c>
    </row>
    <row r="16" spans="1:13" ht="11.1" customHeight="1" x14ac:dyDescent="0.2">
      <c r="A16" s="422" t="s">
        <v>388</v>
      </c>
      <c r="B16" s="115">
        <v>46598</v>
      </c>
      <c r="C16" s="114">
        <v>26299</v>
      </c>
      <c r="D16" s="114">
        <v>20299</v>
      </c>
      <c r="E16" s="114">
        <v>35608</v>
      </c>
      <c r="F16" s="114">
        <v>10364</v>
      </c>
      <c r="G16" s="114">
        <v>8641</v>
      </c>
      <c r="H16" s="114">
        <v>10906</v>
      </c>
      <c r="I16" s="115">
        <v>11853</v>
      </c>
      <c r="J16" s="114">
        <v>8570</v>
      </c>
      <c r="K16" s="114">
        <v>3283</v>
      </c>
      <c r="L16" s="423">
        <v>4642</v>
      </c>
      <c r="M16" s="424">
        <v>3705</v>
      </c>
    </row>
    <row r="17" spans="1:13" s="110" customFormat="1" ht="11.1" customHeight="1" x14ac:dyDescent="0.2">
      <c r="A17" s="422" t="s">
        <v>389</v>
      </c>
      <c r="B17" s="115">
        <v>45029</v>
      </c>
      <c r="C17" s="114">
        <v>24737</v>
      </c>
      <c r="D17" s="114">
        <v>20292</v>
      </c>
      <c r="E17" s="114">
        <v>34657</v>
      </c>
      <c r="F17" s="114">
        <v>10309</v>
      </c>
      <c r="G17" s="114">
        <v>8186</v>
      </c>
      <c r="H17" s="114">
        <v>10659</v>
      </c>
      <c r="I17" s="115">
        <v>11767</v>
      </c>
      <c r="J17" s="114">
        <v>8585</v>
      </c>
      <c r="K17" s="114">
        <v>3182</v>
      </c>
      <c r="L17" s="423">
        <v>2287</v>
      </c>
      <c r="M17" s="424">
        <v>3995</v>
      </c>
    </row>
    <row r="18" spans="1:13" ht="15" customHeight="1" x14ac:dyDescent="0.2">
      <c r="A18" s="422" t="s">
        <v>391</v>
      </c>
      <c r="B18" s="115">
        <v>45670</v>
      </c>
      <c r="C18" s="114">
        <v>25402</v>
      </c>
      <c r="D18" s="114">
        <v>20268</v>
      </c>
      <c r="E18" s="114">
        <v>35006</v>
      </c>
      <c r="F18" s="114">
        <v>10611</v>
      </c>
      <c r="G18" s="114">
        <v>8024</v>
      </c>
      <c r="H18" s="114">
        <v>10968</v>
      </c>
      <c r="I18" s="115">
        <v>11519</v>
      </c>
      <c r="J18" s="114">
        <v>8397</v>
      </c>
      <c r="K18" s="114">
        <v>3122</v>
      </c>
      <c r="L18" s="423">
        <v>4352</v>
      </c>
      <c r="M18" s="424">
        <v>3799</v>
      </c>
    </row>
    <row r="19" spans="1:13" ht="11.1" customHeight="1" x14ac:dyDescent="0.2">
      <c r="A19" s="422" t="s">
        <v>387</v>
      </c>
      <c r="B19" s="115">
        <v>46694</v>
      </c>
      <c r="C19" s="114">
        <v>26191</v>
      </c>
      <c r="D19" s="114">
        <v>20503</v>
      </c>
      <c r="E19" s="114">
        <v>35791</v>
      </c>
      <c r="F19" s="114">
        <v>10854</v>
      </c>
      <c r="G19" s="114">
        <v>7897</v>
      </c>
      <c r="H19" s="114">
        <v>11478</v>
      </c>
      <c r="I19" s="115">
        <v>11734</v>
      </c>
      <c r="J19" s="114">
        <v>8436</v>
      </c>
      <c r="K19" s="114">
        <v>3298</v>
      </c>
      <c r="L19" s="423">
        <v>3340</v>
      </c>
      <c r="M19" s="424">
        <v>2378</v>
      </c>
    </row>
    <row r="20" spans="1:13" ht="11.1" customHeight="1" x14ac:dyDescent="0.2">
      <c r="A20" s="422" t="s">
        <v>388</v>
      </c>
      <c r="B20" s="115">
        <v>47381</v>
      </c>
      <c r="C20" s="114">
        <v>26500</v>
      </c>
      <c r="D20" s="114">
        <v>20881</v>
      </c>
      <c r="E20" s="114">
        <v>36294</v>
      </c>
      <c r="F20" s="114">
        <v>11017</v>
      </c>
      <c r="G20" s="114">
        <v>8518</v>
      </c>
      <c r="H20" s="114">
        <v>11658</v>
      </c>
      <c r="I20" s="115">
        <v>12010</v>
      </c>
      <c r="J20" s="114">
        <v>8541</v>
      </c>
      <c r="K20" s="114">
        <v>3469</v>
      </c>
      <c r="L20" s="423">
        <v>4411</v>
      </c>
      <c r="M20" s="424">
        <v>3674</v>
      </c>
    </row>
    <row r="21" spans="1:13" s="110" customFormat="1" ht="11.1" customHeight="1" x14ac:dyDescent="0.2">
      <c r="A21" s="422" t="s">
        <v>389</v>
      </c>
      <c r="B21" s="115">
        <v>45355</v>
      </c>
      <c r="C21" s="114">
        <v>24702</v>
      </c>
      <c r="D21" s="114">
        <v>20653</v>
      </c>
      <c r="E21" s="114">
        <v>34609</v>
      </c>
      <c r="F21" s="114">
        <v>10736</v>
      </c>
      <c r="G21" s="114">
        <v>8075</v>
      </c>
      <c r="H21" s="114">
        <v>11279</v>
      </c>
      <c r="I21" s="115">
        <v>11786</v>
      </c>
      <c r="J21" s="114">
        <v>8469</v>
      </c>
      <c r="K21" s="114">
        <v>3317</v>
      </c>
      <c r="L21" s="423">
        <v>2598</v>
      </c>
      <c r="M21" s="424">
        <v>4734</v>
      </c>
    </row>
    <row r="22" spans="1:13" ht="15" customHeight="1" x14ac:dyDescent="0.2">
      <c r="A22" s="422" t="s">
        <v>392</v>
      </c>
      <c r="B22" s="115">
        <v>45506</v>
      </c>
      <c r="C22" s="114">
        <v>25030</v>
      </c>
      <c r="D22" s="114">
        <v>20476</v>
      </c>
      <c r="E22" s="114">
        <v>34400</v>
      </c>
      <c r="F22" s="114">
        <v>10669</v>
      </c>
      <c r="G22" s="114">
        <v>7747</v>
      </c>
      <c r="H22" s="114">
        <v>11496</v>
      </c>
      <c r="I22" s="115">
        <v>11720</v>
      </c>
      <c r="J22" s="114">
        <v>8413</v>
      </c>
      <c r="K22" s="114">
        <v>3307</v>
      </c>
      <c r="L22" s="423">
        <v>4133</v>
      </c>
      <c r="M22" s="424">
        <v>4115</v>
      </c>
    </row>
    <row r="23" spans="1:13" ht="11.1" customHeight="1" x14ac:dyDescent="0.2">
      <c r="A23" s="422" t="s">
        <v>387</v>
      </c>
      <c r="B23" s="115">
        <v>46813</v>
      </c>
      <c r="C23" s="114">
        <v>26151</v>
      </c>
      <c r="D23" s="114">
        <v>20662</v>
      </c>
      <c r="E23" s="114">
        <v>35516</v>
      </c>
      <c r="F23" s="114">
        <v>10855</v>
      </c>
      <c r="G23" s="114">
        <v>7652</v>
      </c>
      <c r="H23" s="114">
        <v>12170</v>
      </c>
      <c r="I23" s="115">
        <v>11905</v>
      </c>
      <c r="J23" s="114">
        <v>8407</v>
      </c>
      <c r="K23" s="114">
        <v>3498</v>
      </c>
      <c r="L23" s="423">
        <v>3583</v>
      </c>
      <c r="M23" s="424">
        <v>2327</v>
      </c>
    </row>
    <row r="24" spans="1:13" ht="11.1" customHeight="1" x14ac:dyDescent="0.2">
      <c r="A24" s="422" t="s">
        <v>388</v>
      </c>
      <c r="B24" s="115">
        <v>47777</v>
      </c>
      <c r="C24" s="114">
        <v>26721</v>
      </c>
      <c r="D24" s="114">
        <v>21056</v>
      </c>
      <c r="E24" s="114">
        <v>36086</v>
      </c>
      <c r="F24" s="114">
        <v>11046</v>
      </c>
      <c r="G24" s="114">
        <v>8251</v>
      </c>
      <c r="H24" s="114">
        <v>12429</v>
      </c>
      <c r="I24" s="115">
        <v>12155</v>
      </c>
      <c r="J24" s="114">
        <v>8478</v>
      </c>
      <c r="K24" s="114">
        <v>3677</v>
      </c>
      <c r="L24" s="423">
        <v>4513</v>
      </c>
      <c r="M24" s="424">
        <v>3706</v>
      </c>
    </row>
    <row r="25" spans="1:13" s="110" customFormat="1" ht="11.1" customHeight="1" x14ac:dyDescent="0.2">
      <c r="A25" s="422" t="s">
        <v>389</v>
      </c>
      <c r="B25" s="115">
        <v>45670</v>
      </c>
      <c r="C25" s="114">
        <v>24846</v>
      </c>
      <c r="D25" s="114">
        <v>20824</v>
      </c>
      <c r="E25" s="114">
        <v>34174</v>
      </c>
      <c r="F25" s="114">
        <v>10853</v>
      </c>
      <c r="G25" s="114">
        <v>7681</v>
      </c>
      <c r="H25" s="114">
        <v>12028</v>
      </c>
      <c r="I25" s="115">
        <v>12035</v>
      </c>
      <c r="J25" s="114">
        <v>8512</v>
      </c>
      <c r="K25" s="114">
        <v>3523</v>
      </c>
      <c r="L25" s="423">
        <v>2264</v>
      </c>
      <c r="M25" s="424">
        <v>4380</v>
      </c>
    </row>
    <row r="26" spans="1:13" ht="15" customHeight="1" x14ac:dyDescent="0.2">
      <c r="A26" s="422" t="s">
        <v>393</v>
      </c>
      <c r="B26" s="115">
        <v>46387</v>
      </c>
      <c r="C26" s="114">
        <v>25482</v>
      </c>
      <c r="D26" s="114">
        <v>20905</v>
      </c>
      <c r="E26" s="114">
        <v>34816</v>
      </c>
      <c r="F26" s="114">
        <v>10922</v>
      </c>
      <c r="G26" s="114">
        <v>7494</v>
      </c>
      <c r="H26" s="114">
        <v>12370</v>
      </c>
      <c r="I26" s="115">
        <v>12006</v>
      </c>
      <c r="J26" s="114">
        <v>8449</v>
      </c>
      <c r="K26" s="114">
        <v>3557</v>
      </c>
      <c r="L26" s="423">
        <v>4417</v>
      </c>
      <c r="M26" s="424">
        <v>3789</v>
      </c>
    </row>
    <row r="27" spans="1:13" ht="11.1" customHeight="1" x14ac:dyDescent="0.2">
      <c r="A27" s="422" t="s">
        <v>387</v>
      </c>
      <c r="B27" s="115">
        <v>47453</v>
      </c>
      <c r="C27" s="114">
        <v>26381</v>
      </c>
      <c r="D27" s="114">
        <v>21072</v>
      </c>
      <c r="E27" s="114">
        <v>35714</v>
      </c>
      <c r="F27" s="114">
        <v>11100</v>
      </c>
      <c r="G27" s="114">
        <v>7434</v>
      </c>
      <c r="H27" s="114">
        <v>12903</v>
      </c>
      <c r="I27" s="115">
        <v>12175</v>
      </c>
      <c r="J27" s="114">
        <v>8453</v>
      </c>
      <c r="K27" s="114">
        <v>3722</v>
      </c>
      <c r="L27" s="423">
        <v>3255</v>
      </c>
      <c r="M27" s="424">
        <v>2279</v>
      </c>
    </row>
    <row r="28" spans="1:13" ht="11.1" customHeight="1" x14ac:dyDescent="0.2">
      <c r="A28" s="422" t="s">
        <v>388</v>
      </c>
      <c r="B28" s="115">
        <v>48541</v>
      </c>
      <c r="C28" s="114">
        <v>26914</v>
      </c>
      <c r="D28" s="114">
        <v>21627</v>
      </c>
      <c r="E28" s="114">
        <v>37107</v>
      </c>
      <c r="F28" s="114">
        <v>11395</v>
      </c>
      <c r="G28" s="114">
        <v>8056</v>
      </c>
      <c r="H28" s="114">
        <v>13177</v>
      </c>
      <c r="I28" s="115">
        <v>12302</v>
      </c>
      <c r="J28" s="114">
        <v>8456</v>
      </c>
      <c r="K28" s="114">
        <v>3846</v>
      </c>
      <c r="L28" s="423">
        <v>4269</v>
      </c>
      <c r="M28" s="424">
        <v>3274</v>
      </c>
    </row>
    <row r="29" spans="1:13" s="110" customFormat="1" ht="11.1" customHeight="1" x14ac:dyDescent="0.2">
      <c r="A29" s="422" t="s">
        <v>389</v>
      </c>
      <c r="B29" s="115">
        <v>46525</v>
      </c>
      <c r="C29" s="114">
        <v>25068</v>
      </c>
      <c r="D29" s="114">
        <v>21457</v>
      </c>
      <c r="E29" s="114">
        <v>35218</v>
      </c>
      <c r="F29" s="114">
        <v>11296</v>
      </c>
      <c r="G29" s="114">
        <v>7595</v>
      </c>
      <c r="H29" s="114">
        <v>12741</v>
      </c>
      <c r="I29" s="115">
        <v>12269</v>
      </c>
      <c r="J29" s="114">
        <v>8540</v>
      </c>
      <c r="K29" s="114">
        <v>3729</v>
      </c>
      <c r="L29" s="423">
        <v>2132</v>
      </c>
      <c r="M29" s="424">
        <v>4163</v>
      </c>
    </row>
    <row r="30" spans="1:13" ht="15" customHeight="1" x14ac:dyDescent="0.2">
      <c r="A30" s="422" t="s">
        <v>394</v>
      </c>
      <c r="B30" s="115">
        <v>47509</v>
      </c>
      <c r="C30" s="114">
        <v>25775</v>
      </c>
      <c r="D30" s="114">
        <v>21734</v>
      </c>
      <c r="E30" s="114">
        <v>35845</v>
      </c>
      <c r="F30" s="114">
        <v>11658</v>
      </c>
      <c r="G30" s="114">
        <v>7393</v>
      </c>
      <c r="H30" s="114">
        <v>13139</v>
      </c>
      <c r="I30" s="115">
        <v>12077</v>
      </c>
      <c r="J30" s="114">
        <v>8313</v>
      </c>
      <c r="K30" s="114">
        <v>3764</v>
      </c>
      <c r="L30" s="423">
        <v>4804</v>
      </c>
      <c r="M30" s="424">
        <v>3836</v>
      </c>
    </row>
    <row r="31" spans="1:13" ht="11.1" customHeight="1" x14ac:dyDescent="0.2">
      <c r="A31" s="422" t="s">
        <v>387</v>
      </c>
      <c r="B31" s="115">
        <v>48597</v>
      </c>
      <c r="C31" s="114">
        <v>26766</v>
      </c>
      <c r="D31" s="114">
        <v>21831</v>
      </c>
      <c r="E31" s="114">
        <v>36629</v>
      </c>
      <c r="F31" s="114">
        <v>11962</v>
      </c>
      <c r="G31" s="114">
        <v>7353</v>
      </c>
      <c r="H31" s="114">
        <v>13725</v>
      </c>
      <c r="I31" s="115">
        <v>12314</v>
      </c>
      <c r="J31" s="114">
        <v>8376</v>
      </c>
      <c r="K31" s="114">
        <v>3938</v>
      </c>
      <c r="L31" s="423">
        <v>3313</v>
      </c>
      <c r="M31" s="424">
        <v>2261</v>
      </c>
    </row>
    <row r="32" spans="1:13" ht="11.1" customHeight="1" x14ac:dyDescent="0.2">
      <c r="A32" s="422" t="s">
        <v>388</v>
      </c>
      <c r="B32" s="115">
        <v>49771</v>
      </c>
      <c r="C32" s="114">
        <v>27414</v>
      </c>
      <c r="D32" s="114">
        <v>22357</v>
      </c>
      <c r="E32" s="114">
        <v>36592</v>
      </c>
      <c r="F32" s="114">
        <v>13177</v>
      </c>
      <c r="G32" s="114">
        <v>7957</v>
      </c>
      <c r="H32" s="114">
        <v>13898</v>
      </c>
      <c r="I32" s="115">
        <v>12497</v>
      </c>
      <c r="J32" s="114">
        <v>8340</v>
      </c>
      <c r="K32" s="114">
        <v>4157</v>
      </c>
      <c r="L32" s="423">
        <v>4442</v>
      </c>
      <c r="M32" s="424">
        <v>3436</v>
      </c>
    </row>
    <row r="33" spans="1:13" s="110" customFormat="1" ht="11.1" customHeight="1" x14ac:dyDescent="0.2">
      <c r="A33" s="422" t="s">
        <v>389</v>
      </c>
      <c r="B33" s="115">
        <v>47871</v>
      </c>
      <c r="C33" s="114">
        <v>25680</v>
      </c>
      <c r="D33" s="114">
        <v>22191</v>
      </c>
      <c r="E33" s="114">
        <v>34815</v>
      </c>
      <c r="F33" s="114">
        <v>13055</v>
      </c>
      <c r="G33" s="114">
        <v>7523</v>
      </c>
      <c r="H33" s="114">
        <v>13420</v>
      </c>
      <c r="I33" s="115">
        <v>12388</v>
      </c>
      <c r="J33" s="114">
        <v>8382</v>
      </c>
      <c r="K33" s="114">
        <v>4006</v>
      </c>
      <c r="L33" s="423">
        <v>2201</v>
      </c>
      <c r="M33" s="424">
        <v>4108</v>
      </c>
    </row>
    <row r="34" spans="1:13" ht="15" customHeight="1" x14ac:dyDescent="0.2">
      <c r="A34" s="422" t="s">
        <v>395</v>
      </c>
      <c r="B34" s="115">
        <v>48932</v>
      </c>
      <c r="C34" s="114">
        <v>26564</v>
      </c>
      <c r="D34" s="114">
        <v>22368</v>
      </c>
      <c r="E34" s="114">
        <v>35645</v>
      </c>
      <c r="F34" s="114">
        <v>13287</v>
      </c>
      <c r="G34" s="114">
        <v>7383</v>
      </c>
      <c r="H34" s="114">
        <v>13932</v>
      </c>
      <c r="I34" s="115">
        <v>12386</v>
      </c>
      <c r="J34" s="114">
        <v>8290</v>
      </c>
      <c r="K34" s="114">
        <v>4096</v>
      </c>
      <c r="L34" s="423">
        <v>5002</v>
      </c>
      <c r="M34" s="424">
        <v>3953</v>
      </c>
    </row>
    <row r="35" spans="1:13" ht="11.1" customHeight="1" x14ac:dyDescent="0.2">
      <c r="A35" s="422" t="s">
        <v>387</v>
      </c>
      <c r="B35" s="115">
        <v>50111</v>
      </c>
      <c r="C35" s="114">
        <v>27501</v>
      </c>
      <c r="D35" s="114">
        <v>22610</v>
      </c>
      <c r="E35" s="114">
        <v>36447</v>
      </c>
      <c r="F35" s="114">
        <v>13664</v>
      </c>
      <c r="G35" s="114">
        <v>7324</v>
      </c>
      <c r="H35" s="114">
        <v>14480</v>
      </c>
      <c r="I35" s="115">
        <v>12607</v>
      </c>
      <c r="J35" s="114">
        <v>8331</v>
      </c>
      <c r="K35" s="114">
        <v>4276</v>
      </c>
      <c r="L35" s="423">
        <v>3514</v>
      </c>
      <c r="M35" s="424">
        <v>2372</v>
      </c>
    </row>
    <row r="36" spans="1:13" ht="11.1" customHeight="1" x14ac:dyDescent="0.2">
      <c r="A36" s="422" t="s">
        <v>388</v>
      </c>
      <c r="B36" s="115">
        <v>51402</v>
      </c>
      <c r="C36" s="114">
        <v>28291</v>
      </c>
      <c r="D36" s="114">
        <v>23111</v>
      </c>
      <c r="E36" s="114">
        <v>37383</v>
      </c>
      <c r="F36" s="114">
        <v>14019</v>
      </c>
      <c r="G36" s="114">
        <v>8031</v>
      </c>
      <c r="H36" s="114">
        <v>14742</v>
      </c>
      <c r="I36" s="115">
        <v>12708</v>
      </c>
      <c r="J36" s="114">
        <v>8286</v>
      </c>
      <c r="K36" s="114">
        <v>4422</v>
      </c>
      <c r="L36" s="423">
        <v>4699</v>
      </c>
      <c r="M36" s="424">
        <v>3516</v>
      </c>
    </row>
    <row r="37" spans="1:13" s="110" customFormat="1" ht="11.1" customHeight="1" x14ac:dyDescent="0.2">
      <c r="A37" s="422" t="s">
        <v>389</v>
      </c>
      <c r="B37" s="115">
        <v>49664</v>
      </c>
      <c r="C37" s="114">
        <v>26737</v>
      </c>
      <c r="D37" s="114">
        <v>22927</v>
      </c>
      <c r="E37" s="114">
        <v>35732</v>
      </c>
      <c r="F37" s="114">
        <v>13932</v>
      </c>
      <c r="G37" s="114">
        <v>7680</v>
      </c>
      <c r="H37" s="114">
        <v>14300</v>
      </c>
      <c r="I37" s="115">
        <v>12693</v>
      </c>
      <c r="J37" s="114">
        <v>8380</v>
      </c>
      <c r="K37" s="114">
        <v>4313</v>
      </c>
      <c r="L37" s="423">
        <v>2613</v>
      </c>
      <c r="M37" s="424">
        <v>4401</v>
      </c>
    </row>
    <row r="38" spans="1:13" ht="15" customHeight="1" x14ac:dyDescent="0.2">
      <c r="A38" s="425" t="s">
        <v>396</v>
      </c>
      <c r="B38" s="115">
        <v>50798</v>
      </c>
      <c r="C38" s="114">
        <v>27677</v>
      </c>
      <c r="D38" s="114">
        <v>23121</v>
      </c>
      <c r="E38" s="114">
        <v>36627</v>
      </c>
      <c r="F38" s="114">
        <v>14171</v>
      </c>
      <c r="G38" s="114">
        <v>7583</v>
      </c>
      <c r="H38" s="114">
        <v>14727</v>
      </c>
      <c r="I38" s="115">
        <v>12585</v>
      </c>
      <c r="J38" s="114">
        <v>8236</v>
      </c>
      <c r="K38" s="114">
        <v>4349</v>
      </c>
      <c r="L38" s="423">
        <v>5000</v>
      </c>
      <c r="M38" s="424">
        <v>3913</v>
      </c>
    </row>
    <row r="39" spans="1:13" ht="11.1" customHeight="1" x14ac:dyDescent="0.2">
      <c r="A39" s="422" t="s">
        <v>387</v>
      </c>
      <c r="B39" s="115">
        <v>51785</v>
      </c>
      <c r="C39" s="114">
        <v>28517</v>
      </c>
      <c r="D39" s="114">
        <v>23268</v>
      </c>
      <c r="E39" s="114">
        <v>37374</v>
      </c>
      <c r="F39" s="114">
        <v>14411</v>
      </c>
      <c r="G39" s="114">
        <v>7463</v>
      </c>
      <c r="H39" s="114">
        <v>15208</v>
      </c>
      <c r="I39" s="115">
        <v>12920</v>
      </c>
      <c r="J39" s="114">
        <v>8300</v>
      </c>
      <c r="K39" s="114">
        <v>4620</v>
      </c>
      <c r="L39" s="423">
        <v>3510</v>
      </c>
      <c r="M39" s="424">
        <v>2549</v>
      </c>
    </row>
    <row r="40" spans="1:13" ht="11.1" customHeight="1" x14ac:dyDescent="0.2">
      <c r="A40" s="425" t="s">
        <v>388</v>
      </c>
      <c r="B40" s="115">
        <v>53016</v>
      </c>
      <c r="C40" s="114">
        <v>29211</v>
      </c>
      <c r="D40" s="114">
        <v>23805</v>
      </c>
      <c r="E40" s="114">
        <v>38376</v>
      </c>
      <c r="F40" s="114">
        <v>14640</v>
      </c>
      <c r="G40" s="114">
        <v>8198</v>
      </c>
      <c r="H40" s="114">
        <v>15466</v>
      </c>
      <c r="I40" s="115">
        <v>13102</v>
      </c>
      <c r="J40" s="114">
        <v>8325</v>
      </c>
      <c r="K40" s="114">
        <v>4777</v>
      </c>
      <c r="L40" s="423">
        <v>4984</v>
      </c>
      <c r="M40" s="424">
        <v>3884</v>
      </c>
    </row>
    <row r="41" spans="1:13" s="110" customFormat="1" ht="11.1" customHeight="1" x14ac:dyDescent="0.2">
      <c r="A41" s="422" t="s">
        <v>389</v>
      </c>
      <c r="B41" s="115">
        <v>51345</v>
      </c>
      <c r="C41" s="114">
        <v>27669</v>
      </c>
      <c r="D41" s="114">
        <v>23676</v>
      </c>
      <c r="E41" s="114">
        <v>36816</v>
      </c>
      <c r="F41" s="114">
        <v>14529</v>
      </c>
      <c r="G41" s="114">
        <v>7826</v>
      </c>
      <c r="H41" s="114">
        <v>15006</v>
      </c>
      <c r="I41" s="115">
        <v>12982</v>
      </c>
      <c r="J41" s="114">
        <v>8349</v>
      </c>
      <c r="K41" s="114">
        <v>4633</v>
      </c>
      <c r="L41" s="423">
        <v>2570</v>
      </c>
      <c r="M41" s="424">
        <v>4255</v>
      </c>
    </row>
    <row r="42" spans="1:13" ht="15" customHeight="1" x14ac:dyDescent="0.2">
      <c r="A42" s="422" t="s">
        <v>397</v>
      </c>
      <c r="B42" s="115">
        <v>51986</v>
      </c>
      <c r="C42" s="114">
        <v>28288</v>
      </c>
      <c r="D42" s="114">
        <v>23698</v>
      </c>
      <c r="E42" s="114">
        <v>37265</v>
      </c>
      <c r="F42" s="114">
        <v>14721</v>
      </c>
      <c r="G42" s="114">
        <v>7582</v>
      </c>
      <c r="H42" s="114">
        <v>15309</v>
      </c>
      <c r="I42" s="115">
        <v>12968</v>
      </c>
      <c r="J42" s="114">
        <v>8284</v>
      </c>
      <c r="K42" s="114">
        <v>4684</v>
      </c>
      <c r="L42" s="423">
        <v>4681</v>
      </c>
      <c r="M42" s="424">
        <v>4017</v>
      </c>
    </row>
    <row r="43" spans="1:13" ht="11.1" customHeight="1" x14ac:dyDescent="0.2">
      <c r="A43" s="422" t="s">
        <v>387</v>
      </c>
      <c r="B43" s="115">
        <v>52922</v>
      </c>
      <c r="C43" s="114">
        <v>29105</v>
      </c>
      <c r="D43" s="114">
        <v>23817</v>
      </c>
      <c r="E43" s="114">
        <v>38008</v>
      </c>
      <c r="F43" s="114">
        <v>14914</v>
      </c>
      <c r="G43" s="114">
        <v>7489</v>
      </c>
      <c r="H43" s="114">
        <v>15919</v>
      </c>
      <c r="I43" s="115">
        <v>13178</v>
      </c>
      <c r="J43" s="114">
        <v>8277</v>
      </c>
      <c r="K43" s="114">
        <v>4901</v>
      </c>
      <c r="L43" s="423">
        <v>3916</v>
      </c>
      <c r="M43" s="424">
        <v>3061</v>
      </c>
    </row>
    <row r="44" spans="1:13" ht="11.1" customHeight="1" x14ac:dyDescent="0.2">
      <c r="A44" s="422" t="s">
        <v>388</v>
      </c>
      <c r="B44" s="115">
        <v>53975</v>
      </c>
      <c r="C44" s="114">
        <v>29726</v>
      </c>
      <c r="D44" s="114">
        <v>24249</v>
      </c>
      <c r="E44" s="114">
        <v>38764</v>
      </c>
      <c r="F44" s="114">
        <v>15211</v>
      </c>
      <c r="G44" s="114">
        <v>8113</v>
      </c>
      <c r="H44" s="114">
        <v>16130</v>
      </c>
      <c r="I44" s="115">
        <v>13353</v>
      </c>
      <c r="J44" s="114">
        <v>8341</v>
      </c>
      <c r="K44" s="114">
        <v>5012</v>
      </c>
      <c r="L44" s="423">
        <v>5100</v>
      </c>
      <c r="M44" s="424">
        <v>4225</v>
      </c>
    </row>
    <row r="45" spans="1:13" s="110" customFormat="1" ht="11.1" customHeight="1" x14ac:dyDescent="0.2">
      <c r="A45" s="422" t="s">
        <v>389</v>
      </c>
      <c r="B45" s="115">
        <v>52352</v>
      </c>
      <c r="C45" s="114">
        <v>28236</v>
      </c>
      <c r="D45" s="114">
        <v>24116</v>
      </c>
      <c r="E45" s="114">
        <v>37220</v>
      </c>
      <c r="F45" s="114">
        <v>15132</v>
      </c>
      <c r="G45" s="114">
        <v>7788</v>
      </c>
      <c r="H45" s="114">
        <v>15637</v>
      </c>
      <c r="I45" s="115">
        <v>13207</v>
      </c>
      <c r="J45" s="114">
        <v>8386</v>
      </c>
      <c r="K45" s="114">
        <v>4821</v>
      </c>
      <c r="L45" s="423">
        <v>2581</v>
      </c>
      <c r="M45" s="424">
        <v>4273</v>
      </c>
    </row>
    <row r="46" spans="1:13" ht="15" customHeight="1" x14ac:dyDescent="0.2">
      <c r="A46" s="422" t="s">
        <v>398</v>
      </c>
      <c r="B46" s="115">
        <v>53187</v>
      </c>
      <c r="C46" s="114">
        <v>28995</v>
      </c>
      <c r="D46" s="114">
        <v>24192</v>
      </c>
      <c r="E46" s="114">
        <v>37888</v>
      </c>
      <c r="F46" s="114">
        <v>15299</v>
      </c>
      <c r="G46" s="114">
        <v>7577</v>
      </c>
      <c r="H46" s="114">
        <v>16056</v>
      </c>
      <c r="I46" s="115">
        <v>13257</v>
      </c>
      <c r="J46" s="114">
        <v>8284</v>
      </c>
      <c r="K46" s="114">
        <v>4973</v>
      </c>
      <c r="L46" s="423">
        <v>5055</v>
      </c>
      <c r="M46" s="424">
        <v>4249</v>
      </c>
    </row>
    <row r="47" spans="1:13" ht="11.1" customHeight="1" x14ac:dyDescent="0.2">
      <c r="A47" s="422" t="s">
        <v>387</v>
      </c>
      <c r="B47" s="115">
        <v>53882</v>
      </c>
      <c r="C47" s="114">
        <v>29600</v>
      </c>
      <c r="D47" s="114">
        <v>24282</v>
      </c>
      <c r="E47" s="114">
        <v>38376</v>
      </c>
      <c r="F47" s="114">
        <v>15506</v>
      </c>
      <c r="G47" s="114">
        <v>7445</v>
      </c>
      <c r="H47" s="114">
        <v>16516</v>
      </c>
      <c r="I47" s="115">
        <v>13581</v>
      </c>
      <c r="J47" s="114">
        <v>8337</v>
      </c>
      <c r="K47" s="114">
        <v>5244</v>
      </c>
      <c r="L47" s="423">
        <v>3480</v>
      </c>
      <c r="M47" s="424">
        <v>2845</v>
      </c>
    </row>
    <row r="48" spans="1:13" ht="11.1" customHeight="1" x14ac:dyDescent="0.2">
      <c r="A48" s="422" t="s">
        <v>388</v>
      </c>
      <c r="B48" s="115">
        <v>55179</v>
      </c>
      <c r="C48" s="114">
        <v>30305</v>
      </c>
      <c r="D48" s="114">
        <v>24874</v>
      </c>
      <c r="E48" s="114">
        <v>39356</v>
      </c>
      <c r="F48" s="114">
        <v>15823</v>
      </c>
      <c r="G48" s="114">
        <v>8038</v>
      </c>
      <c r="H48" s="114">
        <v>16825</v>
      </c>
      <c r="I48" s="115">
        <v>13576</v>
      </c>
      <c r="J48" s="114">
        <v>8214</v>
      </c>
      <c r="K48" s="114">
        <v>5362</v>
      </c>
      <c r="L48" s="423">
        <v>4866</v>
      </c>
      <c r="M48" s="424">
        <v>4065</v>
      </c>
    </row>
    <row r="49" spans="1:17" s="110" customFormat="1" ht="11.1" customHeight="1" x14ac:dyDescent="0.2">
      <c r="A49" s="422" t="s">
        <v>389</v>
      </c>
      <c r="B49" s="115">
        <v>53397</v>
      </c>
      <c r="C49" s="114">
        <v>28746</v>
      </c>
      <c r="D49" s="114">
        <v>24651</v>
      </c>
      <c r="E49" s="114">
        <v>37672</v>
      </c>
      <c r="F49" s="114">
        <v>15725</v>
      </c>
      <c r="G49" s="114">
        <v>7676</v>
      </c>
      <c r="H49" s="114">
        <v>16308</v>
      </c>
      <c r="I49" s="115">
        <v>13288</v>
      </c>
      <c r="J49" s="114">
        <v>8103</v>
      </c>
      <c r="K49" s="114">
        <v>5185</v>
      </c>
      <c r="L49" s="423">
        <v>2544</v>
      </c>
      <c r="M49" s="424">
        <v>4438</v>
      </c>
    </row>
    <row r="50" spans="1:17" ht="15" customHeight="1" x14ac:dyDescent="0.2">
      <c r="A50" s="422" t="s">
        <v>399</v>
      </c>
      <c r="B50" s="143">
        <v>53855</v>
      </c>
      <c r="C50" s="144">
        <v>29345</v>
      </c>
      <c r="D50" s="144">
        <v>24510</v>
      </c>
      <c r="E50" s="144">
        <v>38133</v>
      </c>
      <c r="F50" s="144">
        <v>15722</v>
      </c>
      <c r="G50" s="144">
        <v>7463</v>
      </c>
      <c r="H50" s="144">
        <v>16598</v>
      </c>
      <c r="I50" s="143">
        <v>13065</v>
      </c>
      <c r="J50" s="144">
        <v>7921</v>
      </c>
      <c r="K50" s="144">
        <v>5144</v>
      </c>
      <c r="L50" s="426">
        <v>4685</v>
      </c>
      <c r="M50" s="427">
        <v>4235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1.2559460018425554</v>
      </c>
      <c r="C6" s="480">
        <f>'Tabelle 3.3'!J11</f>
        <v>-1.4482914686580675</v>
      </c>
      <c r="D6" s="481">
        <f t="shared" ref="D6:E9" si="0">IF(OR(AND(B6&gt;=-50,B6&lt;=50),ISNUMBER(B6)=FALSE),B6,"")</f>
        <v>1.2559460018425554</v>
      </c>
      <c r="E6" s="481">
        <f t="shared" si="0"/>
        <v>-1.4482914686580675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1.2559460018425554</v>
      </c>
      <c r="C14" s="480">
        <f>'Tabelle 3.3'!J11</f>
        <v>-1.4482914686580675</v>
      </c>
      <c r="D14" s="481">
        <f>IF(OR(AND(B14&gt;=-50,B14&lt;=50),ISNUMBER(B14)=FALSE),B14,"")</f>
        <v>1.2559460018425554</v>
      </c>
      <c r="E14" s="481">
        <f>IF(OR(AND(C14&gt;=-50,C14&lt;=50),ISNUMBER(C14)=FALSE),C14,"")</f>
        <v>-1.4482914686580675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v>
      </c>
      <c r="C15" s="480">
        <f>'Tabelle 3.3'!J12</f>
        <v>5</v>
      </c>
      <c r="D15" s="481">
        <f t="shared" ref="D15:E45" si="3">IF(OR(AND(B15&gt;=-50,B15&lt;=50),ISNUMBER(B15)=FALSE),B15,"")</f>
        <v>0</v>
      </c>
      <c r="E15" s="481">
        <f t="shared" si="3"/>
        <v>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2.9259896729776247</v>
      </c>
      <c r="C16" s="480">
        <f>'Tabelle 3.3'!J13</f>
        <v>-7.1428571428571432</v>
      </c>
      <c r="D16" s="481">
        <f t="shared" si="3"/>
        <v>2.9259896729776247</v>
      </c>
      <c r="E16" s="481">
        <f t="shared" si="3"/>
        <v>-7.1428571428571432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1.2699713232281851</v>
      </c>
      <c r="C17" s="480">
        <f>'Tabelle 3.3'!J14</f>
        <v>-2.6666666666666665</v>
      </c>
      <c r="D17" s="481">
        <f t="shared" si="3"/>
        <v>1.2699713232281851</v>
      </c>
      <c r="E17" s="481">
        <f t="shared" si="3"/>
        <v>-2.6666666666666665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2.9337196667873959</v>
      </c>
      <c r="C18" s="480">
        <f>'Tabelle 3.3'!J15</f>
        <v>-2.6912181303116149</v>
      </c>
      <c r="D18" s="481">
        <f t="shared" si="3"/>
        <v>2.9337196667873959</v>
      </c>
      <c r="E18" s="481">
        <f t="shared" si="3"/>
        <v>-2.6912181303116149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1.5310523289246694</v>
      </c>
      <c r="C19" s="480">
        <f>'Tabelle 3.3'!J16</f>
        <v>-2.3715415019762847</v>
      </c>
      <c r="D19" s="481">
        <f t="shared" si="3"/>
        <v>1.5310523289246694</v>
      </c>
      <c r="E19" s="481">
        <f t="shared" si="3"/>
        <v>-2.3715415019762847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-1.6112084063047285</v>
      </c>
      <c r="C20" s="480">
        <f>'Tabelle 3.3'!J17</f>
        <v>-3.4615384615384617</v>
      </c>
      <c r="D20" s="481">
        <f t="shared" si="3"/>
        <v>-1.6112084063047285</v>
      </c>
      <c r="E20" s="481">
        <f t="shared" si="3"/>
        <v>-3.4615384615384617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3.3199033037872683</v>
      </c>
      <c r="C21" s="480">
        <f>'Tabelle 3.3'!J18</f>
        <v>9.4318181818181817</v>
      </c>
      <c r="D21" s="481">
        <f t="shared" si="3"/>
        <v>3.3199033037872683</v>
      </c>
      <c r="E21" s="481">
        <f t="shared" si="3"/>
        <v>9.4318181818181817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0.72407949468494837</v>
      </c>
      <c r="C22" s="480">
        <f>'Tabelle 3.3'!J19</f>
        <v>-2.5716694772344013</v>
      </c>
      <c r="D22" s="481">
        <f t="shared" si="3"/>
        <v>0.72407949468494837</v>
      </c>
      <c r="E22" s="481">
        <f t="shared" si="3"/>
        <v>-2.5716694772344013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1.6019716574245224</v>
      </c>
      <c r="C23" s="480">
        <f>'Tabelle 3.3'!J20</f>
        <v>-0.57077625570776258</v>
      </c>
      <c r="D23" s="481">
        <f t="shared" si="3"/>
        <v>1.6019716574245224</v>
      </c>
      <c r="E23" s="481">
        <f t="shared" si="3"/>
        <v>-0.57077625570776258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0.50691244239631339</v>
      </c>
      <c r="C24" s="480">
        <f>'Tabelle 3.3'!J21</f>
        <v>-9.254864736592312</v>
      </c>
      <c r="D24" s="481">
        <f t="shared" si="3"/>
        <v>0.50691244239631339</v>
      </c>
      <c r="E24" s="481">
        <f t="shared" si="3"/>
        <v>-9.254864736592312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0.18281535648994515</v>
      </c>
      <c r="C25" s="480">
        <f>'Tabelle 3.3'!J22</f>
        <v>-8.7378640776699026</v>
      </c>
      <c r="D25" s="481">
        <f t="shared" si="3"/>
        <v>0.18281535648994515</v>
      </c>
      <c r="E25" s="481">
        <f t="shared" si="3"/>
        <v>-8.7378640776699026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-0.22271714922048999</v>
      </c>
      <c r="C26" s="480">
        <f>'Tabelle 3.3'!J23</f>
        <v>13.138686131386862</v>
      </c>
      <c r="D26" s="481">
        <f t="shared" si="3"/>
        <v>-0.22271714922048999</v>
      </c>
      <c r="E26" s="481">
        <f t="shared" si="3"/>
        <v>13.138686131386862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7.4415308291991495</v>
      </c>
      <c r="C27" s="480">
        <f>'Tabelle 3.3'!J24</f>
        <v>8.6834733893557416</v>
      </c>
      <c r="D27" s="481">
        <f t="shared" si="3"/>
        <v>7.4415308291991495</v>
      </c>
      <c r="E27" s="481">
        <f t="shared" si="3"/>
        <v>8.6834733893557416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1.9438444924406046</v>
      </c>
      <c r="C28" s="480">
        <f>'Tabelle 3.3'!J25</f>
        <v>9.2476489028213162</v>
      </c>
      <c r="D28" s="481">
        <f t="shared" si="3"/>
        <v>1.9438444924406046</v>
      </c>
      <c r="E28" s="481">
        <f t="shared" si="3"/>
        <v>9.2476489028213162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-28.741721854304636</v>
      </c>
      <c r="C29" s="480">
        <f>'Tabelle 3.3'!J26</f>
        <v>-58.823529411764703</v>
      </c>
      <c r="D29" s="481">
        <f t="shared" si="3"/>
        <v>-28.741721854304636</v>
      </c>
      <c r="E29" s="481" t="str">
        <f t="shared" si="3"/>
        <v/>
      </c>
      <c r="F29" s="476" t="str">
        <f t="shared" si="4"/>
        <v/>
      </c>
      <c r="G29" s="476" t="str">
        <f t="shared" si="4"/>
        <v>&lt;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3.1936127744510978</v>
      </c>
      <c r="C30" s="480">
        <f>'Tabelle 3.3'!J27</f>
        <v>-9.3333333333333339</v>
      </c>
      <c r="D30" s="481">
        <f t="shared" si="3"/>
        <v>3.1936127744510978</v>
      </c>
      <c r="E30" s="481">
        <f t="shared" si="3"/>
        <v>-9.3333333333333339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4.3079743354720437</v>
      </c>
      <c r="C31" s="480">
        <f>'Tabelle 3.3'!J28</f>
        <v>0.46296296296296297</v>
      </c>
      <c r="D31" s="481">
        <f t="shared" si="3"/>
        <v>4.3079743354720437</v>
      </c>
      <c r="E31" s="481">
        <f t="shared" si="3"/>
        <v>0.46296296296296297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0.12391573729863693</v>
      </c>
      <c r="C32" s="480">
        <f>'Tabelle 3.3'!J29</f>
        <v>-0.11534025374855825</v>
      </c>
      <c r="D32" s="481">
        <f t="shared" si="3"/>
        <v>0.12391573729863693</v>
      </c>
      <c r="E32" s="481">
        <f t="shared" si="3"/>
        <v>-0.11534025374855825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1.4068965517241379</v>
      </c>
      <c r="C33" s="480">
        <f>'Tabelle 3.3'!J30</f>
        <v>2.8213166144200628</v>
      </c>
      <c r="D33" s="481">
        <f t="shared" si="3"/>
        <v>1.4068965517241379</v>
      </c>
      <c r="E33" s="481">
        <f t="shared" si="3"/>
        <v>2.8213166144200628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2.5761124121779861</v>
      </c>
      <c r="C34" s="480">
        <f>'Tabelle 3.3'!J31</f>
        <v>-6.0358890701468191</v>
      </c>
      <c r="D34" s="481">
        <f t="shared" si="3"/>
        <v>2.5761124121779861</v>
      </c>
      <c r="E34" s="481">
        <f t="shared" si="3"/>
        <v>-6.0358890701468191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v>
      </c>
      <c r="C37" s="480">
        <f>'Tabelle 3.3'!J34</f>
        <v>5</v>
      </c>
      <c r="D37" s="481">
        <f t="shared" si="3"/>
        <v>0</v>
      </c>
      <c r="E37" s="481">
        <f t="shared" si="3"/>
        <v>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1.789921714676598</v>
      </c>
      <c r="C38" s="480">
        <f>'Tabelle 3.3'!J35</f>
        <v>1.0252654705236177</v>
      </c>
      <c r="D38" s="481">
        <f t="shared" si="3"/>
        <v>1.789921714676598</v>
      </c>
      <c r="E38" s="481">
        <f t="shared" si="3"/>
        <v>1.0252654705236177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0.74303172028816056</v>
      </c>
      <c r="C39" s="480">
        <f>'Tabelle 3.3'!J36</f>
        <v>-2.2554929029749173</v>
      </c>
      <c r="D39" s="481">
        <f t="shared" si="3"/>
        <v>0.74303172028816056</v>
      </c>
      <c r="E39" s="481">
        <f t="shared" si="3"/>
        <v>-2.2554929029749173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0.74303172028816056</v>
      </c>
      <c r="C45" s="480">
        <f>'Tabelle 3.3'!J36</f>
        <v>-2.2554929029749173</v>
      </c>
      <c r="D45" s="481">
        <f t="shared" si="3"/>
        <v>0.74303172028816056</v>
      </c>
      <c r="E45" s="481">
        <f t="shared" si="3"/>
        <v>-2.2554929029749173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46387</v>
      </c>
      <c r="C51" s="487">
        <v>8449</v>
      </c>
      <c r="D51" s="487">
        <v>3557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47453</v>
      </c>
      <c r="C52" s="487">
        <v>8453</v>
      </c>
      <c r="D52" s="487">
        <v>3722</v>
      </c>
      <c r="E52" s="488">
        <f t="shared" ref="E52:G70" si="11">IF($A$51=37802,IF(COUNTBLANK(B$51:B$70)&gt;0,#N/A,B52/B$51*100),IF(COUNTBLANK(B$51:B$75)&gt;0,#N/A,B52/B$51*100))</f>
        <v>102.298057645461</v>
      </c>
      <c r="F52" s="488">
        <f t="shared" si="11"/>
        <v>100.0473428808143</v>
      </c>
      <c r="G52" s="488">
        <f t="shared" si="11"/>
        <v>104.63874051166712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48541</v>
      </c>
      <c r="C53" s="487">
        <v>8456</v>
      </c>
      <c r="D53" s="487">
        <v>3846</v>
      </c>
      <c r="E53" s="488">
        <f t="shared" si="11"/>
        <v>104.64354237178519</v>
      </c>
      <c r="F53" s="488">
        <f t="shared" si="11"/>
        <v>100.08285004142503</v>
      </c>
      <c r="G53" s="488">
        <f t="shared" si="11"/>
        <v>108.12482429013212</v>
      </c>
      <c r="H53" s="489">
        <f>IF(ISERROR(L53)=TRUE,IF(MONTH(A53)=MONTH(MAX(A$51:A$75)),A53,""),"")</f>
        <v>41883</v>
      </c>
      <c r="I53" s="488">
        <f t="shared" si="12"/>
        <v>104.64354237178519</v>
      </c>
      <c r="J53" s="488">
        <f t="shared" si="10"/>
        <v>100.08285004142503</v>
      </c>
      <c r="K53" s="488">
        <f t="shared" si="10"/>
        <v>108.12482429013212</v>
      </c>
      <c r="L53" s="488" t="e">
        <f t="shared" si="13"/>
        <v>#N/A</v>
      </c>
    </row>
    <row r="54" spans="1:14" ht="15" customHeight="1" x14ac:dyDescent="0.2">
      <c r="A54" s="490" t="s">
        <v>462</v>
      </c>
      <c r="B54" s="487">
        <v>46525</v>
      </c>
      <c r="C54" s="487">
        <v>8540</v>
      </c>
      <c r="D54" s="487">
        <v>3729</v>
      </c>
      <c r="E54" s="488">
        <f t="shared" si="11"/>
        <v>100.29749714359626</v>
      </c>
      <c r="F54" s="488">
        <f t="shared" si="11"/>
        <v>101.07705053852527</v>
      </c>
      <c r="G54" s="488">
        <f t="shared" si="11"/>
        <v>104.83553556367727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47509</v>
      </c>
      <c r="C55" s="487">
        <v>8313</v>
      </c>
      <c r="D55" s="487">
        <v>3764</v>
      </c>
      <c r="E55" s="488">
        <f t="shared" si="11"/>
        <v>102.41878112402181</v>
      </c>
      <c r="F55" s="488">
        <f t="shared" si="11"/>
        <v>98.390342052313883</v>
      </c>
      <c r="G55" s="488">
        <f t="shared" si="11"/>
        <v>105.81951082372787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48597</v>
      </c>
      <c r="C56" s="487">
        <v>8376</v>
      </c>
      <c r="D56" s="487">
        <v>3938</v>
      </c>
      <c r="E56" s="488">
        <f t="shared" si="11"/>
        <v>104.76426585034599</v>
      </c>
      <c r="F56" s="488">
        <f t="shared" si="11"/>
        <v>99.135992425139079</v>
      </c>
      <c r="G56" s="488">
        <f t="shared" si="11"/>
        <v>110.7112735451223</v>
      </c>
      <c r="H56" s="489" t="str">
        <f t="shared" si="14"/>
        <v/>
      </c>
      <c r="I56" s="488" t="str">
        <f t="shared" si="12"/>
        <v/>
      </c>
      <c r="J56" s="488" t="str">
        <f t="shared" si="10"/>
        <v/>
      </c>
      <c r="K56" s="488" t="str">
        <f t="shared" si="10"/>
        <v/>
      </c>
      <c r="L56" s="488" t="e">
        <f t="shared" si="13"/>
        <v>#N/A</v>
      </c>
    </row>
    <row r="57" spans="1:14" ht="15" customHeight="1" x14ac:dyDescent="0.2">
      <c r="A57" s="490">
        <v>42248</v>
      </c>
      <c r="B57" s="487">
        <v>49771</v>
      </c>
      <c r="C57" s="487">
        <v>8340</v>
      </c>
      <c r="D57" s="487">
        <v>4157</v>
      </c>
      <c r="E57" s="488">
        <f t="shared" si="11"/>
        <v>107.29514734731713</v>
      </c>
      <c r="F57" s="488">
        <f t="shared" si="11"/>
        <v>98.709906497810394</v>
      </c>
      <c r="G57" s="488">
        <f t="shared" si="11"/>
        <v>116.86814731515322</v>
      </c>
      <c r="H57" s="489">
        <f t="shared" si="14"/>
        <v>42248</v>
      </c>
      <c r="I57" s="488">
        <f t="shared" si="12"/>
        <v>107.29514734731713</v>
      </c>
      <c r="J57" s="488">
        <f t="shared" si="10"/>
        <v>98.709906497810394</v>
      </c>
      <c r="K57" s="488">
        <f t="shared" si="10"/>
        <v>116.86814731515322</v>
      </c>
      <c r="L57" s="488" t="e">
        <f t="shared" si="13"/>
        <v>#N/A</v>
      </c>
    </row>
    <row r="58" spans="1:14" ht="15" customHeight="1" x14ac:dyDescent="0.2">
      <c r="A58" s="490" t="s">
        <v>465</v>
      </c>
      <c r="B58" s="487">
        <v>47871</v>
      </c>
      <c r="C58" s="487">
        <v>8382</v>
      </c>
      <c r="D58" s="487">
        <v>4006</v>
      </c>
      <c r="E58" s="488">
        <f t="shared" si="11"/>
        <v>103.1991721818613</v>
      </c>
      <c r="F58" s="488">
        <f t="shared" si="11"/>
        <v>99.20700674636052</v>
      </c>
      <c r="G58" s="488">
        <f t="shared" si="11"/>
        <v>112.62299690750632</v>
      </c>
      <c r="H58" s="489" t="str">
        <f t="shared" si="14"/>
        <v/>
      </c>
      <c r="I58" s="488" t="str">
        <f t="shared" si="12"/>
        <v/>
      </c>
      <c r="J58" s="488" t="str">
        <f t="shared" si="10"/>
        <v/>
      </c>
      <c r="K58" s="488" t="str">
        <f t="shared" si="10"/>
        <v/>
      </c>
      <c r="L58" s="488" t="e">
        <f t="shared" si="13"/>
        <v>#N/A</v>
      </c>
    </row>
    <row r="59" spans="1:14" ht="15" customHeight="1" x14ac:dyDescent="0.2">
      <c r="A59" s="490" t="s">
        <v>466</v>
      </c>
      <c r="B59" s="487">
        <v>48932</v>
      </c>
      <c r="C59" s="487">
        <v>8290</v>
      </c>
      <c r="D59" s="487">
        <v>4096</v>
      </c>
      <c r="E59" s="488">
        <f t="shared" si="11"/>
        <v>105.48645094530795</v>
      </c>
      <c r="F59" s="488">
        <f t="shared" si="11"/>
        <v>98.118120487631671</v>
      </c>
      <c r="G59" s="488">
        <f t="shared" si="11"/>
        <v>115.1532190047793</v>
      </c>
      <c r="H59" s="489" t="str">
        <f t="shared" si="14"/>
        <v/>
      </c>
      <c r="I59" s="488" t="str">
        <f t="shared" si="12"/>
        <v/>
      </c>
      <c r="J59" s="488" t="str">
        <f t="shared" si="10"/>
        <v/>
      </c>
      <c r="K59" s="488" t="str">
        <f t="shared" si="10"/>
        <v/>
      </c>
      <c r="L59" s="488" t="e">
        <f t="shared" si="13"/>
        <v>#N/A</v>
      </c>
    </row>
    <row r="60" spans="1:14" ht="15" customHeight="1" x14ac:dyDescent="0.2">
      <c r="A60" s="490" t="s">
        <v>467</v>
      </c>
      <c r="B60" s="487">
        <v>50111</v>
      </c>
      <c r="C60" s="487">
        <v>8331</v>
      </c>
      <c r="D60" s="487">
        <v>4276</v>
      </c>
      <c r="E60" s="488">
        <f t="shared" si="11"/>
        <v>108.02811132429343</v>
      </c>
      <c r="F60" s="488">
        <f t="shared" si="11"/>
        <v>98.603385015978219</v>
      </c>
      <c r="G60" s="488">
        <f t="shared" si="11"/>
        <v>120.21366319932527</v>
      </c>
      <c r="H60" s="489" t="str">
        <f t="shared" si="14"/>
        <v/>
      </c>
      <c r="I60" s="488" t="str">
        <f t="shared" si="12"/>
        <v/>
      </c>
      <c r="J60" s="488" t="str">
        <f t="shared" si="10"/>
        <v/>
      </c>
      <c r="K60" s="488" t="str">
        <f t="shared" si="10"/>
        <v/>
      </c>
      <c r="L60" s="488" t="e">
        <f t="shared" si="13"/>
        <v>#N/A</v>
      </c>
    </row>
    <row r="61" spans="1:14" ht="15" customHeight="1" x14ac:dyDescent="0.2">
      <c r="A61" s="490">
        <v>42614</v>
      </c>
      <c r="B61" s="487">
        <v>51402</v>
      </c>
      <c r="C61" s="487">
        <v>8286</v>
      </c>
      <c r="D61" s="487">
        <v>4422</v>
      </c>
      <c r="E61" s="488">
        <f t="shared" si="11"/>
        <v>110.81121866040053</v>
      </c>
      <c r="F61" s="488">
        <f t="shared" si="11"/>
        <v>98.070777606817373</v>
      </c>
      <c r="G61" s="488">
        <f t="shared" si="11"/>
        <v>124.31824571267921</v>
      </c>
      <c r="H61" s="489">
        <f t="shared" si="14"/>
        <v>42614</v>
      </c>
      <c r="I61" s="488">
        <f t="shared" si="12"/>
        <v>110.81121866040053</v>
      </c>
      <c r="J61" s="488">
        <f t="shared" si="10"/>
        <v>98.070777606817373</v>
      </c>
      <c r="K61" s="488">
        <f t="shared" si="10"/>
        <v>124.31824571267921</v>
      </c>
      <c r="L61" s="488" t="e">
        <f t="shared" si="13"/>
        <v>#N/A</v>
      </c>
    </row>
    <row r="62" spans="1:14" ht="15" customHeight="1" x14ac:dyDescent="0.2">
      <c r="A62" s="490" t="s">
        <v>468</v>
      </c>
      <c r="B62" s="487">
        <v>49664</v>
      </c>
      <c r="C62" s="487">
        <v>8380</v>
      </c>
      <c r="D62" s="487">
        <v>4313</v>
      </c>
      <c r="E62" s="488">
        <f t="shared" si="11"/>
        <v>107.06447927220988</v>
      </c>
      <c r="F62" s="488">
        <f t="shared" si="11"/>
        <v>99.183335305953364</v>
      </c>
      <c r="G62" s="488">
        <f t="shared" si="11"/>
        <v>121.25386561709306</v>
      </c>
      <c r="H62" s="489" t="str">
        <f t="shared" si="14"/>
        <v/>
      </c>
      <c r="I62" s="488" t="str">
        <f t="shared" si="12"/>
        <v/>
      </c>
      <c r="J62" s="488" t="str">
        <f t="shared" si="10"/>
        <v/>
      </c>
      <c r="K62" s="488" t="str">
        <f t="shared" si="10"/>
        <v/>
      </c>
      <c r="L62" s="488" t="e">
        <f t="shared" si="13"/>
        <v>#N/A</v>
      </c>
    </row>
    <row r="63" spans="1:14" ht="15" customHeight="1" x14ac:dyDescent="0.2">
      <c r="A63" s="490" t="s">
        <v>469</v>
      </c>
      <c r="B63" s="487">
        <v>50798</v>
      </c>
      <c r="C63" s="487">
        <v>8236</v>
      </c>
      <c r="D63" s="487">
        <v>4349</v>
      </c>
      <c r="E63" s="488">
        <f t="shared" si="11"/>
        <v>109.50912971306617</v>
      </c>
      <c r="F63" s="488">
        <f t="shared" si="11"/>
        <v>97.47899159663865</v>
      </c>
      <c r="G63" s="488">
        <f t="shared" si="11"/>
        <v>122.26595445600226</v>
      </c>
      <c r="H63" s="489" t="str">
        <f t="shared" si="14"/>
        <v/>
      </c>
      <c r="I63" s="488" t="str">
        <f t="shared" si="12"/>
        <v/>
      </c>
      <c r="J63" s="488" t="str">
        <f t="shared" si="10"/>
        <v/>
      </c>
      <c r="K63" s="488" t="str">
        <f t="shared" si="10"/>
        <v/>
      </c>
      <c r="L63" s="488" t="e">
        <f t="shared" si="13"/>
        <v>#N/A</v>
      </c>
    </row>
    <row r="64" spans="1:14" ht="15" customHeight="1" x14ac:dyDescent="0.2">
      <c r="A64" s="490" t="s">
        <v>470</v>
      </c>
      <c r="B64" s="487">
        <v>51785</v>
      </c>
      <c r="C64" s="487">
        <v>8300</v>
      </c>
      <c r="D64" s="487">
        <v>4620</v>
      </c>
      <c r="E64" s="488">
        <f t="shared" si="11"/>
        <v>111.63688102270032</v>
      </c>
      <c r="F64" s="488">
        <f t="shared" si="11"/>
        <v>98.23647768966741</v>
      </c>
      <c r="G64" s="488">
        <f t="shared" si="11"/>
        <v>129.88473432667979</v>
      </c>
      <c r="H64" s="489" t="str">
        <f t="shared" si="14"/>
        <v/>
      </c>
      <c r="I64" s="488" t="str">
        <f t="shared" si="12"/>
        <v/>
      </c>
      <c r="J64" s="488" t="str">
        <f t="shared" si="10"/>
        <v/>
      </c>
      <c r="K64" s="488" t="str">
        <f t="shared" si="10"/>
        <v/>
      </c>
      <c r="L64" s="488" t="e">
        <f t="shared" si="13"/>
        <v>#N/A</v>
      </c>
    </row>
    <row r="65" spans="1:12" ht="15" customHeight="1" x14ac:dyDescent="0.2">
      <c r="A65" s="490">
        <v>42979</v>
      </c>
      <c r="B65" s="487">
        <v>53016</v>
      </c>
      <c r="C65" s="487">
        <v>8325</v>
      </c>
      <c r="D65" s="487">
        <v>4777</v>
      </c>
      <c r="E65" s="488">
        <f t="shared" si="11"/>
        <v>114.29064177463513</v>
      </c>
      <c r="F65" s="488">
        <f t="shared" si="11"/>
        <v>98.532370694756779</v>
      </c>
      <c r="G65" s="488">
        <f t="shared" si="11"/>
        <v>134.29856620747822</v>
      </c>
      <c r="H65" s="489">
        <f t="shared" si="14"/>
        <v>42979</v>
      </c>
      <c r="I65" s="488">
        <f t="shared" si="12"/>
        <v>114.29064177463513</v>
      </c>
      <c r="J65" s="488">
        <f t="shared" si="10"/>
        <v>98.532370694756779</v>
      </c>
      <c r="K65" s="488">
        <f t="shared" si="10"/>
        <v>134.29856620747822</v>
      </c>
      <c r="L65" s="488" t="e">
        <f t="shared" si="13"/>
        <v>#N/A</v>
      </c>
    </row>
    <row r="66" spans="1:12" ht="15" customHeight="1" x14ac:dyDescent="0.2">
      <c r="A66" s="490" t="s">
        <v>471</v>
      </c>
      <c r="B66" s="487">
        <v>51345</v>
      </c>
      <c r="C66" s="487">
        <v>8349</v>
      </c>
      <c r="D66" s="487">
        <v>4633</v>
      </c>
      <c r="E66" s="488">
        <f t="shared" si="11"/>
        <v>110.68833940543688</v>
      </c>
      <c r="F66" s="488">
        <f t="shared" si="11"/>
        <v>98.816427979642569</v>
      </c>
      <c r="G66" s="488">
        <f t="shared" si="11"/>
        <v>130.25021085184142</v>
      </c>
      <c r="H66" s="489" t="str">
        <f t="shared" si="14"/>
        <v/>
      </c>
      <c r="I66" s="488" t="str">
        <f t="shared" si="12"/>
        <v/>
      </c>
      <c r="J66" s="488" t="str">
        <f t="shared" si="10"/>
        <v/>
      </c>
      <c r="K66" s="488" t="str">
        <f t="shared" si="10"/>
        <v/>
      </c>
      <c r="L66" s="488" t="e">
        <f t="shared" si="13"/>
        <v>#N/A</v>
      </c>
    </row>
    <row r="67" spans="1:12" ht="15" customHeight="1" x14ac:dyDescent="0.2">
      <c r="A67" s="490" t="s">
        <v>472</v>
      </c>
      <c r="B67" s="487">
        <v>51986</v>
      </c>
      <c r="C67" s="487">
        <v>8284</v>
      </c>
      <c r="D67" s="487">
        <v>4684</v>
      </c>
      <c r="E67" s="488">
        <f t="shared" si="11"/>
        <v>112.0701920796775</v>
      </c>
      <c r="F67" s="488">
        <f t="shared" si="11"/>
        <v>98.047106166410231</v>
      </c>
      <c r="G67" s="488">
        <f t="shared" si="11"/>
        <v>131.68400337362948</v>
      </c>
      <c r="H67" s="489" t="str">
        <f t="shared" si="14"/>
        <v/>
      </c>
      <c r="I67" s="488" t="str">
        <f t="shared" si="12"/>
        <v/>
      </c>
      <c r="J67" s="488" t="str">
        <f t="shared" si="12"/>
        <v/>
      </c>
      <c r="K67" s="488" t="str">
        <f t="shared" si="12"/>
        <v/>
      </c>
      <c r="L67" s="488" t="e">
        <f t="shared" si="13"/>
        <v>#N/A</v>
      </c>
    </row>
    <row r="68" spans="1:12" ht="15" customHeight="1" x14ac:dyDescent="0.2">
      <c r="A68" s="490" t="s">
        <v>473</v>
      </c>
      <c r="B68" s="487">
        <v>52922</v>
      </c>
      <c r="C68" s="487">
        <v>8277</v>
      </c>
      <c r="D68" s="487">
        <v>4901</v>
      </c>
      <c r="E68" s="488">
        <f t="shared" si="11"/>
        <v>114.08799879276521</v>
      </c>
      <c r="F68" s="488">
        <f t="shared" si="11"/>
        <v>97.964256124985212</v>
      </c>
      <c r="G68" s="488">
        <f t="shared" si="11"/>
        <v>137.78464998594322</v>
      </c>
      <c r="H68" s="489" t="str">
        <f t="shared" si="14"/>
        <v/>
      </c>
      <c r="I68" s="488" t="str">
        <f t="shared" si="12"/>
        <v/>
      </c>
      <c r="J68" s="488" t="str">
        <f t="shared" si="12"/>
        <v/>
      </c>
      <c r="K68" s="488" t="str">
        <f t="shared" si="12"/>
        <v/>
      </c>
      <c r="L68" s="488" t="e">
        <f t="shared" si="13"/>
        <v>#N/A</v>
      </c>
    </row>
    <row r="69" spans="1:12" ht="15" customHeight="1" x14ac:dyDescent="0.2">
      <c r="A69" s="490">
        <v>43344</v>
      </c>
      <c r="B69" s="487">
        <v>53975</v>
      </c>
      <c r="C69" s="487">
        <v>8341</v>
      </c>
      <c r="D69" s="487">
        <v>5012</v>
      </c>
      <c r="E69" s="488">
        <f t="shared" si="11"/>
        <v>116.3580313449889</v>
      </c>
      <c r="F69" s="488">
        <f t="shared" si="11"/>
        <v>98.721742218013958</v>
      </c>
      <c r="G69" s="488">
        <f t="shared" si="11"/>
        <v>140.90525723924657</v>
      </c>
      <c r="H69" s="489">
        <f t="shared" si="14"/>
        <v>43344</v>
      </c>
      <c r="I69" s="488">
        <f t="shared" si="12"/>
        <v>116.3580313449889</v>
      </c>
      <c r="J69" s="488">
        <f t="shared" si="12"/>
        <v>98.721742218013958</v>
      </c>
      <c r="K69" s="488">
        <f t="shared" si="12"/>
        <v>140.90525723924657</v>
      </c>
      <c r="L69" s="488" t="e">
        <f t="shared" si="13"/>
        <v>#N/A</v>
      </c>
    </row>
    <row r="70" spans="1:12" ht="15" customHeight="1" x14ac:dyDescent="0.2">
      <c r="A70" s="490" t="s">
        <v>474</v>
      </c>
      <c r="B70" s="487">
        <v>52352</v>
      </c>
      <c r="C70" s="487">
        <v>8386</v>
      </c>
      <c r="D70" s="487">
        <v>4821</v>
      </c>
      <c r="E70" s="488">
        <f t="shared" si="11"/>
        <v>112.85920624312847</v>
      </c>
      <c r="F70" s="488">
        <f t="shared" si="11"/>
        <v>99.254349627174804</v>
      </c>
      <c r="G70" s="488">
        <f t="shared" si="11"/>
        <v>135.53556367725611</v>
      </c>
      <c r="H70" s="489" t="str">
        <f t="shared" si="14"/>
        <v/>
      </c>
      <c r="I70" s="488" t="str">
        <f t="shared" si="12"/>
        <v/>
      </c>
      <c r="J70" s="488" t="str">
        <f t="shared" si="12"/>
        <v/>
      </c>
      <c r="K70" s="488" t="str">
        <f t="shared" si="12"/>
        <v/>
      </c>
      <c r="L70" s="488" t="e">
        <f t="shared" si="13"/>
        <v>#N/A</v>
      </c>
    </row>
    <row r="71" spans="1:12" ht="15" customHeight="1" x14ac:dyDescent="0.2">
      <c r="A71" s="490" t="s">
        <v>475</v>
      </c>
      <c r="B71" s="487">
        <v>53187</v>
      </c>
      <c r="C71" s="487">
        <v>8284</v>
      </c>
      <c r="D71" s="487">
        <v>4973</v>
      </c>
      <c r="E71" s="491">
        <f t="shared" ref="E71:G75" si="15">IF($A$51=37802,IF(COUNTBLANK(B$51:B$70)&gt;0,#N/A,IF(ISBLANK(B71)=FALSE,B71/B$51*100,#N/A)),IF(COUNTBLANK(B$51:B$75)&gt;0,#N/A,B71/B$51*100))</f>
        <v>114.65927953952617</v>
      </c>
      <c r="F71" s="491">
        <f t="shared" si="15"/>
        <v>98.047106166410231</v>
      </c>
      <c r="G71" s="491">
        <f t="shared" si="15"/>
        <v>139.8088276637616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53882</v>
      </c>
      <c r="C72" s="487">
        <v>8337</v>
      </c>
      <c r="D72" s="487">
        <v>5244</v>
      </c>
      <c r="E72" s="491">
        <f t="shared" si="15"/>
        <v>116.15754413952185</v>
      </c>
      <c r="F72" s="491">
        <f t="shared" si="15"/>
        <v>98.674399337199674</v>
      </c>
      <c r="G72" s="491">
        <f t="shared" si="15"/>
        <v>147.42760753443912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55179</v>
      </c>
      <c r="C73" s="487">
        <v>8214</v>
      </c>
      <c r="D73" s="487">
        <v>5362</v>
      </c>
      <c r="E73" s="491">
        <f t="shared" si="15"/>
        <v>118.95358613404619</v>
      </c>
      <c r="F73" s="491">
        <f t="shared" si="15"/>
        <v>97.218605752160016</v>
      </c>
      <c r="G73" s="491">
        <f t="shared" si="15"/>
        <v>150.74500983975261</v>
      </c>
      <c r="H73" s="492">
        <f>IF(A$51=37802,IF(ISERROR(L73)=TRUE,IF(ISBLANK(A73)=FALSE,IF(MONTH(A73)=MONTH(MAX(A$51:A$75)),A73,""),""),""),IF(ISERROR(L73)=TRUE,IF(MONTH(A73)=MONTH(MAX(A$51:A$75)),A73,""),""))</f>
        <v>43709</v>
      </c>
      <c r="I73" s="488">
        <f t="shared" si="12"/>
        <v>118.95358613404619</v>
      </c>
      <c r="J73" s="488">
        <f t="shared" si="12"/>
        <v>97.218605752160016</v>
      </c>
      <c r="K73" s="488">
        <f t="shared" si="12"/>
        <v>150.74500983975261</v>
      </c>
      <c r="L73" s="488" t="e">
        <f t="shared" si="13"/>
        <v>#N/A</v>
      </c>
    </row>
    <row r="74" spans="1:12" ht="15" customHeight="1" x14ac:dyDescent="0.2">
      <c r="A74" s="490" t="s">
        <v>477</v>
      </c>
      <c r="B74" s="487">
        <v>53397</v>
      </c>
      <c r="C74" s="487">
        <v>8103</v>
      </c>
      <c r="D74" s="487">
        <v>5185</v>
      </c>
      <c r="E74" s="491">
        <f t="shared" si="15"/>
        <v>115.11199258412917</v>
      </c>
      <c r="F74" s="491">
        <f t="shared" si="15"/>
        <v>95.904840809563268</v>
      </c>
      <c r="G74" s="491">
        <f t="shared" si="15"/>
        <v>145.76890638178239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53855</v>
      </c>
      <c r="C75" s="493">
        <v>7921</v>
      </c>
      <c r="D75" s="493">
        <v>5144</v>
      </c>
      <c r="E75" s="491">
        <f t="shared" si="15"/>
        <v>116.09933817664432</v>
      </c>
      <c r="F75" s="491">
        <f t="shared" si="15"/>
        <v>93.750739732512727</v>
      </c>
      <c r="G75" s="491">
        <f t="shared" si="15"/>
        <v>144.61624964858026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118.95358613404619</v>
      </c>
      <c r="J77" s="488">
        <f>IF(J75&lt;&gt;"",J75,IF(J74&lt;&gt;"",J74,IF(J73&lt;&gt;"",J73,IF(J72&lt;&gt;"",J72,IF(J71&lt;&gt;"",J71,IF(J70&lt;&gt;"",J70,""))))))</f>
        <v>97.218605752160016</v>
      </c>
      <c r="K77" s="488">
        <f>IF(K75&lt;&gt;"",K75,IF(K74&lt;&gt;"",K74,IF(K73&lt;&gt;"",K73,IF(K72&lt;&gt;"",K72,IF(K71&lt;&gt;"",K71,IF(K70&lt;&gt;"",K70,""))))))</f>
        <v>150.74500983975261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+19,0%</v>
      </c>
      <c r="J79" s="488" t="str">
        <f>"GeB - ausschließlich: "&amp;IF(J77&gt;100,"+","")&amp;TEXT(J77-100,"0,0")&amp;"%"</f>
        <v>GeB - ausschließlich: -2,8%</v>
      </c>
      <c r="K79" s="488" t="str">
        <f>"GeB - im Nebenjob: "&amp;IF(K77&gt;100,"+","")&amp;TEXT(K77-100,"0,0")&amp;"%"</f>
        <v>GeB - im Nebenjob: +50,7%</v>
      </c>
    </row>
    <row r="81" spans="9:9" ht="15" customHeight="1" x14ac:dyDescent="0.2">
      <c r="I81" s="488" t="str">
        <f>IF(ISERROR(HLOOKUP(1,I$78:K$79,2,FALSE)),"",HLOOKUP(1,I$78:K$79,2,FALSE))</f>
        <v>GeB - im Nebenjob: +50,7%</v>
      </c>
    </row>
    <row r="82" spans="9:9" ht="15" customHeight="1" x14ac:dyDescent="0.2">
      <c r="I82" s="488" t="str">
        <f>IF(ISERROR(HLOOKUP(2,I$78:K$79,2,FALSE)),"",HLOOKUP(2,I$78:K$79,2,FALSE))</f>
        <v>SvB: +19,0%</v>
      </c>
    </row>
    <row r="83" spans="9:9" ht="15" customHeight="1" x14ac:dyDescent="0.2">
      <c r="I83" s="488" t="str">
        <f>IF(ISERROR(HLOOKUP(3,I$78:K$79,2,FALSE)),"",HLOOKUP(3,I$78:K$79,2,FALSE))</f>
        <v>GeB - ausschließlich: -2,8%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53855</v>
      </c>
      <c r="E12" s="114">
        <v>53397</v>
      </c>
      <c r="F12" s="114">
        <v>55179</v>
      </c>
      <c r="G12" s="114">
        <v>53882</v>
      </c>
      <c r="H12" s="114">
        <v>53187</v>
      </c>
      <c r="I12" s="115">
        <v>668</v>
      </c>
      <c r="J12" s="116">
        <v>1.2559460018425554</v>
      </c>
      <c r="N12" s="117"/>
    </row>
    <row r="13" spans="1:15" s="110" customFormat="1" ht="13.5" customHeight="1" x14ac:dyDescent="0.2">
      <c r="A13" s="118" t="s">
        <v>105</v>
      </c>
      <c r="B13" s="119" t="s">
        <v>106</v>
      </c>
      <c r="C13" s="113">
        <v>54.488905394113822</v>
      </c>
      <c r="D13" s="114">
        <v>29345</v>
      </c>
      <c r="E13" s="114">
        <v>28746</v>
      </c>
      <c r="F13" s="114">
        <v>30305</v>
      </c>
      <c r="G13" s="114">
        <v>29600</v>
      </c>
      <c r="H13" s="114">
        <v>28995</v>
      </c>
      <c r="I13" s="115">
        <v>350</v>
      </c>
      <c r="J13" s="116">
        <v>1.2071046732195205</v>
      </c>
    </row>
    <row r="14" spans="1:15" s="110" customFormat="1" ht="13.5" customHeight="1" x14ac:dyDescent="0.2">
      <c r="A14" s="120"/>
      <c r="B14" s="119" t="s">
        <v>107</v>
      </c>
      <c r="C14" s="113">
        <v>45.511094605886178</v>
      </c>
      <c r="D14" s="114">
        <v>24510</v>
      </c>
      <c r="E14" s="114">
        <v>24651</v>
      </c>
      <c r="F14" s="114">
        <v>24874</v>
      </c>
      <c r="G14" s="114">
        <v>24282</v>
      </c>
      <c r="H14" s="114">
        <v>24192</v>
      </c>
      <c r="I14" s="115">
        <v>318</v>
      </c>
      <c r="J14" s="116">
        <v>1.314484126984127</v>
      </c>
    </row>
    <row r="15" spans="1:15" s="110" customFormat="1" ht="13.5" customHeight="1" x14ac:dyDescent="0.2">
      <c r="A15" s="118" t="s">
        <v>105</v>
      </c>
      <c r="B15" s="121" t="s">
        <v>108</v>
      </c>
      <c r="C15" s="113">
        <v>13.857580540339802</v>
      </c>
      <c r="D15" s="114">
        <v>7463</v>
      </c>
      <c r="E15" s="114">
        <v>7676</v>
      </c>
      <c r="F15" s="114">
        <v>8038</v>
      </c>
      <c r="G15" s="114">
        <v>7445</v>
      </c>
      <c r="H15" s="114">
        <v>7577</v>
      </c>
      <c r="I15" s="115">
        <v>-114</v>
      </c>
      <c r="J15" s="116">
        <v>-1.5045532532664643</v>
      </c>
    </row>
    <row r="16" spans="1:15" s="110" customFormat="1" ht="13.5" customHeight="1" x14ac:dyDescent="0.2">
      <c r="A16" s="118"/>
      <c r="B16" s="121" t="s">
        <v>109</v>
      </c>
      <c r="C16" s="113">
        <v>66.77931482684987</v>
      </c>
      <c r="D16" s="114">
        <v>35964</v>
      </c>
      <c r="E16" s="114">
        <v>35467</v>
      </c>
      <c r="F16" s="114">
        <v>36614</v>
      </c>
      <c r="G16" s="114">
        <v>36204</v>
      </c>
      <c r="H16" s="114">
        <v>35785</v>
      </c>
      <c r="I16" s="115">
        <v>179</v>
      </c>
      <c r="J16" s="116">
        <v>0.50020958502165713</v>
      </c>
    </row>
    <row r="17" spans="1:10" s="110" customFormat="1" ht="13.5" customHeight="1" x14ac:dyDescent="0.2">
      <c r="A17" s="118"/>
      <c r="B17" s="121" t="s">
        <v>110</v>
      </c>
      <c r="C17" s="113">
        <v>18.378980596044936</v>
      </c>
      <c r="D17" s="114">
        <v>9898</v>
      </c>
      <c r="E17" s="114">
        <v>9741</v>
      </c>
      <c r="F17" s="114">
        <v>10003</v>
      </c>
      <c r="G17" s="114">
        <v>9716</v>
      </c>
      <c r="H17" s="114">
        <v>9341</v>
      </c>
      <c r="I17" s="115">
        <v>557</v>
      </c>
      <c r="J17" s="116">
        <v>5.9629589979659565</v>
      </c>
    </row>
    <row r="18" spans="1:10" s="110" customFormat="1" ht="13.5" customHeight="1" x14ac:dyDescent="0.2">
      <c r="A18" s="120"/>
      <c r="B18" s="121" t="s">
        <v>111</v>
      </c>
      <c r="C18" s="113">
        <v>0.98412403676538851</v>
      </c>
      <c r="D18" s="114">
        <v>530</v>
      </c>
      <c r="E18" s="114">
        <v>513</v>
      </c>
      <c r="F18" s="114">
        <v>524</v>
      </c>
      <c r="G18" s="114">
        <v>517</v>
      </c>
      <c r="H18" s="114">
        <v>484</v>
      </c>
      <c r="I18" s="115">
        <v>46</v>
      </c>
      <c r="J18" s="116">
        <v>9.5041322314049594</v>
      </c>
    </row>
    <row r="19" spans="1:10" s="110" customFormat="1" ht="13.5" customHeight="1" x14ac:dyDescent="0.2">
      <c r="A19" s="120"/>
      <c r="B19" s="121" t="s">
        <v>112</v>
      </c>
      <c r="C19" s="113">
        <v>0.25252994150960911</v>
      </c>
      <c r="D19" s="114">
        <v>136</v>
      </c>
      <c r="E19" s="114">
        <v>128</v>
      </c>
      <c r="F19" s="114">
        <v>137</v>
      </c>
      <c r="G19" s="114">
        <v>122</v>
      </c>
      <c r="H19" s="114">
        <v>107</v>
      </c>
      <c r="I19" s="115">
        <v>29</v>
      </c>
      <c r="J19" s="116">
        <v>27.102803738317757</v>
      </c>
    </row>
    <row r="20" spans="1:10" s="110" customFormat="1" ht="13.5" customHeight="1" x14ac:dyDescent="0.2">
      <c r="A20" s="118" t="s">
        <v>113</v>
      </c>
      <c r="B20" s="122" t="s">
        <v>114</v>
      </c>
      <c r="C20" s="113">
        <v>70.806796026367095</v>
      </c>
      <c r="D20" s="114">
        <v>38133</v>
      </c>
      <c r="E20" s="114">
        <v>37672</v>
      </c>
      <c r="F20" s="114">
        <v>39356</v>
      </c>
      <c r="G20" s="114">
        <v>38376</v>
      </c>
      <c r="H20" s="114">
        <v>37888</v>
      </c>
      <c r="I20" s="115">
        <v>245</v>
      </c>
      <c r="J20" s="116">
        <v>0.64664273648648651</v>
      </c>
    </row>
    <row r="21" spans="1:10" s="110" customFormat="1" ht="13.5" customHeight="1" x14ac:dyDescent="0.2">
      <c r="A21" s="120"/>
      <c r="B21" s="122" t="s">
        <v>115</v>
      </c>
      <c r="C21" s="113">
        <v>29.193203973632905</v>
      </c>
      <c r="D21" s="114">
        <v>15722</v>
      </c>
      <c r="E21" s="114">
        <v>15725</v>
      </c>
      <c r="F21" s="114">
        <v>15823</v>
      </c>
      <c r="G21" s="114">
        <v>15506</v>
      </c>
      <c r="H21" s="114">
        <v>15299</v>
      </c>
      <c r="I21" s="115">
        <v>423</v>
      </c>
      <c r="J21" s="116">
        <v>2.7648865938950258</v>
      </c>
    </row>
    <row r="22" spans="1:10" s="110" customFormat="1" ht="13.5" customHeight="1" x14ac:dyDescent="0.2">
      <c r="A22" s="118" t="s">
        <v>113</v>
      </c>
      <c r="B22" s="122" t="s">
        <v>116</v>
      </c>
      <c r="C22" s="113">
        <v>84.799925726487785</v>
      </c>
      <c r="D22" s="114">
        <v>45669</v>
      </c>
      <c r="E22" s="114">
        <v>45408</v>
      </c>
      <c r="F22" s="114">
        <v>46737</v>
      </c>
      <c r="G22" s="114">
        <v>45771</v>
      </c>
      <c r="H22" s="114">
        <v>45370</v>
      </c>
      <c r="I22" s="115">
        <v>299</v>
      </c>
      <c r="J22" s="116">
        <v>0.65902578796561606</v>
      </c>
    </row>
    <row r="23" spans="1:10" s="110" customFormat="1" ht="13.5" customHeight="1" x14ac:dyDescent="0.2">
      <c r="A23" s="123"/>
      <c r="B23" s="124" t="s">
        <v>117</v>
      </c>
      <c r="C23" s="125">
        <v>15.190790084486121</v>
      </c>
      <c r="D23" s="114">
        <v>8181</v>
      </c>
      <c r="E23" s="114">
        <v>7984</v>
      </c>
      <c r="F23" s="114">
        <v>8437</v>
      </c>
      <c r="G23" s="114">
        <v>8106</v>
      </c>
      <c r="H23" s="114">
        <v>7812</v>
      </c>
      <c r="I23" s="115">
        <v>369</v>
      </c>
      <c r="J23" s="116">
        <v>4.7235023041474653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13065</v>
      </c>
      <c r="E26" s="114">
        <v>13288</v>
      </c>
      <c r="F26" s="114">
        <v>13576</v>
      </c>
      <c r="G26" s="114">
        <v>13581</v>
      </c>
      <c r="H26" s="140">
        <v>13257</v>
      </c>
      <c r="I26" s="115">
        <v>-192</v>
      </c>
      <c r="J26" s="116">
        <v>-1.4482914686580675</v>
      </c>
    </row>
    <row r="27" spans="1:10" s="110" customFormat="1" ht="13.5" customHeight="1" x14ac:dyDescent="0.2">
      <c r="A27" s="118" t="s">
        <v>105</v>
      </c>
      <c r="B27" s="119" t="s">
        <v>106</v>
      </c>
      <c r="C27" s="113">
        <v>33.26444699579028</v>
      </c>
      <c r="D27" s="115">
        <v>4346</v>
      </c>
      <c r="E27" s="114">
        <v>4380</v>
      </c>
      <c r="F27" s="114">
        <v>4514</v>
      </c>
      <c r="G27" s="114">
        <v>4462</v>
      </c>
      <c r="H27" s="140">
        <v>4295</v>
      </c>
      <c r="I27" s="115">
        <v>51</v>
      </c>
      <c r="J27" s="116">
        <v>1.1874272409778812</v>
      </c>
    </row>
    <row r="28" spans="1:10" s="110" customFormat="1" ht="13.5" customHeight="1" x14ac:dyDescent="0.2">
      <c r="A28" s="120"/>
      <c r="B28" s="119" t="s">
        <v>107</v>
      </c>
      <c r="C28" s="113">
        <v>66.73555300420972</v>
      </c>
      <c r="D28" s="115">
        <v>8719</v>
      </c>
      <c r="E28" s="114">
        <v>8908</v>
      </c>
      <c r="F28" s="114">
        <v>9062</v>
      </c>
      <c r="G28" s="114">
        <v>9119</v>
      </c>
      <c r="H28" s="140">
        <v>8962</v>
      </c>
      <c r="I28" s="115">
        <v>-243</v>
      </c>
      <c r="J28" s="116">
        <v>-2.7114483374246818</v>
      </c>
    </row>
    <row r="29" spans="1:10" s="110" customFormat="1" ht="13.5" customHeight="1" x14ac:dyDescent="0.2">
      <c r="A29" s="118" t="s">
        <v>105</v>
      </c>
      <c r="B29" s="121" t="s">
        <v>108</v>
      </c>
      <c r="C29" s="113">
        <v>10.340604668962879</v>
      </c>
      <c r="D29" s="115">
        <v>1351</v>
      </c>
      <c r="E29" s="114">
        <v>1409</v>
      </c>
      <c r="F29" s="114">
        <v>1471</v>
      </c>
      <c r="G29" s="114">
        <v>1494</v>
      </c>
      <c r="H29" s="140">
        <v>1421</v>
      </c>
      <c r="I29" s="115">
        <v>-70</v>
      </c>
      <c r="J29" s="116">
        <v>-4.9261083743842367</v>
      </c>
    </row>
    <row r="30" spans="1:10" s="110" customFormat="1" ht="13.5" customHeight="1" x14ac:dyDescent="0.2">
      <c r="A30" s="118"/>
      <c r="B30" s="121" t="s">
        <v>109</v>
      </c>
      <c r="C30" s="113">
        <v>51.840796019900495</v>
      </c>
      <c r="D30" s="115">
        <v>6773</v>
      </c>
      <c r="E30" s="114">
        <v>6933</v>
      </c>
      <c r="F30" s="114">
        <v>7071</v>
      </c>
      <c r="G30" s="114">
        <v>7095</v>
      </c>
      <c r="H30" s="140">
        <v>6978</v>
      </c>
      <c r="I30" s="115">
        <v>-205</v>
      </c>
      <c r="J30" s="116">
        <v>-2.9378045285182002</v>
      </c>
    </row>
    <row r="31" spans="1:10" s="110" customFormat="1" ht="13.5" customHeight="1" x14ac:dyDescent="0.2">
      <c r="A31" s="118"/>
      <c r="B31" s="121" t="s">
        <v>110</v>
      </c>
      <c r="C31" s="113">
        <v>21.278224263298892</v>
      </c>
      <c r="D31" s="115">
        <v>2780</v>
      </c>
      <c r="E31" s="114">
        <v>2770</v>
      </c>
      <c r="F31" s="114">
        <v>2855</v>
      </c>
      <c r="G31" s="114">
        <v>2843</v>
      </c>
      <c r="H31" s="140">
        <v>2773</v>
      </c>
      <c r="I31" s="115">
        <v>7</v>
      </c>
      <c r="J31" s="116">
        <v>0.25243418680129825</v>
      </c>
    </row>
    <row r="32" spans="1:10" s="110" customFormat="1" ht="13.5" customHeight="1" x14ac:dyDescent="0.2">
      <c r="A32" s="120"/>
      <c r="B32" s="121" t="s">
        <v>111</v>
      </c>
      <c r="C32" s="113">
        <v>16.540375047837735</v>
      </c>
      <c r="D32" s="115">
        <v>2161</v>
      </c>
      <c r="E32" s="114">
        <v>2176</v>
      </c>
      <c r="F32" s="114">
        <v>2179</v>
      </c>
      <c r="G32" s="114">
        <v>2149</v>
      </c>
      <c r="H32" s="140">
        <v>2085</v>
      </c>
      <c r="I32" s="115">
        <v>76</v>
      </c>
      <c r="J32" s="116">
        <v>3.645083932853717</v>
      </c>
    </row>
    <row r="33" spans="1:10" s="110" customFormat="1" ht="13.5" customHeight="1" x14ac:dyDescent="0.2">
      <c r="A33" s="120"/>
      <c r="B33" s="121" t="s">
        <v>112</v>
      </c>
      <c r="C33" s="113">
        <v>1.7068503635667815</v>
      </c>
      <c r="D33" s="115">
        <v>223</v>
      </c>
      <c r="E33" s="114">
        <v>227</v>
      </c>
      <c r="F33" s="114">
        <v>224</v>
      </c>
      <c r="G33" s="114">
        <v>205</v>
      </c>
      <c r="H33" s="140">
        <v>201</v>
      </c>
      <c r="I33" s="115">
        <v>22</v>
      </c>
      <c r="J33" s="116">
        <v>10.945273631840797</v>
      </c>
    </row>
    <row r="34" spans="1:10" s="110" customFormat="1" ht="13.5" customHeight="1" x14ac:dyDescent="0.2">
      <c r="A34" s="118" t="s">
        <v>113</v>
      </c>
      <c r="B34" s="122" t="s">
        <v>116</v>
      </c>
      <c r="C34" s="113">
        <v>92.659778032912357</v>
      </c>
      <c r="D34" s="115">
        <v>12106</v>
      </c>
      <c r="E34" s="114">
        <v>12312</v>
      </c>
      <c r="F34" s="114">
        <v>12544</v>
      </c>
      <c r="G34" s="114">
        <v>12556</v>
      </c>
      <c r="H34" s="140">
        <v>12296</v>
      </c>
      <c r="I34" s="115">
        <v>-190</v>
      </c>
      <c r="J34" s="116">
        <v>-1.5452179570592062</v>
      </c>
    </row>
    <row r="35" spans="1:10" s="110" customFormat="1" ht="13.5" customHeight="1" x14ac:dyDescent="0.2">
      <c r="A35" s="118"/>
      <c r="B35" s="119" t="s">
        <v>117</v>
      </c>
      <c r="C35" s="113">
        <v>7.2866437045541526</v>
      </c>
      <c r="D35" s="115">
        <v>952</v>
      </c>
      <c r="E35" s="114">
        <v>964</v>
      </c>
      <c r="F35" s="114">
        <v>1019</v>
      </c>
      <c r="G35" s="114">
        <v>1014</v>
      </c>
      <c r="H35" s="140">
        <v>949</v>
      </c>
      <c r="I35" s="115">
        <v>3</v>
      </c>
      <c r="J35" s="116">
        <v>0.31612223393045313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7921</v>
      </c>
      <c r="E37" s="114">
        <v>8103</v>
      </c>
      <c r="F37" s="114">
        <v>8214</v>
      </c>
      <c r="G37" s="114">
        <v>8337</v>
      </c>
      <c r="H37" s="140">
        <v>8284</v>
      </c>
      <c r="I37" s="115">
        <v>-363</v>
      </c>
      <c r="J37" s="116">
        <v>-4.381941091260261</v>
      </c>
    </row>
    <row r="38" spans="1:10" s="110" customFormat="1" ht="13.5" customHeight="1" x14ac:dyDescent="0.2">
      <c r="A38" s="118" t="s">
        <v>105</v>
      </c>
      <c r="B38" s="119" t="s">
        <v>106</v>
      </c>
      <c r="C38" s="113">
        <v>29.958338593611916</v>
      </c>
      <c r="D38" s="115">
        <v>2373</v>
      </c>
      <c r="E38" s="114">
        <v>2417</v>
      </c>
      <c r="F38" s="114">
        <v>2436</v>
      </c>
      <c r="G38" s="114">
        <v>2422</v>
      </c>
      <c r="H38" s="140">
        <v>2441</v>
      </c>
      <c r="I38" s="115">
        <v>-68</v>
      </c>
      <c r="J38" s="116">
        <v>-2.7857435477263417</v>
      </c>
    </row>
    <row r="39" spans="1:10" s="110" customFormat="1" ht="13.5" customHeight="1" x14ac:dyDescent="0.2">
      <c r="A39" s="120"/>
      <c r="B39" s="119" t="s">
        <v>107</v>
      </c>
      <c r="C39" s="113">
        <v>70.041661406388087</v>
      </c>
      <c r="D39" s="115">
        <v>5548</v>
      </c>
      <c r="E39" s="114">
        <v>5686</v>
      </c>
      <c r="F39" s="114">
        <v>5778</v>
      </c>
      <c r="G39" s="114">
        <v>5915</v>
      </c>
      <c r="H39" s="140">
        <v>5843</v>
      </c>
      <c r="I39" s="115">
        <v>-295</v>
      </c>
      <c r="J39" s="116">
        <v>-5.0487763135375667</v>
      </c>
    </row>
    <row r="40" spans="1:10" s="110" customFormat="1" ht="13.5" customHeight="1" x14ac:dyDescent="0.2">
      <c r="A40" s="118" t="s">
        <v>105</v>
      </c>
      <c r="B40" s="121" t="s">
        <v>108</v>
      </c>
      <c r="C40" s="113">
        <v>8.9635147077389217</v>
      </c>
      <c r="D40" s="115">
        <v>710</v>
      </c>
      <c r="E40" s="114">
        <v>727</v>
      </c>
      <c r="F40" s="114">
        <v>760</v>
      </c>
      <c r="G40" s="114">
        <v>799</v>
      </c>
      <c r="H40" s="140">
        <v>783</v>
      </c>
      <c r="I40" s="115">
        <v>-73</v>
      </c>
      <c r="J40" s="116">
        <v>-9.3231162196679431</v>
      </c>
    </row>
    <row r="41" spans="1:10" s="110" customFormat="1" ht="13.5" customHeight="1" x14ac:dyDescent="0.2">
      <c r="A41" s="118"/>
      <c r="B41" s="121" t="s">
        <v>109</v>
      </c>
      <c r="C41" s="113">
        <v>38.770357278121452</v>
      </c>
      <c r="D41" s="115">
        <v>3071</v>
      </c>
      <c r="E41" s="114">
        <v>3232</v>
      </c>
      <c r="F41" s="114">
        <v>3244</v>
      </c>
      <c r="G41" s="114">
        <v>3339</v>
      </c>
      <c r="H41" s="140">
        <v>3367</v>
      </c>
      <c r="I41" s="115">
        <v>-296</v>
      </c>
      <c r="J41" s="116">
        <v>-8.791208791208792</v>
      </c>
    </row>
    <row r="42" spans="1:10" s="110" customFormat="1" ht="13.5" customHeight="1" x14ac:dyDescent="0.2">
      <c r="A42" s="118"/>
      <c r="B42" s="121" t="s">
        <v>110</v>
      </c>
      <c r="C42" s="113">
        <v>25.514455245549804</v>
      </c>
      <c r="D42" s="115">
        <v>2021</v>
      </c>
      <c r="E42" s="114">
        <v>2008</v>
      </c>
      <c r="F42" s="114">
        <v>2067</v>
      </c>
      <c r="G42" s="114">
        <v>2087</v>
      </c>
      <c r="H42" s="140">
        <v>2081</v>
      </c>
      <c r="I42" s="115">
        <v>-60</v>
      </c>
      <c r="J42" s="116">
        <v>-2.8832292167227296</v>
      </c>
    </row>
    <row r="43" spans="1:10" s="110" customFormat="1" ht="13.5" customHeight="1" x14ac:dyDescent="0.2">
      <c r="A43" s="120"/>
      <c r="B43" s="121" t="s">
        <v>111</v>
      </c>
      <c r="C43" s="113">
        <v>26.751672768589824</v>
      </c>
      <c r="D43" s="115">
        <v>2119</v>
      </c>
      <c r="E43" s="114">
        <v>2136</v>
      </c>
      <c r="F43" s="114">
        <v>2143</v>
      </c>
      <c r="G43" s="114">
        <v>2112</v>
      </c>
      <c r="H43" s="140">
        <v>2053</v>
      </c>
      <c r="I43" s="115">
        <v>66</v>
      </c>
      <c r="J43" s="116">
        <v>3.2148075986361424</v>
      </c>
    </row>
    <row r="44" spans="1:10" s="110" customFormat="1" ht="13.5" customHeight="1" x14ac:dyDescent="0.2">
      <c r="A44" s="120"/>
      <c r="B44" s="121" t="s">
        <v>112</v>
      </c>
      <c r="C44" s="113">
        <v>2.6890544123216764</v>
      </c>
      <c r="D44" s="115">
        <v>213</v>
      </c>
      <c r="E44" s="114">
        <v>219</v>
      </c>
      <c r="F44" s="114">
        <v>214</v>
      </c>
      <c r="G44" s="114">
        <v>197</v>
      </c>
      <c r="H44" s="140">
        <v>194</v>
      </c>
      <c r="I44" s="115">
        <v>19</v>
      </c>
      <c r="J44" s="116">
        <v>9.7938144329896915</v>
      </c>
    </row>
    <row r="45" spans="1:10" s="110" customFormat="1" ht="13.5" customHeight="1" x14ac:dyDescent="0.2">
      <c r="A45" s="118" t="s">
        <v>113</v>
      </c>
      <c r="B45" s="122" t="s">
        <v>116</v>
      </c>
      <c r="C45" s="113">
        <v>92.488322181542728</v>
      </c>
      <c r="D45" s="115">
        <v>7326</v>
      </c>
      <c r="E45" s="114">
        <v>7469</v>
      </c>
      <c r="F45" s="114">
        <v>7557</v>
      </c>
      <c r="G45" s="114">
        <v>7664</v>
      </c>
      <c r="H45" s="140">
        <v>7645</v>
      </c>
      <c r="I45" s="115">
        <v>-319</v>
      </c>
      <c r="J45" s="116">
        <v>-4.1726618705035969</v>
      </c>
    </row>
    <row r="46" spans="1:10" s="110" customFormat="1" ht="13.5" customHeight="1" x14ac:dyDescent="0.2">
      <c r="A46" s="118"/>
      <c r="B46" s="119" t="s">
        <v>117</v>
      </c>
      <c r="C46" s="113">
        <v>7.4233051382401216</v>
      </c>
      <c r="D46" s="115">
        <v>588</v>
      </c>
      <c r="E46" s="114">
        <v>622</v>
      </c>
      <c r="F46" s="114">
        <v>645</v>
      </c>
      <c r="G46" s="114">
        <v>663</v>
      </c>
      <c r="H46" s="140">
        <v>628</v>
      </c>
      <c r="I46" s="115">
        <v>-40</v>
      </c>
      <c r="J46" s="116">
        <v>-6.369426751592357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5144</v>
      </c>
      <c r="E48" s="114">
        <v>5185</v>
      </c>
      <c r="F48" s="114">
        <v>5362</v>
      </c>
      <c r="G48" s="114">
        <v>5244</v>
      </c>
      <c r="H48" s="140">
        <v>4973</v>
      </c>
      <c r="I48" s="115">
        <v>171</v>
      </c>
      <c r="J48" s="116">
        <v>3.4385682686507137</v>
      </c>
    </row>
    <row r="49" spans="1:12" s="110" customFormat="1" ht="13.5" customHeight="1" x14ac:dyDescent="0.2">
      <c r="A49" s="118" t="s">
        <v>105</v>
      </c>
      <c r="B49" s="119" t="s">
        <v>106</v>
      </c>
      <c r="C49" s="113">
        <v>38.355365474339038</v>
      </c>
      <c r="D49" s="115">
        <v>1973</v>
      </c>
      <c r="E49" s="114">
        <v>1963</v>
      </c>
      <c r="F49" s="114">
        <v>2078</v>
      </c>
      <c r="G49" s="114">
        <v>2040</v>
      </c>
      <c r="H49" s="140">
        <v>1854</v>
      </c>
      <c r="I49" s="115">
        <v>119</v>
      </c>
      <c r="J49" s="116">
        <v>6.4185544768069036</v>
      </c>
    </row>
    <row r="50" spans="1:12" s="110" customFormat="1" ht="13.5" customHeight="1" x14ac:dyDescent="0.2">
      <c r="A50" s="120"/>
      <c r="B50" s="119" t="s">
        <v>107</v>
      </c>
      <c r="C50" s="113">
        <v>61.644634525660962</v>
      </c>
      <c r="D50" s="115">
        <v>3171</v>
      </c>
      <c r="E50" s="114">
        <v>3222</v>
      </c>
      <c r="F50" s="114">
        <v>3284</v>
      </c>
      <c r="G50" s="114">
        <v>3204</v>
      </c>
      <c r="H50" s="140">
        <v>3119</v>
      </c>
      <c r="I50" s="115">
        <v>52</v>
      </c>
      <c r="J50" s="116">
        <v>1.6672010259698622</v>
      </c>
    </row>
    <row r="51" spans="1:12" s="110" customFormat="1" ht="13.5" customHeight="1" x14ac:dyDescent="0.2">
      <c r="A51" s="118" t="s">
        <v>105</v>
      </c>
      <c r="B51" s="121" t="s">
        <v>108</v>
      </c>
      <c r="C51" s="113">
        <v>12.461119751166407</v>
      </c>
      <c r="D51" s="115">
        <v>641</v>
      </c>
      <c r="E51" s="114">
        <v>682</v>
      </c>
      <c r="F51" s="114">
        <v>711</v>
      </c>
      <c r="G51" s="114">
        <v>695</v>
      </c>
      <c r="H51" s="140">
        <v>638</v>
      </c>
      <c r="I51" s="115">
        <v>3</v>
      </c>
      <c r="J51" s="116">
        <v>0.47021943573667713</v>
      </c>
    </row>
    <row r="52" spans="1:12" s="110" customFormat="1" ht="13.5" customHeight="1" x14ac:dyDescent="0.2">
      <c r="A52" s="118"/>
      <c r="B52" s="121" t="s">
        <v>109</v>
      </c>
      <c r="C52" s="113">
        <v>71.967340590979788</v>
      </c>
      <c r="D52" s="115">
        <v>3702</v>
      </c>
      <c r="E52" s="114">
        <v>3701</v>
      </c>
      <c r="F52" s="114">
        <v>3827</v>
      </c>
      <c r="G52" s="114">
        <v>3756</v>
      </c>
      <c r="H52" s="140">
        <v>3611</v>
      </c>
      <c r="I52" s="115">
        <v>91</v>
      </c>
      <c r="J52" s="116">
        <v>2.5200775408474105</v>
      </c>
    </row>
    <row r="53" spans="1:12" s="110" customFormat="1" ht="13.5" customHeight="1" x14ac:dyDescent="0.2">
      <c r="A53" s="118"/>
      <c r="B53" s="121" t="s">
        <v>110</v>
      </c>
      <c r="C53" s="113">
        <v>14.755054432348366</v>
      </c>
      <c r="D53" s="115">
        <v>759</v>
      </c>
      <c r="E53" s="114">
        <v>762</v>
      </c>
      <c r="F53" s="114">
        <v>788</v>
      </c>
      <c r="G53" s="114">
        <v>756</v>
      </c>
      <c r="H53" s="140">
        <v>692</v>
      </c>
      <c r="I53" s="115">
        <v>67</v>
      </c>
      <c r="J53" s="116">
        <v>9.6820809248554909</v>
      </c>
    </row>
    <row r="54" spans="1:12" s="110" customFormat="1" ht="13.5" customHeight="1" x14ac:dyDescent="0.2">
      <c r="A54" s="120"/>
      <c r="B54" s="121" t="s">
        <v>111</v>
      </c>
      <c r="C54" s="113">
        <v>0.81648522550544322</v>
      </c>
      <c r="D54" s="115">
        <v>42</v>
      </c>
      <c r="E54" s="114">
        <v>40</v>
      </c>
      <c r="F54" s="114">
        <v>36</v>
      </c>
      <c r="G54" s="114">
        <v>37</v>
      </c>
      <c r="H54" s="140">
        <v>32</v>
      </c>
      <c r="I54" s="115">
        <v>10</v>
      </c>
      <c r="J54" s="116">
        <v>31.25</v>
      </c>
    </row>
    <row r="55" spans="1:12" s="110" customFormat="1" ht="13.5" customHeight="1" x14ac:dyDescent="0.2">
      <c r="A55" s="120"/>
      <c r="B55" s="121" t="s">
        <v>112</v>
      </c>
      <c r="C55" s="113">
        <v>0.19440124416796267</v>
      </c>
      <c r="D55" s="115">
        <v>10</v>
      </c>
      <c r="E55" s="114">
        <v>8</v>
      </c>
      <c r="F55" s="114">
        <v>10</v>
      </c>
      <c r="G55" s="114">
        <v>8</v>
      </c>
      <c r="H55" s="140">
        <v>7</v>
      </c>
      <c r="I55" s="115">
        <v>3</v>
      </c>
      <c r="J55" s="116">
        <v>42.857142857142854</v>
      </c>
    </row>
    <row r="56" spans="1:12" s="110" customFormat="1" ht="13.5" customHeight="1" x14ac:dyDescent="0.2">
      <c r="A56" s="118" t="s">
        <v>113</v>
      </c>
      <c r="B56" s="122" t="s">
        <v>116</v>
      </c>
      <c r="C56" s="113">
        <v>92.923794712286153</v>
      </c>
      <c r="D56" s="115">
        <v>4780</v>
      </c>
      <c r="E56" s="114">
        <v>4843</v>
      </c>
      <c r="F56" s="114">
        <v>4987</v>
      </c>
      <c r="G56" s="114">
        <v>4892</v>
      </c>
      <c r="H56" s="140">
        <v>4651</v>
      </c>
      <c r="I56" s="115">
        <v>129</v>
      </c>
      <c r="J56" s="116">
        <v>2.7735970758976563</v>
      </c>
    </row>
    <row r="57" spans="1:12" s="110" customFormat="1" ht="13.5" customHeight="1" x14ac:dyDescent="0.2">
      <c r="A57" s="142"/>
      <c r="B57" s="124" t="s">
        <v>117</v>
      </c>
      <c r="C57" s="125">
        <v>7.0762052877138411</v>
      </c>
      <c r="D57" s="143">
        <v>364</v>
      </c>
      <c r="E57" s="144">
        <v>342</v>
      </c>
      <c r="F57" s="144">
        <v>374</v>
      </c>
      <c r="G57" s="144">
        <v>351</v>
      </c>
      <c r="H57" s="145">
        <v>321</v>
      </c>
      <c r="I57" s="143">
        <v>43</v>
      </c>
      <c r="J57" s="146">
        <v>13.395638629283489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53855</v>
      </c>
      <c r="E12" s="236">
        <v>53397</v>
      </c>
      <c r="F12" s="114">
        <v>55179</v>
      </c>
      <c r="G12" s="114">
        <v>53882</v>
      </c>
      <c r="H12" s="140">
        <v>53187</v>
      </c>
      <c r="I12" s="115">
        <v>668</v>
      </c>
      <c r="J12" s="116">
        <v>1.2559460018425554</v>
      </c>
    </row>
    <row r="13" spans="1:15" s="110" customFormat="1" ht="12" customHeight="1" x14ac:dyDescent="0.2">
      <c r="A13" s="118" t="s">
        <v>105</v>
      </c>
      <c r="B13" s="119" t="s">
        <v>106</v>
      </c>
      <c r="C13" s="113">
        <v>54.488905394113822</v>
      </c>
      <c r="D13" s="115">
        <v>29345</v>
      </c>
      <c r="E13" s="114">
        <v>28746</v>
      </c>
      <c r="F13" s="114">
        <v>30305</v>
      </c>
      <c r="G13" s="114">
        <v>29600</v>
      </c>
      <c r="H13" s="140">
        <v>28995</v>
      </c>
      <c r="I13" s="115">
        <v>350</v>
      </c>
      <c r="J13" s="116">
        <v>1.2071046732195205</v>
      </c>
    </row>
    <row r="14" spans="1:15" s="110" customFormat="1" ht="12" customHeight="1" x14ac:dyDescent="0.2">
      <c r="A14" s="118"/>
      <c r="B14" s="119" t="s">
        <v>107</v>
      </c>
      <c r="C14" s="113">
        <v>45.511094605886178</v>
      </c>
      <c r="D14" s="115">
        <v>24510</v>
      </c>
      <c r="E14" s="114">
        <v>24651</v>
      </c>
      <c r="F14" s="114">
        <v>24874</v>
      </c>
      <c r="G14" s="114">
        <v>24282</v>
      </c>
      <c r="H14" s="140">
        <v>24192</v>
      </c>
      <c r="I14" s="115">
        <v>318</v>
      </c>
      <c r="J14" s="116">
        <v>1.314484126984127</v>
      </c>
    </row>
    <row r="15" spans="1:15" s="110" customFormat="1" ht="12" customHeight="1" x14ac:dyDescent="0.2">
      <c r="A15" s="118" t="s">
        <v>105</v>
      </c>
      <c r="B15" s="121" t="s">
        <v>108</v>
      </c>
      <c r="C15" s="113">
        <v>13.857580540339802</v>
      </c>
      <c r="D15" s="115">
        <v>7463</v>
      </c>
      <c r="E15" s="114">
        <v>7676</v>
      </c>
      <c r="F15" s="114">
        <v>8038</v>
      </c>
      <c r="G15" s="114">
        <v>7445</v>
      </c>
      <c r="H15" s="140">
        <v>7577</v>
      </c>
      <c r="I15" s="115">
        <v>-114</v>
      </c>
      <c r="J15" s="116">
        <v>-1.5045532532664643</v>
      </c>
    </row>
    <row r="16" spans="1:15" s="110" customFormat="1" ht="12" customHeight="1" x14ac:dyDescent="0.2">
      <c r="A16" s="118"/>
      <c r="B16" s="121" t="s">
        <v>109</v>
      </c>
      <c r="C16" s="113">
        <v>66.77931482684987</v>
      </c>
      <c r="D16" s="115">
        <v>35964</v>
      </c>
      <c r="E16" s="114">
        <v>35467</v>
      </c>
      <c r="F16" s="114">
        <v>36614</v>
      </c>
      <c r="G16" s="114">
        <v>36204</v>
      </c>
      <c r="H16" s="140">
        <v>35785</v>
      </c>
      <c r="I16" s="115">
        <v>179</v>
      </c>
      <c r="J16" s="116">
        <v>0.50020958502165713</v>
      </c>
    </row>
    <row r="17" spans="1:10" s="110" customFormat="1" ht="12" customHeight="1" x14ac:dyDescent="0.2">
      <c r="A17" s="118"/>
      <c r="B17" s="121" t="s">
        <v>110</v>
      </c>
      <c r="C17" s="113">
        <v>18.378980596044936</v>
      </c>
      <c r="D17" s="115">
        <v>9898</v>
      </c>
      <c r="E17" s="114">
        <v>9741</v>
      </c>
      <c r="F17" s="114">
        <v>10003</v>
      </c>
      <c r="G17" s="114">
        <v>9716</v>
      </c>
      <c r="H17" s="140">
        <v>9341</v>
      </c>
      <c r="I17" s="115">
        <v>557</v>
      </c>
      <c r="J17" s="116">
        <v>5.9629589979659565</v>
      </c>
    </row>
    <row r="18" spans="1:10" s="110" customFormat="1" ht="12" customHeight="1" x14ac:dyDescent="0.2">
      <c r="A18" s="120"/>
      <c r="B18" s="121" t="s">
        <v>111</v>
      </c>
      <c r="C18" s="113">
        <v>0.98412403676538851</v>
      </c>
      <c r="D18" s="115">
        <v>530</v>
      </c>
      <c r="E18" s="114">
        <v>513</v>
      </c>
      <c r="F18" s="114">
        <v>524</v>
      </c>
      <c r="G18" s="114">
        <v>517</v>
      </c>
      <c r="H18" s="140">
        <v>484</v>
      </c>
      <c r="I18" s="115">
        <v>46</v>
      </c>
      <c r="J18" s="116">
        <v>9.5041322314049594</v>
      </c>
    </row>
    <row r="19" spans="1:10" s="110" customFormat="1" ht="12" customHeight="1" x14ac:dyDescent="0.2">
      <c r="A19" s="120"/>
      <c r="B19" s="121" t="s">
        <v>112</v>
      </c>
      <c r="C19" s="113">
        <v>0.25252994150960911</v>
      </c>
      <c r="D19" s="115">
        <v>136</v>
      </c>
      <c r="E19" s="114">
        <v>128</v>
      </c>
      <c r="F19" s="114">
        <v>137</v>
      </c>
      <c r="G19" s="114">
        <v>122</v>
      </c>
      <c r="H19" s="140">
        <v>107</v>
      </c>
      <c r="I19" s="115">
        <v>29</v>
      </c>
      <c r="J19" s="116">
        <v>27.102803738317757</v>
      </c>
    </row>
    <row r="20" spans="1:10" s="110" customFormat="1" ht="12" customHeight="1" x14ac:dyDescent="0.2">
      <c r="A20" s="118" t="s">
        <v>113</v>
      </c>
      <c r="B20" s="119" t="s">
        <v>181</v>
      </c>
      <c r="C20" s="113">
        <v>70.806796026367095</v>
      </c>
      <c r="D20" s="115">
        <v>38133</v>
      </c>
      <c r="E20" s="114">
        <v>37672</v>
      </c>
      <c r="F20" s="114">
        <v>39356</v>
      </c>
      <c r="G20" s="114">
        <v>38376</v>
      </c>
      <c r="H20" s="140">
        <v>37888</v>
      </c>
      <c r="I20" s="115">
        <v>245</v>
      </c>
      <c r="J20" s="116">
        <v>0.64664273648648651</v>
      </c>
    </row>
    <row r="21" spans="1:10" s="110" customFormat="1" ht="12" customHeight="1" x14ac:dyDescent="0.2">
      <c r="A21" s="118"/>
      <c r="B21" s="119" t="s">
        <v>182</v>
      </c>
      <c r="C21" s="113">
        <v>29.193203973632905</v>
      </c>
      <c r="D21" s="115">
        <v>15722</v>
      </c>
      <c r="E21" s="114">
        <v>15725</v>
      </c>
      <c r="F21" s="114">
        <v>15823</v>
      </c>
      <c r="G21" s="114">
        <v>15506</v>
      </c>
      <c r="H21" s="140">
        <v>15299</v>
      </c>
      <c r="I21" s="115">
        <v>423</v>
      </c>
      <c r="J21" s="116">
        <v>2.7648865938950258</v>
      </c>
    </row>
    <row r="22" spans="1:10" s="110" customFormat="1" ht="12" customHeight="1" x14ac:dyDescent="0.2">
      <c r="A22" s="118" t="s">
        <v>113</v>
      </c>
      <c r="B22" s="119" t="s">
        <v>116</v>
      </c>
      <c r="C22" s="113">
        <v>84.799925726487785</v>
      </c>
      <c r="D22" s="115">
        <v>45669</v>
      </c>
      <c r="E22" s="114">
        <v>45408</v>
      </c>
      <c r="F22" s="114">
        <v>46737</v>
      </c>
      <c r="G22" s="114">
        <v>45771</v>
      </c>
      <c r="H22" s="140">
        <v>45370</v>
      </c>
      <c r="I22" s="115">
        <v>299</v>
      </c>
      <c r="J22" s="116">
        <v>0.65902578796561606</v>
      </c>
    </row>
    <row r="23" spans="1:10" s="110" customFormat="1" ht="12" customHeight="1" x14ac:dyDescent="0.2">
      <c r="A23" s="118"/>
      <c r="B23" s="119" t="s">
        <v>117</v>
      </c>
      <c r="C23" s="113">
        <v>15.190790084486121</v>
      </c>
      <c r="D23" s="115">
        <v>8181</v>
      </c>
      <c r="E23" s="114">
        <v>7984</v>
      </c>
      <c r="F23" s="114">
        <v>8437</v>
      </c>
      <c r="G23" s="114">
        <v>8106</v>
      </c>
      <c r="H23" s="140">
        <v>7812</v>
      </c>
      <c r="I23" s="115">
        <v>369</v>
      </c>
      <c r="J23" s="116">
        <v>4.7235023041474653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53660</v>
      </c>
      <c r="E64" s="236">
        <v>53264</v>
      </c>
      <c r="F64" s="236">
        <v>54959</v>
      </c>
      <c r="G64" s="236">
        <v>54061</v>
      </c>
      <c r="H64" s="140">
        <v>53314</v>
      </c>
      <c r="I64" s="115">
        <v>346</v>
      </c>
      <c r="J64" s="116">
        <v>0.64898525715571898</v>
      </c>
    </row>
    <row r="65" spans="1:12" s="110" customFormat="1" ht="12" customHeight="1" x14ac:dyDescent="0.2">
      <c r="A65" s="118" t="s">
        <v>105</v>
      </c>
      <c r="B65" s="119" t="s">
        <v>106</v>
      </c>
      <c r="C65" s="113">
        <v>54.50055907566157</v>
      </c>
      <c r="D65" s="235">
        <v>29245</v>
      </c>
      <c r="E65" s="236">
        <v>28808</v>
      </c>
      <c r="F65" s="236">
        <v>30250</v>
      </c>
      <c r="G65" s="236">
        <v>29800</v>
      </c>
      <c r="H65" s="140">
        <v>29119</v>
      </c>
      <c r="I65" s="115">
        <v>126</v>
      </c>
      <c r="J65" s="116">
        <v>0.43270716714172874</v>
      </c>
    </row>
    <row r="66" spans="1:12" s="110" customFormat="1" ht="12" customHeight="1" x14ac:dyDescent="0.2">
      <c r="A66" s="118"/>
      <c r="B66" s="119" t="s">
        <v>107</v>
      </c>
      <c r="C66" s="113">
        <v>45.49944092433843</v>
      </c>
      <c r="D66" s="235">
        <v>24415</v>
      </c>
      <c r="E66" s="236">
        <v>24456</v>
      </c>
      <c r="F66" s="236">
        <v>24709</v>
      </c>
      <c r="G66" s="236">
        <v>24261</v>
      </c>
      <c r="H66" s="140">
        <v>24195</v>
      </c>
      <c r="I66" s="115">
        <v>220</v>
      </c>
      <c r="J66" s="116">
        <v>0.90927877660673695</v>
      </c>
    </row>
    <row r="67" spans="1:12" s="110" customFormat="1" ht="12" customHeight="1" x14ac:dyDescent="0.2">
      <c r="A67" s="118" t="s">
        <v>105</v>
      </c>
      <c r="B67" s="121" t="s">
        <v>108</v>
      </c>
      <c r="C67" s="113">
        <v>14.386880357808423</v>
      </c>
      <c r="D67" s="235">
        <v>7720</v>
      </c>
      <c r="E67" s="236">
        <v>7958</v>
      </c>
      <c r="F67" s="236">
        <v>8349</v>
      </c>
      <c r="G67" s="236">
        <v>7734</v>
      </c>
      <c r="H67" s="140">
        <v>7859</v>
      </c>
      <c r="I67" s="115">
        <v>-139</v>
      </c>
      <c r="J67" s="116">
        <v>-1.7686728591423846</v>
      </c>
    </row>
    <row r="68" spans="1:12" s="110" customFormat="1" ht="12" customHeight="1" x14ac:dyDescent="0.2">
      <c r="A68" s="118"/>
      <c r="B68" s="121" t="s">
        <v>109</v>
      </c>
      <c r="C68" s="113">
        <v>65.242266120014904</v>
      </c>
      <c r="D68" s="235">
        <v>35009</v>
      </c>
      <c r="E68" s="236">
        <v>34494</v>
      </c>
      <c r="F68" s="236">
        <v>35604</v>
      </c>
      <c r="G68" s="236">
        <v>35588</v>
      </c>
      <c r="H68" s="140">
        <v>35155</v>
      </c>
      <c r="I68" s="115">
        <v>-146</v>
      </c>
      <c r="J68" s="116">
        <v>-0.41530365524107526</v>
      </c>
    </row>
    <row r="69" spans="1:12" s="110" customFormat="1" ht="12" customHeight="1" x14ac:dyDescent="0.2">
      <c r="A69" s="118"/>
      <c r="B69" s="121" t="s">
        <v>110</v>
      </c>
      <c r="C69" s="113">
        <v>19.344017890421171</v>
      </c>
      <c r="D69" s="235">
        <v>10380</v>
      </c>
      <c r="E69" s="236">
        <v>10293</v>
      </c>
      <c r="F69" s="236">
        <v>10486</v>
      </c>
      <c r="G69" s="236">
        <v>10215</v>
      </c>
      <c r="H69" s="140">
        <v>9804</v>
      </c>
      <c r="I69" s="115">
        <v>576</v>
      </c>
      <c r="J69" s="116">
        <v>5.8751529987760094</v>
      </c>
    </row>
    <row r="70" spans="1:12" s="110" customFormat="1" ht="12" customHeight="1" x14ac:dyDescent="0.2">
      <c r="A70" s="120"/>
      <c r="B70" s="121" t="s">
        <v>111</v>
      </c>
      <c r="C70" s="113">
        <v>1.0268356317554976</v>
      </c>
      <c r="D70" s="235">
        <v>551</v>
      </c>
      <c r="E70" s="236">
        <v>519</v>
      </c>
      <c r="F70" s="236">
        <v>520</v>
      </c>
      <c r="G70" s="236">
        <v>524</v>
      </c>
      <c r="H70" s="140">
        <v>496</v>
      </c>
      <c r="I70" s="115">
        <v>55</v>
      </c>
      <c r="J70" s="116">
        <v>11.088709677419354</v>
      </c>
    </row>
    <row r="71" spans="1:12" s="110" customFormat="1" ht="12" customHeight="1" x14ac:dyDescent="0.2">
      <c r="A71" s="120"/>
      <c r="B71" s="121" t="s">
        <v>112</v>
      </c>
      <c r="C71" s="113">
        <v>0.25717480432351847</v>
      </c>
      <c r="D71" s="235">
        <v>138</v>
      </c>
      <c r="E71" s="236">
        <v>126</v>
      </c>
      <c r="F71" s="236">
        <v>131</v>
      </c>
      <c r="G71" s="236">
        <v>119</v>
      </c>
      <c r="H71" s="140">
        <v>116</v>
      </c>
      <c r="I71" s="115">
        <v>22</v>
      </c>
      <c r="J71" s="116">
        <v>18.96551724137931</v>
      </c>
    </row>
    <row r="72" spans="1:12" s="110" customFormat="1" ht="12" customHeight="1" x14ac:dyDescent="0.2">
      <c r="A72" s="118" t="s">
        <v>113</v>
      </c>
      <c r="B72" s="119" t="s">
        <v>181</v>
      </c>
      <c r="C72" s="113">
        <v>71.11069698099142</v>
      </c>
      <c r="D72" s="235">
        <v>38158</v>
      </c>
      <c r="E72" s="236">
        <v>37857</v>
      </c>
      <c r="F72" s="236">
        <v>39426</v>
      </c>
      <c r="G72" s="236">
        <v>38771</v>
      </c>
      <c r="H72" s="140">
        <v>38219</v>
      </c>
      <c r="I72" s="115">
        <v>-61</v>
      </c>
      <c r="J72" s="116">
        <v>-0.15960647845312542</v>
      </c>
    </row>
    <row r="73" spans="1:12" s="110" customFormat="1" ht="12" customHeight="1" x14ac:dyDescent="0.2">
      <c r="A73" s="118"/>
      <c r="B73" s="119" t="s">
        <v>182</v>
      </c>
      <c r="C73" s="113">
        <v>28.889303019008572</v>
      </c>
      <c r="D73" s="115">
        <v>15502</v>
      </c>
      <c r="E73" s="114">
        <v>15407</v>
      </c>
      <c r="F73" s="114">
        <v>15533</v>
      </c>
      <c r="G73" s="114">
        <v>15290</v>
      </c>
      <c r="H73" s="140">
        <v>15095</v>
      </c>
      <c r="I73" s="115">
        <v>407</v>
      </c>
      <c r="J73" s="116">
        <v>2.6962570387545544</v>
      </c>
    </row>
    <row r="74" spans="1:12" s="110" customFormat="1" ht="12" customHeight="1" x14ac:dyDescent="0.2">
      <c r="A74" s="118" t="s">
        <v>113</v>
      </c>
      <c r="B74" s="119" t="s">
        <v>116</v>
      </c>
      <c r="C74" s="113">
        <v>93.520313082370478</v>
      </c>
      <c r="D74" s="115">
        <v>50183</v>
      </c>
      <c r="E74" s="114">
        <v>49893</v>
      </c>
      <c r="F74" s="114">
        <v>51355</v>
      </c>
      <c r="G74" s="114">
        <v>50601</v>
      </c>
      <c r="H74" s="140">
        <v>50068</v>
      </c>
      <c r="I74" s="115">
        <v>115</v>
      </c>
      <c r="J74" s="116">
        <v>0.22968762483023089</v>
      </c>
    </row>
    <row r="75" spans="1:12" s="110" customFormat="1" ht="12" customHeight="1" x14ac:dyDescent="0.2">
      <c r="A75" s="142"/>
      <c r="B75" s="124" t="s">
        <v>117</v>
      </c>
      <c r="C75" s="125">
        <v>6.4685054043980621</v>
      </c>
      <c r="D75" s="143">
        <v>3471</v>
      </c>
      <c r="E75" s="144">
        <v>3365</v>
      </c>
      <c r="F75" s="144">
        <v>3597</v>
      </c>
      <c r="G75" s="144">
        <v>3451</v>
      </c>
      <c r="H75" s="145">
        <v>3236</v>
      </c>
      <c r="I75" s="143">
        <v>235</v>
      </c>
      <c r="J75" s="146">
        <v>7.2620519159456123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53855</v>
      </c>
      <c r="G11" s="114">
        <v>53397</v>
      </c>
      <c r="H11" s="114">
        <v>55179</v>
      </c>
      <c r="I11" s="114">
        <v>53882</v>
      </c>
      <c r="J11" s="140">
        <v>53187</v>
      </c>
      <c r="K11" s="114">
        <v>668</v>
      </c>
      <c r="L11" s="116">
        <v>1.2559460018425554</v>
      </c>
    </row>
    <row r="12" spans="1:17" s="110" customFormat="1" ht="24.95" customHeight="1" x14ac:dyDescent="0.2">
      <c r="A12" s="604" t="s">
        <v>185</v>
      </c>
      <c r="B12" s="605"/>
      <c r="C12" s="605"/>
      <c r="D12" s="606"/>
      <c r="E12" s="113">
        <v>54.488905394113822</v>
      </c>
      <c r="F12" s="115">
        <v>29345</v>
      </c>
      <c r="G12" s="114">
        <v>28746</v>
      </c>
      <c r="H12" s="114">
        <v>30305</v>
      </c>
      <c r="I12" s="114">
        <v>29600</v>
      </c>
      <c r="J12" s="140">
        <v>28995</v>
      </c>
      <c r="K12" s="114">
        <v>350</v>
      </c>
      <c r="L12" s="116">
        <v>1.2071046732195205</v>
      </c>
    </row>
    <row r="13" spans="1:17" s="110" customFormat="1" ht="15" customHeight="1" x14ac:dyDescent="0.2">
      <c r="A13" s="120"/>
      <c r="B13" s="612" t="s">
        <v>107</v>
      </c>
      <c r="C13" s="612"/>
      <c r="E13" s="113">
        <v>45.511094605886178</v>
      </c>
      <c r="F13" s="115">
        <v>24510</v>
      </c>
      <c r="G13" s="114">
        <v>24651</v>
      </c>
      <c r="H13" s="114">
        <v>24874</v>
      </c>
      <c r="I13" s="114">
        <v>24282</v>
      </c>
      <c r="J13" s="140">
        <v>24192</v>
      </c>
      <c r="K13" s="114">
        <v>318</v>
      </c>
      <c r="L13" s="116">
        <v>1.314484126984127</v>
      </c>
    </row>
    <row r="14" spans="1:17" s="110" customFormat="1" ht="24.95" customHeight="1" x14ac:dyDescent="0.2">
      <c r="A14" s="604" t="s">
        <v>186</v>
      </c>
      <c r="B14" s="605"/>
      <c r="C14" s="605"/>
      <c r="D14" s="606"/>
      <c r="E14" s="113">
        <v>13.857580540339802</v>
      </c>
      <c r="F14" s="115">
        <v>7463</v>
      </c>
      <c r="G14" s="114">
        <v>7676</v>
      </c>
      <c r="H14" s="114">
        <v>8038</v>
      </c>
      <c r="I14" s="114">
        <v>7445</v>
      </c>
      <c r="J14" s="140">
        <v>7577</v>
      </c>
      <c r="K14" s="114">
        <v>-114</v>
      </c>
      <c r="L14" s="116">
        <v>-1.5045532532664643</v>
      </c>
    </row>
    <row r="15" spans="1:17" s="110" customFormat="1" ht="15" customHeight="1" x14ac:dyDescent="0.2">
      <c r="A15" s="120"/>
      <c r="B15" s="119"/>
      <c r="C15" s="258" t="s">
        <v>106</v>
      </c>
      <c r="E15" s="113">
        <v>57.202197507704675</v>
      </c>
      <c r="F15" s="115">
        <v>4269</v>
      </c>
      <c r="G15" s="114">
        <v>4361</v>
      </c>
      <c r="H15" s="114">
        <v>4631</v>
      </c>
      <c r="I15" s="114">
        <v>4296</v>
      </c>
      <c r="J15" s="140">
        <v>4333</v>
      </c>
      <c r="K15" s="114">
        <v>-64</v>
      </c>
      <c r="L15" s="116">
        <v>-1.4770366951303946</v>
      </c>
    </row>
    <row r="16" spans="1:17" s="110" customFormat="1" ht="15" customHeight="1" x14ac:dyDescent="0.2">
      <c r="A16" s="120"/>
      <c r="B16" s="119"/>
      <c r="C16" s="258" t="s">
        <v>107</v>
      </c>
      <c r="E16" s="113">
        <v>42.797802492295325</v>
      </c>
      <c r="F16" s="115">
        <v>3194</v>
      </c>
      <c r="G16" s="114">
        <v>3315</v>
      </c>
      <c r="H16" s="114">
        <v>3407</v>
      </c>
      <c r="I16" s="114">
        <v>3149</v>
      </c>
      <c r="J16" s="140">
        <v>3244</v>
      </c>
      <c r="K16" s="114">
        <v>-50</v>
      </c>
      <c r="L16" s="116">
        <v>-1.5413070283600494</v>
      </c>
    </row>
    <row r="17" spans="1:12" s="110" customFormat="1" ht="15" customHeight="1" x14ac:dyDescent="0.2">
      <c r="A17" s="120"/>
      <c r="B17" s="121" t="s">
        <v>109</v>
      </c>
      <c r="C17" s="258"/>
      <c r="E17" s="113">
        <v>66.77931482684987</v>
      </c>
      <c r="F17" s="115">
        <v>35964</v>
      </c>
      <c r="G17" s="114">
        <v>35467</v>
      </c>
      <c r="H17" s="114">
        <v>36614</v>
      </c>
      <c r="I17" s="114">
        <v>36204</v>
      </c>
      <c r="J17" s="140">
        <v>35785</v>
      </c>
      <c r="K17" s="114">
        <v>179</v>
      </c>
      <c r="L17" s="116">
        <v>0.50020958502165713</v>
      </c>
    </row>
    <row r="18" spans="1:12" s="110" customFormat="1" ht="15" customHeight="1" x14ac:dyDescent="0.2">
      <c r="A18" s="120"/>
      <c r="B18" s="119"/>
      <c r="C18" s="258" t="s">
        <v>106</v>
      </c>
      <c r="E18" s="113">
        <v>54.515626737848962</v>
      </c>
      <c r="F18" s="115">
        <v>19606</v>
      </c>
      <c r="G18" s="114">
        <v>19065</v>
      </c>
      <c r="H18" s="114">
        <v>20087</v>
      </c>
      <c r="I18" s="114">
        <v>19873</v>
      </c>
      <c r="J18" s="140">
        <v>19472</v>
      </c>
      <c r="K18" s="114">
        <v>134</v>
      </c>
      <c r="L18" s="116">
        <v>0.6881676253081348</v>
      </c>
    </row>
    <row r="19" spans="1:12" s="110" customFormat="1" ht="15" customHeight="1" x14ac:dyDescent="0.2">
      <c r="A19" s="120"/>
      <c r="B19" s="119"/>
      <c r="C19" s="258" t="s">
        <v>107</v>
      </c>
      <c r="E19" s="113">
        <v>45.484373262151038</v>
      </c>
      <c r="F19" s="115">
        <v>16358</v>
      </c>
      <c r="G19" s="114">
        <v>16402</v>
      </c>
      <c r="H19" s="114">
        <v>16527</v>
      </c>
      <c r="I19" s="114">
        <v>16331</v>
      </c>
      <c r="J19" s="140">
        <v>16313</v>
      </c>
      <c r="K19" s="114">
        <v>45</v>
      </c>
      <c r="L19" s="116">
        <v>0.27585361368233924</v>
      </c>
    </row>
    <row r="20" spans="1:12" s="110" customFormat="1" ht="15" customHeight="1" x14ac:dyDescent="0.2">
      <c r="A20" s="120"/>
      <c r="B20" s="121" t="s">
        <v>110</v>
      </c>
      <c r="C20" s="258"/>
      <c r="E20" s="113">
        <v>18.378980596044936</v>
      </c>
      <c r="F20" s="115">
        <v>9898</v>
      </c>
      <c r="G20" s="114">
        <v>9741</v>
      </c>
      <c r="H20" s="114">
        <v>10003</v>
      </c>
      <c r="I20" s="114">
        <v>9716</v>
      </c>
      <c r="J20" s="140">
        <v>9341</v>
      </c>
      <c r="K20" s="114">
        <v>557</v>
      </c>
      <c r="L20" s="116">
        <v>5.9629589979659565</v>
      </c>
    </row>
    <row r="21" spans="1:12" s="110" customFormat="1" ht="15" customHeight="1" x14ac:dyDescent="0.2">
      <c r="A21" s="120"/>
      <c r="B21" s="119"/>
      <c r="C21" s="258" t="s">
        <v>106</v>
      </c>
      <c r="E21" s="113">
        <v>52.061022428773491</v>
      </c>
      <c r="F21" s="115">
        <v>5153</v>
      </c>
      <c r="G21" s="114">
        <v>5017</v>
      </c>
      <c r="H21" s="114">
        <v>5281</v>
      </c>
      <c r="I21" s="114">
        <v>5131</v>
      </c>
      <c r="J21" s="140">
        <v>4910</v>
      </c>
      <c r="K21" s="114">
        <v>243</v>
      </c>
      <c r="L21" s="116">
        <v>4.9490835030549896</v>
      </c>
    </row>
    <row r="22" spans="1:12" s="110" customFormat="1" ht="15" customHeight="1" x14ac:dyDescent="0.2">
      <c r="A22" s="120"/>
      <c r="B22" s="119"/>
      <c r="C22" s="258" t="s">
        <v>107</v>
      </c>
      <c r="E22" s="113">
        <v>47.938977571226509</v>
      </c>
      <c r="F22" s="115">
        <v>4745</v>
      </c>
      <c r="G22" s="114">
        <v>4724</v>
      </c>
      <c r="H22" s="114">
        <v>4722</v>
      </c>
      <c r="I22" s="114">
        <v>4585</v>
      </c>
      <c r="J22" s="140">
        <v>4431</v>
      </c>
      <c r="K22" s="114">
        <v>314</v>
      </c>
      <c r="L22" s="116">
        <v>7.0864364703227265</v>
      </c>
    </row>
    <row r="23" spans="1:12" s="110" customFormat="1" ht="15" customHeight="1" x14ac:dyDescent="0.2">
      <c r="A23" s="120"/>
      <c r="B23" s="121" t="s">
        <v>111</v>
      </c>
      <c r="C23" s="258"/>
      <c r="E23" s="113">
        <v>0.98412403676538851</v>
      </c>
      <c r="F23" s="115">
        <v>530</v>
      </c>
      <c r="G23" s="114">
        <v>513</v>
      </c>
      <c r="H23" s="114">
        <v>524</v>
      </c>
      <c r="I23" s="114">
        <v>517</v>
      </c>
      <c r="J23" s="140">
        <v>484</v>
      </c>
      <c r="K23" s="114">
        <v>46</v>
      </c>
      <c r="L23" s="116">
        <v>9.5041322314049594</v>
      </c>
    </row>
    <row r="24" spans="1:12" s="110" customFormat="1" ht="15" customHeight="1" x14ac:dyDescent="0.2">
      <c r="A24" s="120"/>
      <c r="B24" s="119"/>
      <c r="C24" s="258" t="s">
        <v>106</v>
      </c>
      <c r="E24" s="113">
        <v>59.811320754716981</v>
      </c>
      <c r="F24" s="115">
        <v>317</v>
      </c>
      <c r="G24" s="114">
        <v>303</v>
      </c>
      <c r="H24" s="114">
        <v>306</v>
      </c>
      <c r="I24" s="114">
        <v>300</v>
      </c>
      <c r="J24" s="140">
        <v>280</v>
      </c>
      <c r="K24" s="114">
        <v>37</v>
      </c>
      <c r="L24" s="116">
        <v>13.214285714285714</v>
      </c>
    </row>
    <row r="25" spans="1:12" s="110" customFormat="1" ht="15" customHeight="1" x14ac:dyDescent="0.2">
      <c r="A25" s="120"/>
      <c r="B25" s="119"/>
      <c r="C25" s="258" t="s">
        <v>107</v>
      </c>
      <c r="E25" s="113">
        <v>40.188679245283019</v>
      </c>
      <c r="F25" s="115">
        <v>213</v>
      </c>
      <c r="G25" s="114">
        <v>210</v>
      </c>
      <c r="H25" s="114">
        <v>218</v>
      </c>
      <c r="I25" s="114">
        <v>217</v>
      </c>
      <c r="J25" s="140">
        <v>204</v>
      </c>
      <c r="K25" s="114">
        <v>9</v>
      </c>
      <c r="L25" s="116">
        <v>4.4117647058823533</v>
      </c>
    </row>
    <row r="26" spans="1:12" s="110" customFormat="1" ht="15" customHeight="1" x14ac:dyDescent="0.2">
      <c r="A26" s="120"/>
      <c r="C26" s="121" t="s">
        <v>187</v>
      </c>
      <c r="D26" s="110" t="s">
        <v>188</v>
      </c>
      <c r="E26" s="113">
        <v>0.25252994150960911</v>
      </c>
      <c r="F26" s="115">
        <v>136</v>
      </c>
      <c r="G26" s="114">
        <v>128</v>
      </c>
      <c r="H26" s="114">
        <v>137</v>
      </c>
      <c r="I26" s="114">
        <v>122</v>
      </c>
      <c r="J26" s="140">
        <v>107</v>
      </c>
      <c r="K26" s="114">
        <v>29</v>
      </c>
      <c r="L26" s="116">
        <v>27.102803738317757</v>
      </c>
    </row>
    <row r="27" spans="1:12" s="110" customFormat="1" ht="15" customHeight="1" x14ac:dyDescent="0.2">
      <c r="A27" s="120"/>
      <c r="B27" s="119"/>
      <c r="D27" s="259" t="s">
        <v>106</v>
      </c>
      <c r="E27" s="113">
        <v>55.882352941176471</v>
      </c>
      <c r="F27" s="115">
        <v>76</v>
      </c>
      <c r="G27" s="114">
        <v>69</v>
      </c>
      <c r="H27" s="114">
        <v>67</v>
      </c>
      <c r="I27" s="114">
        <v>58</v>
      </c>
      <c r="J27" s="140">
        <v>51</v>
      </c>
      <c r="K27" s="114">
        <v>25</v>
      </c>
      <c r="L27" s="116">
        <v>49.019607843137258</v>
      </c>
    </row>
    <row r="28" spans="1:12" s="110" customFormat="1" ht="15" customHeight="1" x14ac:dyDescent="0.2">
      <c r="A28" s="120"/>
      <c r="B28" s="119"/>
      <c r="D28" s="259" t="s">
        <v>107</v>
      </c>
      <c r="E28" s="113">
        <v>44.117647058823529</v>
      </c>
      <c r="F28" s="115">
        <v>60</v>
      </c>
      <c r="G28" s="114">
        <v>59</v>
      </c>
      <c r="H28" s="114">
        <v>70</v>
      </c>
      <c r="I28" s="114">
        <v>64</v>
      </c>
      <c r="J28" s="140">
        <v>56</v>
      </c>
      <c r="K28" s="114">
        <v>4</v>
      </c>
      <c r="L28" s="116">
        <v>7.1428571428571432</v>
      </c>
    </row>
    <row r="29" spans="1:12" s="110" customFormat="1" ht="24.95" customHeight="1" x14ac:dyDescent="0.2">
      <c r="A29" s="604" t="s">
        <v>189</v>
      </c>
      <c r="B29" s="605"/>
      <c r="C29" s="605"/>
      <c r="D29" s="606"/>
      <c r="E29" s="113">
        <v>84.799925726487785</v>
      </c>
      <c r="F29" s="115">
        <v>45669</v>
      </c>
      <c r="G29" s="114">
        <v>45408</v>
      </c>
      <c r="H29" s="114">
        <v>46737</v>
      </c>
      <c r="I29" s="114">
        <v>45771</v>
      </c>
      <c r="J29" s="140">
        <v>45370</v>
      </c>
      <c r="K29" s="114">
        <v>299</v>
      </c>
      <c r="L29" s="116">
        <v>0.65902578796561606</v>
      </c>
    </row>
    <row r="30" spans="1:12" s="110" customFormat="1" ht="15" customHeight="1" x14ac:dyDescent="0.2">
      <c r="A30" s="120"/>
      <c r="B30" s="119"/>
      <c r="C30" s="258" t="s">
        <v>106</v>
      </c>
      <c r="E30" s="113">
        <v>52.363747837701723</v>
      </c>
      <c r="F30" s="115">
        <v>23914</v>
      </c>
      <c r="G30" s="114">
        <v>23534</v>
      </c>
      <c r="H30" s="114">
        <v>24689</v>
      </c>
      <c r="I30" s="114">
        <v>24221</v>
      </c>
      <c r="J30" s="140">
        <v>23839</v>
      </c>
      <c r="K30" s="114">
        <v>75</v>
      </c>
      <c r="L30" s="116">
        <v>0.31461051218591385</v>
      </c>
    </row>
    <row r="31" spans="1:12" s="110" customFormat="1" ht="15" customHeight="1" x14ac:dyDescent="0.2">
      <c r="A31" s="120"/>
      <c r="B31" s="119"/>
      <c r="C31" s="258" t="s">
        <v>107</v>
      </c>
      <c r="E31" s="113">
        <v>47.636252162298277</v>
      </c>
      <c r="F31" s="115">
        <v>21755</v>
      </c>
      <c r="G31" s="114">
        <v>21874</v>
      </c>
      <c r="H31" s="114">
        <v>22048</v>
      </c>
      <c r="I31" s="114">
        <v>21550</v>
      </c>
      <c r="J31" s="140">
        <v>21531</v>
      </c>
      <c r="K31" s="114">
        <v>224</v>
      </c>
      <c r="L31" s="116">
        <v>1.0403604105708049</v>
      </c>
    </row>
    <row r="32" spans="1:12" s="110" customFormat="1" ht="15" customHeight="1" x14ac:dyDescent="0.2">
      <c r="A32" s="120"/>
      <c r="B32" s="119" t="s">
        <v>117</v>
      </c>
      <c r="C32" s="258"/>
      <c r="E32" s="113">
        <v>15.190790084486121</v>
      </c>
      <c r="F32" s="115">
        <v>8181</v>
      </c>
      <c r="G32" s="114">
        <v>7984</v>
      </c>
      <c r="H32" s="114">
        <v>8437</v>
      </c>
      <c r="I32" s="114">
        <v>8106</v>
      </c>
      <c r="J32" s="140">
        <v>7812</v>
      </c>
      <c r="K32" s="114">
        <v>369</v>
      </c>
      <c r="L32" s="116">
        <v>4.7235023041474653</v>
      </c>
    </row>
    <row r="33" spans="1:12" s="110" customFormat="1" ht="15" customHeight="1" x14ac:dyDescent="0.2">
      <c r="A33" s="120"/>
      <c r="B33" s="119"/>
      <c r="C33" s="258" t="s">
        <v>106</v>
      </c>
      <c r="E33" s="113">
        <v>66.348857107933014</v>
      </c>
      <c r="F33" s="115">
        <v>5428</v>
      </c>
      <c r="G33" s="114">
        <v>5209</v>
      </c>
      <c r="H33" s="114">
        <v>5613</v>
      </c>
      <c r="I33" s="114">
        <v>5375</v>
      </c>
      <c r="J33" s="140">
        <v>5152</v>
      </c>
      <c r="K33" s="114">
        <v>276</v>
      </c>
      <c r="L33" s="116">
        <v>5.3571428571428568</v>
      </c>
    </row>
    <row r="34" spans="1:12" s="110" customFormat="1" ht="15" customHeight="1" x14ac:dyDescent="0.2">
      <c r="A34" s="120"/>
      <c r="B34" s="119"/>
      <c r="C34" s="258" t="s">
        <v>107</v>
      </c>
      <c r="E34" s="113">
        <v>33.651142892066986</v>
      </c>
      <c r="F34" s="115">
        <v>2753</v>
      </c>
      <c r="G34" s="114">
        <v>2775</v>
      </c>
      <c r="H34" s="114">
        <v>2824</v>
      </c>
      <c r="I34" s="114">
        <v>2731</v>
      </c>
      <c r="J34" s="140">
        <v>2660</v>
      </c>
      <c r="K34" s="114">
        <v>93</v>
      </c>
      <c r="L34" s="116">
        <v>3.4962406015037595</v>
      </c>
    </row>
    <row r="35" spans="1:12" s="110" customFormat="1" ht="24.95" customHeight="1" x14ac:dyDescent="0.2">
      <c r="A35" s="604" t="s">
        <v>190</v>
      </c>
      <c r="B35" s="605"/>
      <c r="C35" s="605"/>
      <c r="D35" s="606"/>
      <c r="E35" s="113">
        <v>70.806796026367095</v>
      </c>
      <c r="F35" s="115">
        <v>38133</v>
      </c>
      <c r="G35" s="114">
        <v>37672</v>
      </c>
      <c r="H35" s="114">
        <v>39356</v>
      </c>
      <c r="I35" s="114">
        <v>38376</v>
      </c>
      <c r="J35" s="140">
        <v>37888</v>
      </c>
      <c r="K35" s="114">
        <v>245</v>
      </c>
      <c r="L35" s="116">
        <v>0.64664273648648651</v>
      </c>
    </row>
    <row r="36" spans="1:12" s="110" customFormat="1" ht="15" customHeight="1" x14ac:dyDescent="0.2">
      <c r="A36" s="120"/>
      <c r="B36" s="119"/>
      <c r="C36" s="258" t="s">
        <v>106</v>
      </c>
      <c r="E36" s="113">
        <v>70.075787375763781</v>
      </c>
      <c r="F36" s="115">
        <v>26722</v>
      </c>
      <c r="G36" s="114">
        <v>26156</v>
      </c>
      <c r="H36" s="114">
        <v>27671</v>
      </c>
      <c r="I36" s="114">
        <v>27025</v>
      </c>
      <c r="J36" s="140">
        <v>26528</v>
      </c>
      <c r="K36" s="114">
        <v>194</v>
      </c>
      <c r="L36" s="116">
        <v>0.73130277442702052</v>
      </c>
    </row>
    <row r="37" spans="1:12" s="110" customFormat="1" ht="15" customHeight="1" x14ac:dyDescent="0.2">
      <c r="A37" s="120"/>
      <c r="B37" s="119"/>
      <c r="C37" s="258" t="s">
        <v>107</v>
      </c>
      <c r="E37" s="113">
        <v>29.924212624236226</v>
      </c>
      <c r="F37" s="115">
        <v>11411</v>
      </c>
      <c r="G37" s="114">
        <v>11516</v>
      </c>
      <c r="H37" s="114">
        <v>11685</v>
      </c>
      <c r="I37" s="114">
        <v>11351</v>
      </c>
      <c r="J37" s="140">
        <v>11360</v>
      </c>
      <c r="K37" s="114">
        <v>51</v>
      </c>
      <c r="L37" s="116">
        <v>0.448943661971831</v>
      </c>
    </row>
    <row r="38" spans="1:12" s="110" customFormat="1" ht="15" customHeight="1" x14ac:dyDescent="0.2">
      <c r="A38" s="120"/>
      <c r="B38" s="119" t="s">
        <v>182</v>
      </c>
      <c r="C38" s="258"/>
      <c r="E38" s="113">
        <v>29.193203973632905</v>
      </c>
      <c r="F38" s="115">
        <v>15722</v>
      </c>
      <c r="G38" s="114">
        <v>15725</v>
      </c>
      <c r="H38" s="114">
        <v>15823</v>
      </c>
      <c r="I38" s="114">
        <v>15506</v>
      </c>
      <c r="J38" s="140">
        <v>15299</v>
      </c>
      <c r="K38" s="114">
        <v>423</v>
      </c>
      <c r="L38" s="116">
        <v>2.7648865938950258</v>
      </c>
    </row>
    <row r="39" spans="1:12" s="110" customFormat="1" ht="15" customHeight="1" x14ac:dyDescent="0.2">
      <c r="A39" s="120"/>
      <c r="B39" s="119"/>
      <c r="C39" s="258" t="s">
        <v>106</v>
      </c>
      <c r="E39" s="113">
        <v>16.6836280371454</v>
      </c>
      <c r="F39" s="115">
        <v>2623</v>
      </c>
      <c r="G39" s="114">
        <v>2590</v>
      </c>
      <c r="H39" s="114">
        <v>2634</v>
      </c>
      <c r="I39" s="114">
        <v>2575</v>
      </c>
      <c r="J39" s="140">
        <v>2467</v>
      </c>
      <c r="K39" s="114">
        <v>156</v>
      </c>
      <c r="L39" s="116">
        <v>6.3234698013781925</v>
      </c>
    </row>
    <row r="40" spans="1:12" s="110" customFormat="1" ht="15" customHeight="1" x14ac:dyDescent="0.2">
      <c r="A40" s="120"/>
      <c r="B40" s="119"/>
      <c r="C40" s="258" t="s">
        <v>107</v>
      </c>
      <c r="E40" s="113">
        <v>83.316371962854603</v>
      </c>
      <c r="F40" s="115">
        <v>13099</v>
      </c>
      <c r="G40" s="114">
        <v>13135</v>
      </c>
      <c r="H40" s="114">
        <v>13189</v>
      </c>
      <c r="I40" s="114">
        <v>12931</v>
      </c>
      <c r="J40" s="140">
        <v>12832</v>
      </c>
      <c r="K40" s="114">
        <v>267</v>
      </c>
      <c r="L40" s="116">
        <v>2.0807356608478802</v>
      </c>
    </row>
    <row r="41" spans="1:12" s="110" customFormat="1" ht="24.75" customHeight="1" x14ac:dyDescent="0.2">
      <c r="A41" s="604" t="s">
        <v>517</v>
      </c>
      <c r="B41" s="605"/>
      <c r="C41" s="605"/>
      <c r="D41" s="606"/>
      <c r="E41" s="113">
        <v>5.3588339058583232</v>
      </c>
      <c r="F41" s="115">
        <v>2886</v>
      </c>
      <c r="G41" s="114">
        <v>3316</v>
      </c>
      <c r="H41" s="114">
        <v>3321</v>
      </c>
      <c r="I41" s="114">
        <v>2848</v>
      </c>
      <c r="J41" s="140">
        <v>2947</v>
      </c>
      <c r="K41" s="114">
        <v>-61</v>
      </c>
      <c r="L41" s="116">
        <v>-2.0699015948422126</v>
      </c>
    </row>
    <row r="42" spans="1:12" s="110" customFormat="1" ht="15" customHeight="1" x14ac:dyDescent="0.2">
      <c r="A42" s="120"/>
      <c r="B42" s="119"/>
      <c r="C42" s="258" t="s">
        <v>106</v>
      </c>
      <c r="E42" s="113">
        <v>60.880110880110877</v>
      </c>
      <c r="F42" s="115">
        <v>1757</v>
      </c>
      <c r="G42" s="114">
        <v>2065</v>
      </c>
      <c r="H42" s="114">
        <v>2064</v>
      </c>
      <c r="I42" s="114">
        <v>1737</v>
      </c>
      <c r="J42" s="140">
        <v>1797</v>
      </c>
      <c r="K42" s="114">
        <v>-40</v>
      </c>
      <c r="L42" s="116">
        <v>-2.2259321090706732</v>
      </c>
    </row>
    <row r="43" spans="1:12" s="110" customFormat="1" ht="15" customHeight="1" x14ac:dyDescent="0.2">
      <c r="A43" s="123"/>
      <c r="B43" s="124"/>
      <c r="C43" s="260" t="s">
        <v>107</v>
      </c>
      <c r="D43" s="261"/>
      <c r="E43" s="125">
        <v>39.119889119889123</v>
      </c>
      <c r="F43" s="143">
        <v>1129</v>
      </c>
      <c r="G43" s="144">
        <v>1251</v>
      </c>
      <c r="H43" s="144">
        <v>1257</v>
      </c>
      <c r="I43" s="144">
        <v>1111</v>
      </c>
      <c r="J43" s="145">
        <v>1150</v>
      </c>
      <c r="K43" s="144">
        <v>-21</v>
      </c>
      <c r="L43" s="146">
        <v>-1.826086956521739</v>
      </c>
    </row>
    <row r="44" spans="1:12" s="110" customFormat="1" ht="45.75" customHeight="1" x14ac:dyDescent="0.2">
      <c r="A44" s="604" t="s">
        <v>191</v>
      </c>
      <c r="B44" s="605"/>
      <c r="C44" s="605"/>
      <c r="D44" s="606"/>
      <c r="E44" s="113">
        <v>1.1400984124036766</v>
      </c>
      <c r="F44" s="115">
        <v>614</v>
      </c>
      <c r="G44" s="114">
        <v>619</v>
      </c>
      <c r="H44" s="114">
        <v>621</v>
      </c>
      <c r="I44" s="114">
        <v>616</v>
      </c>
      <c r="J44" s="140">
        <v>615</v>
      </c>
      <c r="K44" s="114">
        <v>-1</v>
      </c>
      <c r="L44" s="116">
        <v>-0.16260162601626016</v>
      </c>
    </row>
    <row r="45" spans="1:12" s="110" customFormat="1" ht="15" customHeight="1" x14ac:dyDescent="0.2">
      <c r="A45" s="120"/>
      <c r="B45" s="119"/>
      <c r="C45" s="258" t="s">
        <v>106</v>
      </c>
      <c r="E45" s="113">
        <v>64.983713355048863</v>
      </c>
      <c r="F45" s="115">
        <v>399</v>
      </c>
      <c r="G45" s="114">
        <v>401</v>
      </c>
      <c r="H45" s="114">
        <v>403</v>
      </c>
      <c r="I45" s="114">
        <v>403</v>
      </c>
      <c r="J45" s="140">
        <v>403</v>
      </c>
      <c r="K45" s="114">
        <v>-4</v>
      </c>
      <c r="L45" s="116">
        <v>-0.99255583126550873</v>
      </c>
    </row>
    <row r="46" spans="1:12" s="110" customFormat="1" ht="15" customHeight="1" x14ac:dyDescent="0.2">
      <c r="A46" s="123"/>
      <c r="B46" s="124"/>
      <c r="C46" s="260" t="s">
        <v>107</v>
      </c>
      <c r="D46" s="261"/>
      <c r="E46" s="125">
        <v>35.016286644951137</v>
      </c>
      <c r="F46" s="143">
        <v>215</v>
      </c>
      <c r="G46" s="144">
        <v>218</v>
      </c>
      <c r="H46" s="144">
        <v>218</v>
      </c>
      <c r="I46" s="144">
        <v>213</v>
      </c>
      <c r="J46" s="145">
        <v>212</v>
      </c>
      <c r="K46" s="144">
        <v>3</v>
      </c>
      <c r="L46" s="146">
        <v>1.4150943396226414</v>
      </c>
    </row>
    <row r="47" spans="1:12" s="110" customFormat="1" ht="39" customHeight="1" x14ac:dyDescent="0.2">
      <c r="A47" s="604" t="s">
        <v>518</v>
      </c>
      <c r="B47" s="607"/>
      <c r="C47" s="607"/>
      <c r="D47" s="608"/>
      <c r="E47" s="113">
        <v>8.7271376845232562E-2</v>
      </c>
      <c r="F47" s="115">
        <v>47</v>
      </c>
      <c r="G47" s="114">
        <v>45</v>
      </c>
      <c r="H47" s="114">
        <v>42</v>
      </c>
      <c r="I47" s="114">
        <v>38</v>
      </c>
      <c r="J47" s="140">
        <v>46</v>
      </c>
      <c r="K47" s="114">
        <v>1</v>
      </c>
      <c r="L47" s="116">
        <v>2.1739130434782608</v>
      </c>
    </row>
    <row r="48" spans="1:12" s="110" customFormat="1" ht="15" customHeight="1" x14ac:dyDescent="0.2">
      <c r="A48" s="120"/>
      <c r="B48" s="119"/>
      <c r="C48" s="258" t="s">
        <v>106</v>
      </c>
      <c r="E48" s="113">
        <v>42.553191489361701</v>
      </c>
      <c r="F48" s="115">
        <v>20</v>
      </c>
      <c r="G48" s="114">
        <v>22</v>
      </c>
      <c r="H48" s="114">
        <v>20</v>
      </c>
      <c r="I48" s="114">
        <v>19</v>
      </c>
      <c r="J48" s="140">
        <v>22</v>
      </c>
      <c r="K48" s="114">
        <v>-2</v>
      </c>
      <c r="L48" s="116">
        <v>-9.0909090909090917</v>
      </c>
    </row>
    <row r="49" spans="1:12" s="110" customFormat="1" ht="15" customHeight="1" x14ac:dyDescent="0.2">
      <c r="A49" s="123"/>
      <c r="B49" s="124"/>
      <c r="C49" s="260" t="s">
        <v>107</v>
      </c>
      <c r="D49" s="261"/>
      <c r="E49" s="125">
        <v>57.446808510638299</v>
      </c>
      <c r="F49" s="143">
        <v>27</v>
      </c>
      <c r="G49" s="144">
        <v>23</v>
      </c>
      <c r="H49" s="144">
        <v>22</v>
      </c>
      <c r="I49" s="144">
        <v>19</v>
      </c>
      <c r="J49" s="145">
        <v>24</v>
      </c>
      <c r="K49" s="144">
        <v>3</v>
      </c>
      <c r="L49" s="146">
        <v>12.5</v>
      </c>
    </row>
    <row r="50" spans="1:12" s="110" customFormat="1" ht="24.95" customHeight="1" x14ac:dyDescent="0.2">
      <c r="A50" s="609" t="s">
        <v>192</v>
      </c>
      <c r="B50" s="610"/>
      <c r="C50" s="610"/>
      <c r="D50" s="611"/>
      <c r="E50" s="262">
        <v>11.950608114381209</v>
      </c>
      <c r="F50" s="263">
        <v>6436</v>
      </c>
      <c r="G50" s="264">
        <v>6707</v>
      </c>
      <c r="H50" s="264">
        <v>7027</v>
      </c>
      <c r="I50" s="264">
        <v>6483</v>
      </c>
      <c r="J50" s="265">
        <v>6584</v>
      </c>
      <c r="K50" s="263">
        <v>-148</v>
      </c>
      <c r="L50" s="266">
        <v>-2.2478736330498177</v>
      </c>
    </row>
    <row r="51" spans="1:12" s="110" customFormat="1" ht="15" customHeight="1" x14ac:dyDescent="0.2">
      <c r="A51" s="120"/>
      <c r="B51" s="119"/>
      <c r="C51" s="258" t="s">
        <v>106</v>
      </c>
      <c r="E51" s="113">
        <v>52.004350528278437</v>
      </c>
      <c r="F51" s="115">
        <v>3347</v>
      </c>
      <c r="G51" s="114">
        <v>3419</v>
      </c>
      <c r="H51" s="114">
        <v>3661</v>
      </c>
      <c r="I51" s="114">
        <v>3340</v>
      </c>
      <c r="J51" s="140">
        <v>3372</v>
      </c>
      <c r="K51" s="114">
        <v>-25</v>
      </c>
      <c r="L51" s="116">
        <v>-0.74139976275207597</v>
      </c>
    </row>
    <row r="52" spans="1:12" s="110" customFormat="1" ht="15" customHeight="1" x14ac:dyDescent="0.2">
      <c r="A52" s="120"/>
      <c r="B52" s="119"/>
      <c r="C52" s="258" t="s">
        <v>107</v>
      </c>
      <c r="E52" s="113">
        <v>47.995649471721563</v>
      </c>
      <c r="F52" s="115">
        <v>3089</v>
      </c>
      <c r="G52" s="114">
        <v>3288</v>
      </c>
      <c r="H52" s="114">
        <v>3366</v>
      </c>
      <c r="I52" s="114">
        <v>3143</v>
      </c>
      <c r="J52" s="140">
        <v>3212</v>
      </c>
      <c r="K52" s="114">
        <v>-123</v>
      </c>
      <c r="L52" s="116">
        <v>-3.8293897882938981</v>
      </c>
    </row>
    <row r="53" spans="1:12" s="110" customFormat="1" ht="15" customHeight="1" x14ac:dyDescent="0.2">
      <c r="A53" s="120"/>
      <c r="B53" s="119"/>
      <c r="C53" s="258" t="s">
        <v>187</v>
      </c>
      <c r="D53" s="110" t="s">
        <v>193</v>
      </c>
      <c r="E53" s="113">
        <v>32.722187694220011</v>
      </c>
      <c r="F53" s="115">
        <v>2106</v>
      </c>
      <c r="G53" s="114">
        <v>2450</v>
      </c>
      <c r="H53" s="114">
        <v>2541</v>
      </c>
      <c r="I53" s="114">
        <v>2044</v>
      </c>
      <c r="J53" s="140">
        <v>2191</v>
      </c>
      <c r="K53" s="114">
        <v>-85</v>
      </c>
      <c r="L53" s="116">
        <v>-3.8795070743952533</v>
      </c>
    </row>
    <row r="54" spans="1:12" s="110" customFormat="1" ht="15" customHeight="1" x14ac:dyDescent="0.2">
      <c r="A54" s="120"/>
      <c r="B54" s="119"/>
      <c r="D54" s="267" t="s">
        <v>194</v>
      </c>
      <c r="E54" s="113">
        <v>64.292497625830961</v>
      </c>
      <c r="F54" s="115">
        <v>1354</v>
      </c>
      <c r="G54" s="114">
        <v>1524</v>
      </c>
      <c r="H54" s="114">
        <v>1614</v>
      </c>
      <c r="I54" s="114">
        <v>1313</v>
      </c>
      <c r="J54" s="140">
        <v>1398</v>
      </c>
      <c r="K54" s="114">
        <v>-44</v>
      </c>
      <c r="L54" s="116">
        <v>-3.1473533619456364</v>
      </c>
    </row>
    <row r="55" spans="1:12" s="110" customFormat="1" ht="15" customHeight="1" x14ac:dyDescent="0.2">
      <c r="A55" s="120"/>
      <c r="B55" s="119"/>
      <c r="D55" s="267" t="s">
        <v>195</v>
      </c>
      <c r="E55" s="113">
        <v>35.707502374169039</v>
      </c>
      <c r="F55" s="115">
        <v>752</v>
      </c>
      <c r="G55" s="114">
        <v>926</v>
      </c>
      <c r="H55" s="114">
        <v>927</v>
      </c>
      <c r="I55" s="114">
        <v>731</v>
      </c>
      <c r="J55" s="140">
        <v>793</v>
      </c>
      <c r="K55" s="114">
        <v>-41</v>
      </c>
      <c r="L55" s="116">
        <v>-5.1702395964691048</v>
      </c>
    </row>
    <row r="56" spans="1:12" s="110" customFormat="1" ht="15" customHeight="1" x14ac:dyDescent="0.2">
      <c r="A56" s="120"/>
      <c r="B56" s="119" t="s">
        <v>196</v>
      </c>
      <c r="C56" s="258"/>
      <c r="E56" s="113">
        <v>72.639494940116975</v>
      </c>
      <c r="F56" s="115">
        <v>39120</v>
      </c>
      <c r="G56" s="114">
        <v>38465</v>
      </c>
      <c r="H56" s="114">
        <v>39607</v>
      </c>
      <c r="I56" s="114">
        <v>39172</v>
      </c>
      <c r="J56" s="140">
        <v>38583</v>
      </c>
      <c r="K56" s="114">
        <v>537</v>
      </c>
      <c r="L56" s="116">
        <v>1.3918046808179769</v>
      </c>
    </row>
    <row r="57" spans="1:12" s="110" customFormat="1" ht="15" customHeight="1" x14ac:dyDescent="0.2">
      <c r="A57" s="120"/>
      <c r="B57" s="119"/>
      <c r="C57" s="258" t="s">
        <v>106</v>
      </c>
      <c r="E57" s="113">
        <v>53.923824130879346</v>
      </c>
      <c r="F57" s="115">
        <v>21095</v>
      </c>
      <c r="G57" s="114">
        <v>20552</v>
      </c>
      <c r="H57" s="114">
        <v>21558</v>
      </c>
      <c r="I57" s="114">
        <v>21383</v>
      </c>
      <c r="J57" s="140">
        <v>20899</v>
      </c>
      <c r="K57" s="114">
        <v>196</v>
      </c>
      <c r="L57" s="116">
        <v>0.93784391597684102</v>
      </c>
    </row>
    <row r="58" spans="1:12" s="110" customFormat="1" ht="15" customHeight="1" x14ac:dyDescent="0.2">
      <c r="A58" s="120"/>
      <c r="B58" s="119"/>
      <c r="C58" s="258" t="s">
        <v>107</v>
      </c>
      <c r="E58" s="113">
        <v>46.076175869120654</v>
      </c>
      <c r="F58" s="115">
        <v>18025</v>
      </c>
      <c r="G58" s="114">
        <v>17913</v>
      </c>
      <c r="H58" s="114">
        <v>18049</v>
      </c>
      <c r="I58" s="114">
        <v>17789</v>
      </c>
      <c r="J58" s="140">
        <v>17684</v>
      </c>
      <c r="K58" s="114">
        <v>341</v>
      </c>
      <c r="L58" s="116">
        <v>1.9282967654376837</v>
      </c>
    </row>
    <row r="59" spans="1:12" s="110" customFormat="1" ht="15" customHeight="1" x14ac:dyDescent="0.2">
      <c r="A59" s="120"/>
      <c r="B59" s="119"/>
      <c r="C59" s="258" t="s">
        <v>105</v>
      </c>
      <c r="D59" s="110" t="s">
        <v>197</v>
      </c>
      <c r="E59" s="113">
        <v>90.662065439672801</v>
      </c>
      <c r="F59" s="115">
        <v>35467</v>
      </c>
      <c r="G59" s="114">
        <v>34832</v>
      </c>
      <c r="H59" s="114">
        <v>35954</v>
      </c>
      <c r="I59" s="114">
        <v>35587</v>
      </c>
      <c r="J59" s="140">
        <v>35027</v>
      </c>
      <c r="K59" s="114">
        <v>440</v>
      </c>
      <c r="L59" s="116">
        <v>1.256173808776087</v>
      </c>
    </row>
    <row r="60" spans="1:12" s="110" customFormat="1" ht="15" customHeight="1" x14ac:dyDescent="0.2">
      <c r="A60" s="120"/>
      <c r="B60" s="119"/>
      <c r="C60" s="258"/>
      <c r="D60" s="267" t="s">
        <v>198</v>
      </c>
      <c r="E60" s="113">
        <v>51.659288916457555</v>
      </c>
      <c r="F60" s="115">
        <v>18322</v>
      </c>
      <c r="G60" s="114">
        <v>17793</v>
      </c>
      <c r="H60" s="114">
        <v>18778</v>
      </c>
      <c r="I60" s="114">
        <v>18657</v>
      </c>
      <c r="J60" s="140">
        <v>18196</v>
      </c>
      <c r="K60" s="114">
        <v>126</v>
      </c>
      <c r="L60" s="116">
        <v>0.69245988129259173</v>
      </c>
    </row>
    <row r="61" spans="1:12" s="110" customFormat="1" ht="15" customHeight="1" x14ac:dyDescent="0.2">
      <c r="A61" s="120"/>
      <c r="B61" s="119"/>
      <c r="C61" s="258"/>
      <c r="D61" s="267" t="s">
        <v>199</v>
      </c>
      <c r="E61" s="113">
        <v>48.340711083542445</v>
      </c>
      <c r="F61" s="115">
        <v>17145</v>
      </c>
      <c r="G61" s="114">
        <v>17039</v>
      </c>
      <c r="H61" s="114">
        <v>17176</v>
      </c>
      <c r="I61" s="114">
        <v>16930</v>
      </c>
      <c r="J61" s="140">
        <v>16831</v>
      </c>
      <c r="K61" s="114">
        <v>314</v>
      </c>
      <c r="L61" s="116">
        <v>1.8656051333848256</v>
      </c>
    </row>
    <row r="62" spans="1:12" s="110" customFormat="1" ht="15" customHeight="1" x14ac:dyDescent="0.2">
      <c r="A62" s="120"/>
      <c r="B62" s="119"/>
      <c r="C62" s="258"/>
      <c r="D62" s="258" t="s">
        <v>200</v>
      </c>
      <c r="E62" s="113">
        <v>9.3379345603271986</v>
      </c>
      <c r="F62" s="115">
        <v>3653</v>
      </c>
      <c r="G62" s="114">
        <v>3633</v>
      </c>
      <c r="H62" s="114">
        <v>3653</v>
      </c>
      <c r="I62" s="114">
        <v>3585</v>
      </c>
      <c r="J62" s="140">
        <v>3556</v>
      </c>
      <c r="K62" s="114">
        <v>97</v>
      </c>
      <c r="L62" s="116">
        <v>2.7277840269966256</v>
      </c>
    </row>
    <row r="63" spans="1:12" s="110" customFormat="1" ht="15" customHeight="1" x14ac:dyDescent="0.2">
      <c r="A63" s="120"/>
      <c r="B63" s="119"/>
      <c r="C63" s="258"/>
      <c r="D63" s="267" t="s">
        <v>198</v>
      </c>
      <c r="E63" s="113">
        <v>75.910210785655622</v>
      </c>
      <c r="F63" s="115">
        <v>2773</v>
      </c>
      <c r="G63" s="114">
        <v>2759</v>
      </c>
      <c r="H63" s="114">
        <v>2780</v>
      </c>
      <c r="I63" s="114">
        <v>2726</v>
      </c>
      <c r="J63" s="140">
        <v>2703</v>
      </c>
      <c r="K63" s="114">
        <v>70</v>
      </c>
      <c r="L63" s="116">
        <v>2.5897151313355531</v>
      </c>
    </row>
    <row r="64" spans="1:12" s="110" customFormat="1" ht="15" customHeight="1" x14ac:dyDescent="0.2">
      <c r="A64" s="120"/>
      <c r="B64" s="119"/>
      <c r="C64" s="258"/>
      <c r="D64" s="267" t="s">
        <v>199</v>
      </c>
      <c r="E64" s="113">
        <v>24.089789214344375</v>
      </c>
      <c r="F64" s="115">
        <v>880</v>
      </c>
      <c r="G64" s="114">
        <v>874</v>
      </c>
      <c r="H64" s="114">
        <v>873</v>
      </c>
      <c r="I64" s="114">
        <v>859</v>
      </c>
      <c r="J64" s="140">
        <v>853</v>
      </c>
      <c r="K64" s="114">
        <v>27</v>
      </c>
      <c r="L64" s="116">
        <v>3.1652989449003517</v>
      </c>
    </row>
    <row r="65" spans="1:12" s="110" customFormat="1" ht="15" customHeight="1" x14ac:dyDescent="0.2">
      <c r="A65" s="120"/>
      <c r="B65" s="119" t="s">
        <v>201</v>
      </c>
      <c r="C65" s="258"/>
      <c r="E65" s="113">
        <v>6.7068981524463842</v>
      </c>
      <c r="F65" s="115">
        <v>3612</v>
      </c>
      <c r="G65" s="114">
        <v>3604</v>
      </c>
      <c r="H65" s="114">
        <v>3543</v>
      </c>
      <c r="I65" s="114">
        <v>3367</v>
      </c>
      <c r="J65" s="140">
        <v>3299</v>
      </c>
      <c r="K65" s="114">
        <v>313</v>
      </c>
      <c r="L65" s="116">
        <v>9.4877235525916941</v>
      </c>
    </row>
    <row r="66" spans="1:12" s="110" customFormat="1" ht="15" customHeight="1" x14ac:dyDescent="0.2">
      <c r="A66" s="120"/>
      <c r="B66" s="119"/>
      <c r="C66" s="258" t="s">
        <v>106</v>
      </c>
      <c r="E66" s="113">
        <v>55.370985603543744</v>
      </c>
      <c r="F66" s="115">
        <v>2000</v>
      </c>
      <c r="G66" s="114">
        <v>1992</v>
      </c>
      <c r="H66" s="114">
        <v>1968</v>
      </c>
      <c r="I66" s="114">
        <v>1845</v>
      </c>
      <c r="J66" s="140">
        <v>1828</v>
      </c>
      <c r="K66" s="114">
        <v>172</v>
      </c>
      <c r="L66" s="116">
        <v>9.4091903719912473</v>
      </c>
    </row>
    <row r="67" spans="1:12" s="110" customFormat="1" ht="15" customHeight="1" x14ac:dyDescent="0.2">
      <c r="A67" s="120"/>
      <c r="B67" s="119"/>
      <c r="C67" s="258" t="s">
        <v>107</v>
      </c>
      <c r="E67" s="113">
        <v>44.629014396456256</v>
      </c>
      <c r="F67" s="115">
        <v>1612</v>
      </c>
      <c r="G67" s="114">
        <v>1612</v>
      </c>
      <c r="H67" s="114">
        <v>1575</v>
      </c>
      <c r="I67" s="114">
        <v>1522</v>
      </c>
      <c r="J67" s="140">
        <v>1471</v>
      </c>
      <c r="K67" s="114">
        <v>141</v>
      </c>
      <c r="L67" s="116">
        <v>9.5853161114887833</v>
      </c>
    </row>
    <row r="68" spans="1:12" s="110" customFormat="1" ht="15" customHeight="1" x14ac:dyDescent="0.2">
      <c r="A68" s="120"/>
      <c r="B68" s="119"/>
      <c r="C68" s="258" t="s">
        <v>105</v>
      </c>
      <c r="D68" s="110" t="s">
        <v>202</v>
      </c>
      <c r="E68" s="113">
        <v>24.833887043189367</v>
      </c>
      <c r="F68" s="115">
        <v>897</v>
      </c>
      <c r="G68" s="114">
        <v>881</v>
      </c>
      <c r="H68" s="114">
        <v>844</v>
      </c>
      <c r="I68" s="114">
        <v>800</v>
      </c>
      <c r="J68" s="140">
        <v>752</v>
      </c>
      <c r="K68" s="114">
        <v>145</v>
      </c>
      <c r="L68" s="116">
        <v>19.281914893617021</v>
      </c>
    </row>
    <row r="69" spans="1:12" s="110" customFormat="1" ht="15" customHeight="1" x14ac:dyDescent="0.2">
      <c r="A69" s="120"/>
      <c r="B69" s="119"/>
      <c r="C69" s="258"/>
      <c r="D69" s="267" t="s">
        <v>198</v>
      </c>
      <c r="E69" s="113">
        <v>55.29542920847269</v>
      </c>
      <c r="F69" s="115">
        <v>496</v>
      </c>
      <c r="G69" s="114">
        <v>482</v>
      </c>
      <c r="H69" s="114">
        <v>464</v>
      </c>
      <c r="I69" s="114">
        <v>434</v>
      </c>
      <c r="J69" s="140">
        <v>420</v>
      </c>
      <c r="K69" s="114">
        <v>76</v>
      </c>
      <c r="L69" s="116">
        <v>18.095238095238095</v>
      </c>
    </row>
    <row r="70" spans="1:12" s="110" customFormat="1" ht="15" customHeight="1" x14ac:dyDescent="0.2">
      <c r="A70" s="120"/>
      <c r="B70" s="119"/>
      <c r="C70" s="258"/>
      <c r="D70" s="267" t="s">
        <v>199</v>
      </c>
      <c r="E70" s="113">
        <v>44.70457079152731</v>
      </c>
      <c r="F70" s="115">
        <v>401</v>
      </c>
      <c r="G70" s="114">
        <v>399</v>
      </c>
      <c r="H70" s="114">
        <v>380</v>
      </c>
      <c r="I70" s="114">
        <v>366</v>
      </c>
      <c r="J70" s="140">
        <v>332</v>
      </c>
      <c r="K70" s="114">
        <v>69</v>
      </c>
      <c r="L70" s="116">
        <v>20.783132530120483</v>
      </c>
    </row>
    <row r="71" spans="1:12" s="110" customFormat="1" ht="15" customHeight="1" x14ac:dyDescent="0.2">
      <c r="A71" s="120"/>
      <c r="B71" s="119"/>
      <c r="C71" s="258"/>
      <c r="D71" s="110" t="s">
        <v>203</v>
      </c>
      <c r="E71" s="113">
        <v>67.718715393133991</v>
      </c>
      <c r="F71" s="115">
        <v>2446</v>
      </c>
      <c r="G71" s="114">
        <v>2449</v>
      </c>
      <c r="H71" s="114">
        <v>2436</v>
      </c>
      <c r="I71" s="114">
        <v>2306</v>
      </c>
      <c r="J71" s="140">
        <v>2292</v>
      </c>
      <c r="K71" s="114">
        <v>154</v>
      </c>
      <c r="L71" s="116">
        <v>6.7190226876090753</v>
      </c>
    </row>
    <row r="72" spans="1:12" s="110" customFormat="1" ht="15" customHeight="1" x14ac:dyDescent="0.2">
      <c r="A72" s="120"/>
      <c r="B72" s="119"/>
      <c r="C72" s="258"/>
      <c r="D72" s="267" t="s">
        <v>198</v>
      </c>
      <c r="E72" s="113">
        <v>55.396565821749796</v>
      </c>
      <c r="F72" s="115">
        <v>1355</v>
      </c>
      <c r="G72" s="114">
        <v>1355</v>
      </c>
      <c r="H72" s="114">
        <v>1351</v>
      </c>
      <c r="I72" s="114">
        <v>1261</v>
      </c>
      <c r="J72" s="140">
        <v>1263</v>
      </c>
      <c r="K72" s="114">
        <v>92</v>
      </c>
      <c r="L72" s="116">
        <v>7.2842438638163101</v>
      </c>
    </row>
    <row r="73" spans="1:12" s="110" customFormat="1" ht="15" customHeight="1" x14ac:dyDescent="0.2">
      <c r="A73" s="120"/>
      <c r="B73" s="119"/>
      <c r="C73" s="258"/>
      <c r="D73" s="267" t="s">
        <v>199</v>
      </c>
      <c r="E73" s="113">
        <v>44.603434178250204</v>
      </c>
      <c r="F73" s="115">
        <v>1091</v>
      </c>
      <c r="G73" s="114">
        <v>1094</v>
      </c>
      <c r="H73" s="114">
        <v>1085</v>
      </c>
      <c r="I73" s="114">
        <v>1045</v>
      </c>
      <c r="J73" s="140">
        <v>1029</v>
      </c>
      <c r="K73" s="114">
        <v>62</v>
      </c>
      <c r="L73" s="116">
        <v>6.0252672497570456</v>
      </c>
    </row>
    <row r="74" spans="1:12" s="110" customFormat="1" ht="15" customHeight="1" x14ac:dyDescent="0.2">
      <c r="A74" s="120"/>
      <c r="B74" s="119"/>
      <c r="C74" s="258"/>
      <c r="D74" s="110" t="s">
        <v>204</v>
      </c>
      <c r="E74" s="113">
        <v>7.4473975636766339</v>
      </c>
      <c r="F74" s="115">
        <v>269</v>
      </c>
      <c r="G74" s="114">
        <v>274</v>
      </c>
      <c r="H74" s="114">
        <v>263</v>
      </c>
      <c r="I74" s="114">
        <v>261</v>
      </c>
      <c r="J74" s="140">
        <v>255</v>
      </c>
      <c r="K74" s="114">
        <v>14</v>
      </c>
      <c r="L74" s="116">
        <v>5.4901960784313726</v>
      </c>
    </row>
    <row r="75" spans="1:12" s="110" customFormat="1" ht="15" customHeight="1" x14ac:dyDescent="0.2">
      <c r="A75" s="120"/>
      <c r="B75" s="119"/>
      <c r="C75" s="258"/>
      <c r="D75" s="267" t="s">
        <v>198</v>
      </c>
      <c r="E75" s="113">
        <v>55.390334572490708</v>
      </c>
      <c r="F75" s="115">
        <v>149</v>
      </c>
      <c r="G75" s="114">
        <v>155</v>
      </c>
      <c r="H75" s="114">
        <v>153</v>
      </c>
      <c r="I75" s="114">
        <v>150</v>
      </c>
      <c r="J75" s="140">
        <v>145</v>
      </c>
      <c r="K75" s="114">
        <v>4</v>
      </c>
      <c r="L75" s="116">
        <v>2.7586206896551726</v>
      </c>
    </row>
    <row r="76" spans="1:12" s="110" customFormat="1" ht="15" customHeight="1" x14ac:dyDescent="0.2">
      <c r="A76" s="120"/>
      <c r="B76" s="119"/>
      <c r="C76" s="258"/>
      <c r="D76" s="267" t="s">
        <v>199</v>
      </c>
      <c r="E76" s="113">
        <v>44.609665427509292</v>
      </c>
      <c r="F76" s="115">
        <v>120</v>
      </c>
      <c r="G76" s="114">
        <v>119</v>
      </c>
      <c r="H76" s="114">
        <v>110</v>
      </c>
      <c r="I76" s="114">
        <v>111</v>
      </c>
      <c r="J76" s="140">
        <v>110</v>
      </c>
      <c r="K76" s="114">
        <v>10</v>
      </c>
      <c r="L76" s="116">
        <v>9.0909090909090917</v>
      </c>
    </row>
    <row r="77" spans="1:12" s="110" customFormat="1" ht="15" customHeight="1" x14ac:dyDescent="0.2">
      <c r="A77" s="534"/>
      <c r="B77" s="119" t="s">
        <v>205</v>
      </c>
      <c r="C77" s="268"/>
      <c r="D77" s="182"/>
      <c r="E77" s="113">
        <v>8.7029987930554267</v>
      </c>
      <c r="F77" s="115">
        <v>4687</v>
      </c>
      <c r="G77" s="114">
        <v>4621</v>
      </c>
      <c r="H77" s="114">
        <v>5002</v>
      </c>
      <c r="I77" s="114">
        <v>4860</v>
      </c>
      <c r="J77" s="140">
        <v>4721</v>
      </c>
      <c r="K77" s="114">
        <v>-34</v>
      </c>
      <c r="L77" s="116">
        <v>-0.72018640118618937</v>
      </c>
    </row>
    <row r="78" spans="1:12" s="110" customFormat="1" ht="15" customHeight="1" x14ac:dyDescent="0.2">
      <c r="A78" s="120"/>
      <c r="B78" s="119"/>
      <c r="C78" s="268" t="s">
        <v>106</v>
      </c>
      <c r="D78" s="182"/>
      <c r="E78" s="113">
        <v>61.937273309152978</v>
      </c>
      <c r="F78" s="115">
        <v>2903</v>
      </c>
      <c r="G78" s="114">
        <v>2783</v>
      </c>
      <c r="H78" s="114">
        <v>3118</v>
      </c>
      <c r="I78" s="114">
        <v>3032</v>
      </c>
      <c r="J78" s="140">
        <v>2896</v>
      </c>
      <c r="K78" s="114">
        <v>7</v>
      </c>
      <c r="L78" s="116">
        <v>0.24171270718232044</v>
      </c>
    </row>
    <row r="79" spans="1:12" s="110" customFormat="1" ht="15" customHeight="1" x14ac:dyDescent="0.2">
      <c r="A79" s="123"/>
      <c r="B79" s="124"/>
      <c r="C79" s="260" t="s">
        <v>107</v>
      </c>
      <c r="D79" s="261"/>
      <c r="E79" s="125">
        <v>38.062726690847022</v>
      </c>
      <c r="F79" s="143">
        <v>1784</v>
      </c>
      <c r="G79" s="144">
        <v>1838</v>
      </c>
      <c r="H79" s="144">
        <v>1884</v>
      </c>
      <c r="I79" s="144">
        <v>1828</v>
      </c>
      <c r="J79" s="145">
        <v>1825</v>
      </c>
      <c r="K79" s="144">
        <v>-41</v>
      </c>
      <c r="L79" s="146">
        <v>-2.2465753424657535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53855</v>
      </c>
      <c r="E11" s="114">
        <v>53397</v>
      </c>
      <c r="F11" s="114">
        <v>55179</v>
      </c>
      <c r="G11" s="114">
        <v>53882</v>
      </c>
      <c r="H11" s="140">
        <v>53187</v>
      </c>
      <c r="I11" s="115">
        <v>668</v>
      </c>
      <c r="J11" s="116">
        <v>1.2559460018425554</v>
      </c>
    </row>
    <row r="12" spans="1:15" s="110" customFormat="1" ht="24.95" customHeight="1" x14ac:dyDescent="0.2">
      <c r="A12" s="193" t="s">
        <v>132</v>
      </c>
      <c r="B12" s="194" t="s">
        <v>133</v>
      </c>
      <c r="C12" s="113">
        <v>0.66846160987837711</v>
      </c>
      <c r="D12" s="115">
        <v>360</v>
      </c>
      <c r="E12" s="114">
        <v>375</v>
      </c>
      <c r="F12" s="114">
        <v>425</v>
      </c>
      <c r="G12" s="114">
        <v>423</v>
      </c>
      <c r="H12" s="140">
        <v>360</v>
      </c>
      <c r="I12" s="115">
        <v>0</v>
      </c>
      <c r="J12" s="116">
        <v>0</v>
      </c>
    </row>
    <row r="13" spans="1:15" s="110" customFormat="1" ht="24.95" customHeight="1" x14ac:dyDescent="0.2">
      <c r="A13" s="193" t="s">
        <v>134</v>
      </c>
      <c r="B13" s="199" t="s">
        <v>214</v>
      </c>
      <c r="C13" s="113">
        <v>1.1103890075201932</v>
      </c>
      <c r="D13" s="115">
        <v>598</v>
      </c>
      <c r="E13" s="114">
        <v>545</v>
      </c>
      <c r="F13" s="114">
        <v>619</v>
      </c>
      <c r="G13" s="114">
        <v>615</v>
      </c>
      <c r="H13" s="140">
        <v>581</v>
      </c>
      <c r="I13" s="115">
        <v>17</v>
      </c>
      <c r="J13" s="116">
        <v>2.9259896729776247</v>
      </c>
    </row>
    <row r="14" spans="1:15" s="287" customFormat="1" ht="24" customHeight="1" x14ac:dyDescent="0.2">
      <c r="A14" s="193" t="s">
        <v>215</v>
      </c>
      <c r="B14" s="199" t="s">
        <v>137</v>
      </c>
      <c r="C14" s="113">
        <v>36.72082443598552</v>
      </c>
      <c r="D14" s="115">
        <v>19776</v>
      </c>
      <c r="E14" s="114">
        <v>19800</v>
      </c>
      <c r="F14" s="114">
        <v>20127</v>
      </c>
      <c r="G14" s="114">
        <v>19526</v>
      </c>
      <c r="H14" s="140">
        <v>19528</v>
      </c>
      <c r="I14" s="115">
        <v>248</v>
      </c>
      <c r="J14" s="116">
        <v>1.2699713232281851</v>
      </c>
      <c r="K14" s="110"/>
      <c r="L14" s="110"/>
      <c r="M14" s="110"/>
      <c r="N14" s="110"/>
      <c r="O14" s="110"/>
    </row>
    <row r="15" spans="1:15" s="110" customFormat="1" ht="24.75" customHeight="1" x14ac:dyDescent="0.2">
      <c r="A15" s="193" t="s">
        <v>216</v>
      </c>
      <c r="B15" s="199" t="s">
        <v>217</v>
      </c>
      <c r="C15" s="113">
        <v>5.2771330424287441</v>
      </c>
      <c r="D15" s="115">
        <v>2842</v>
      </c>
      <c r="E15" s="114">
        <v>2841</v>
      </c>
      <c r="F15" s="114">
        <v>2873</v>
      </c>
      <c r="G15" s="114">
        <v>2786</v>
      </c>
      <c r="H15" s="140">
        <v>2761</v>
      </c>
      <c r="I15" s="115">
        <v>81</v>
      </c>
      <c r="J15" s="116">
        <v>2.9337196667873959</v>
      </c>
    </row>
    <row r="16" spans="1:15" s="287" customFormat="1" ht="24.95" customHeight="1" x14ac:dyDescent="0.2">
      <c r="A16" s="193" t="s">
        <v>218</v>
      </c>
      <c r="B16" s="199" t="s">
        <v>141</v>
      </c>
      <c r="C16" s="113">
        <v>26.227833998700213</v>
      </c>
      <c r="D16" s="115">
        <v>14125</v>
      </c>
      <c r="E16" s="114">
        <v>14210</v>
      </c>
      <c r="F16" s="114">
        <v>14329</v>
      </c>
      <c r="G16" s="114">
        <v>13851</v>
      </c>
      <c r="H16" s="140">
        <v>13912</v>
      </c>
      <c r="I16" s="115">
        <v>213</v>
      </c>
      <c r="J16" s="116">
        <v>1.5310523289246694</v>
      </c>
      <c r="K16" s="110"/>
      <c r="L16" s="110"/>
      <c r="M16" s="110"/>
      <c r="N16" s="110"/>
      <c r="O16" s="110"/>
    </row>
    <row r="17" spans="1:15" s="110" customFormat="1" ht="24.95" customHeight="1" x14ac:dyDescent="0.2">
      <c r="A17" s="193" t="s">
        <v>219</v>
      </c>
      <c r="B17" s="199" t="s">
        <v>220</v>
      </c>
      <c r="C17" s="113">
        <v>5.2158573948565596</v>
      </c>
      <c r="D17" s="115">
        <v>2809</v>
      </c>
      <c r="E17" s="114">
        <v>2749</v>
      </c>
      <c r="F17" s="114">
        <v>2925</v>
      </c>
      <c r="G17" s="114">
        <v>2889</v>
      </c>
      <c r="H17" s="140">
        <v>2855</v>
      </c>
      <c r="I17" s="115">
        <v>-46</v>
      </c>
      <c r="J17" s="116">
        <v>-1.6112084063047285</v>
      </c>
    </row>
    <row r="18" spans="1:15" s="287" customFormat="1" ht="24.95" customHeight="1" x14ac:dyDescent="0.2">
      <c r="A18" s="201" t="s">
        <v>144</v>
      </c>
      <c r="B18" s="202" t="s">
        <v>145</v>
      </c>
      <c r="C18" s="113">
        <v>11.904187169250767</v>
      </c>
      <c r="D18" s="115">
        <v>6411</v>
      </c>
      <c r="E18" s="114">
        <v>5949</v>
      </c>
      <c r="F18" s="114">
        <v>6781</v>
      </c>
      <c r="G18" s="114">
        <v>6577</v>
      </c>
      <c r="H18" s="140">
        <v>6205</v>
      </c>
      <c r="I18" s="115">
        <v>206</v>
      </c>
      <c r="J18" s="116">
        <v>3.3199033037872683</v>
      </c>
      <c r="K18" s="110"/>
      <c r="L18" s="110"/>
      <c r="M18" s="110"/>
      <c r="N18" s="110"/>
      <c r="O18" s="110"/>
    </row>
    <row r="19" spans="1:15" s="110" customFormat="1" ht="24.95" customHeight="1" x14ac:dyDescent="0.2">
      <c r="A19" s="193" t="s">
        <v>146</v>
      </c>
      <c r="B19" s="199" t="s">
        <v>147</v>
      </c>
      <c r="C19" s="113">
        <v>12.140005570513416</v>
      </c>
      <c r="D19" s="115">
        <v>6538</v>
      </c>
      <c r="E19" s="114">
        <v>6574</v>
      </c>
      <c r="F19" s="114">
        <v>6700</v>
      </c>
      <c r="G19" s="114">
        <v>6511</v>
      </c>
      <c r="H19" s="140">
        <v>6491</v>
      </c>
      <c r="I19" s="115">
        <v>47</v>
      </c>
      <c r="J19" s="116">
        <v>0.72407949468494837</v>
      </c>
    </row>
    <row r="20" spans="1:15" s="287" customFormat="1" ht="24.95" customHeight="1" x14ac:dyDescent="0.2">
      <c r="A20" s="193" t="s">
        <v>148</v>
      </c>
      <c r="B20" s="199" t="s">
        <v>149</v>
      </c>
      <c r="C20" s="113">
        <v>3.0619255408040109</v>
      </c>
      <c r="D20" s="115">
        <v>1649</v>
      </c>
      <c r="E20" s="114">
        <v>1600</v>
      </c>
      <c r="F20" s="114">
        <v>1689</v>
      </c>
      <c r="G20" s="114">
        <v>1632</v>
      </c>
      <c r="H20" s="140">
        <v>1623</v>
      </c>
      <c r="I20" s="115">
        <v>26</v>
      </c>
      <c r="J20" s="116">
        <v>1.6019716574245224</v>
      </c>
      <c r="K20" s="110"/>
      <c r="L20" s="110"/>
      <c r="M20" s="110"/>
      <c r="N20" s="110"/>
      <c r="O20" s="110"/>
    </row>
    <row r="21" spans="1:15" s="110" customFormat="1" ht="24.95" customHeight="1" x14ac:dyDescent="0.2">
      <c r="A21" s="201" t="s">
        <v>150</v>
      </c>
      <c r="B21" s="202" t="s">
        <v>151</v>
      </c>
      <c r="C21" s="113">
        <v>4.0497632531798349</v>
      </c>
      <c r="D21" s="115">
        <v>2181</v>
      </c>
      <c r="E21" s="114">
        <v>2232</v>
      </c>
      <c r="F21" s="114">
        <v>2295</v>
      </c>
      <c r="G21" s="114">
        <v>2278</v>
      </c>
      <c r="H21" s="140">
        <v>2170</v>
      </c>
      <c r="I21" s="115">
        <v>11</v>
      </c>
      <c r="J21" s="116">
        <v>0.50691244239631339</v>
      </c>
    </row>
    <row r="22" spans="1:15" s="110" customFormat="1" ht="24.95" customHeight="1" x14ac:dyDescent="0.2">
      <c r="A22" s="201" t="s">
        <v>152</v>
      </c>
      <c r="B22" s="199" t="s">
        <v>153</v>
      </c>
      <c r="C22" s="113">
        <v>1.0175471172593074</v>
      </c>
      <c r="D22" s="115">
        <v>548</v>
      </c>
      <c r="E22" s="114">
        <v>530</v>
      </c>
      <c r="F22" s="114">
        <v>553</v>
      </c>
      <c r="G22" s="114">
        <v>542</v>
      </c>
      <c r="H22" s="140">
        <v>547</v>
      </c>
      <c r="I22" s="115">
        <v>1</v>
      </c>
      <c r="J22" s="116">
        <v>0.18281535648994515</v>
      </c>
    </row>
    <row r="23" spans="1:15" s="110" customFormat="1" ht="24.95" customHeight="1" x14ac:dyDescent="0.2">
      <c r="A23" s="193" t="s">
        <v>154</v>
      </c>
      <c r="B23" s="199" t="s">
        <v>155</v>
      </c>
      <c r="C23" s="113">
        <v>1.663726673475072</v>
      </c>
      <c r="D23" s="115">
        <v>896</v>
      </c>
      <c r="E23" s="114">
        <v>909</v>
      </c>
      <c r="F23" s="114">
        <v>907</v>
      </c>
      <c r="G23" s="114">
        <v>889</v>
      </c>
      <c r="H23" s="140">
        <v>898</v>
      </c>
      <c r="I23" s="115">
        <v>-2</v>
      </c>
      <c r="J23" s="116">
        <v>-0.22271714922048999</v>
      </c>
    </row>
    <row r="24" spans="1:15" s="110" customFormat="1" ht="24.95" customHeight="1" x14ac:dyDescent="0.2">
      <c r="A24" s="193" t="s">
        <v>156</v>
      </c>
      <c r="B24" s="199" t="s">
        <v>221</v>
      </c>
      <c r="C24" s="113">
        <v>2.8149661127100547</v>
      </c>
      <c r="D24" s="115">
        <v>1516</v>
      </c>
      <c r="E24" s="114">
        <v>1491</v>
      </c>
      <c r="F24" s="114">
        <v>1503</v>
      </c>
      <c r="G24" s="114">
        <v>1454</v>
      </c>
      <c r="H24" s="140">
        <v>1411</v>
      </c>
      <c r="I24" s="115">
        <v>105</v>
      </c>
      <c r="J24" s="116">
        <v>7.4415308291991495</v>
      </c>
    </row>
    <row r="25" spans="1:15" s="110" customFormat="1" ht="24.95" customHeight="1" x14ac:dyDescent="0.2">
      <c r="A25" s="193" t="s">
        <v>222</v>
      </c>
      <c r="B25" s="204" t="s">
        <v>159</v>
      </c>
      <c r="C25" s="113">
        <v>2.6292823321882834</v>
      </c>
      <c r="D25" s="115">
        <v>1416</v>
      </c>
      <c r="E25" s="114">
        <v>1388</v>
      </c>
      <c r="F25" s="114">
        <v>1440</v>
      </c>
      <c r="G25" s="114">
        <v>1419</v>
      </c>
      <c r="H25" s="140">
        <v>1389</v>
      </c>
      <c r="I25" s="115">
        <v>27</v>
      </c>
      <c r="J25" s="116">
        <v>1.9438444924406046</v>
      </c>
    </row>
    <row r="26" spans="1:15" s="110" customFormat="1" ht="24.95" customHeight="1" x14ac:dyDescent="0.2">
      <c r="A26" s="201">
        <v>782.78300000000002</v>
      </c>
      <c r="B26" s="203" t="s">
        <v>160</v>
      </c>
      <c r="C26" s="113">
        <v>0.99897873920713021</v>
      </c>
      <c r="D26" s="115">
        <v>538</v>
      </c>
      <c r="E26" s="114">
        <v>538</v>
      </c>
      <c r="F26" s="114">
        <v>716</v>
      </c>
      <c r="G26" s="114">
        <v>740</v>
      </c>
      <c r="H26" s="140">
        <v>755</v>
      </c>
      <c r="I26" s="115">
        <v>-217</v>
      </c>
      <c r="J26" s="116">
        <v>-28.741721854304636</v>
      </c>
    </row>
    <row r="27" spans="1:15" s="110" customFormat="1" ht="24.95" customHeight="1" x14ac:dyDescent="0.2">
      <c r="A27" s="193" t="s">
        <v>161</v>
      </c>
      <c r="B27" s="199" t="s">
        <v>223</v>
      </c>
      <c r="C27" s="113">
        <v>3.8399405811902332</v>
      </c>
      <c r="D27" s="115">
        <v>2068</v>
      </c>
      <c r="E27" s="114">
        <v>2066</v>
      </c>
      <c r="F27" s="114">
        <v>2076</v>
      </c>
      <c r="G27" s="114">
        <v>2026</v>
      </c>
      <c r="H27" s="140">
        <v>2004</v>
      </c>
      <c r="I27" s="115">
        <v>64</v>
      </c>
      <c r="J27" s="116">
        <v>3.1936127744510978</v>
      </c>
    </row>
    <row r="28" spans="1:15" s="110" customFormat="1" ht="24.95" customHeight="1" x14ac:dyDescent="0.2">
      <c r="A28" s="193" t="s">
        <v>163</v>
      </c>
      <c r="B28" s="199" t="s">
        <v>164</v>
      </c>
      <c r="C28" s="113">
        <v>2.1130814223377588</v>
      </c>
      <c r="D28" s="115">
        <v>1138</v>
      </c>
      <c r="E28" s="114">
        <v>1127</v>
      </c>
      <c r="F28" s="114">
        <v>1116</v>
      </c>
      <c r="G28" s="114">
        <v>1100</v>
      </c>
      <c r="H28" s="140">
        <v>1091</v>
      </c>
      <c r="I28" s="115">
        <v>47</v>
      </c>
      <c r="J28" s="116">
        <v>4.3079743354720437</v>
      </c>
    </row>
    <row r="29" spans="1:15" s="110" customFormat="1" ht="24.95" customHeight="1" x14ac:dyDescent="0.2">
      <c r="A29" s="193">
        <v>86</v>
      </c>
      <c r="B29" s="199" t="s">
        <v>165</v>
      </c>
      <c r="C29" s="113">
        <v>6.0012997864636528</v>
      </c>
      <c r="D29" s="115">
        <v>3232</v>
      </c>
      <c r="E29" s="114">
        <v>3264</v>
      </c>
      <c r="F29" s="114">
        <v>3257</v>
      </c>
      <c r="G29" s="114">
        <v>3220</v>
      </c>
      <c r="H29" s="140">
        <v>3228</v>
      </c>
      <c r="I29" s="115">
        <v>4</v>
      </c>
      <c r="J29" s="116">
        <v>0.12391573729863693</v>
      </c>
    </row>
    <row r="30" spans="1:15" s="110" customFormat="1" ht="24.95" customHeight="1" x14ac:dyDescent="0.2">
      <c r="A30" s="193">
        <v>87.88</v>
      </c>
      <c r="B30" s="204" t="s">
        <v>166</v>
      </c>
      <c r="C30" s="113">
        <v>6.8257357719803178</v>
      </c>
      <c r="D30" s="115">
        <v>3676</v>
      </c>
      <c r="E30" s="114">
        <v>3695</v>
      </c>
      <c r="F30" s="114">
        <v>3668</v>
      </c>
      <c r="G30" s="114">
        <v>3633</v>
      </c>
      <c r="H30" s="140">
        <v>3625</v>
      </c>
      <c r="I30" s="115">
        <v>51</v>
      </c>
      <c r="J30" s="116">
        <v>1.4068965517241379</v>
      </c>
    </row>
    <row r="31" spans="1:15" s="110" customFormat="1" ht="24.95" customHeight="1" x14ac:dyDescent="0.2">
      <c r="A31" s="193" t="s">
        <v>167</v>
      </c>
      <c r="B31" s="199" t="s">
        <v>168</v>
      </c>
      <c r="C31" s="113">
        <v>2.4398848760560763</v>
      </c>
      <c r="D31" s="115">
        <v>1314</v>
      </c>
      <c r="E31" s="114">
        <v>1314</v>
      </c>
      <c r="F31" s="114">
        <v>1307</v>
      </c>
      <c r="G31" s="114">
        <v>1297</v>
      </c>
      <c r="H31" s="140">
        <v>1281</v>
      </c>
      <c r="I31" s="115">
        <v>33</v>
      </c>
      <c r="J31" s="116">
        <v>2.5761124121779861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0.66846160987837711</v>
      </c>
      <c r="D34" s="115">
        <v>360</v>
      </c>
      <c r="E34" s="114">
        <v>375</v>
      </c>
      <c r="F34" s="114">
        <v>425</v>
      </c>
      <c r="G34" s="114">
        <v>423</v>
      </c>
      <c r="H34" s="140">
        <v>360</v>
      </c>
      <c r="I34" s="115">
        <v>0</v>
      </c>
      <c r="J34" s="116">
        <v>0</v>
      </c>
    </row>
    <row r="35" spans="1:10" s="110" customFormat="1" ht="24.95" customHeight="1" x14ac:dyDescent="0.2">
      <c r="A35" s="292" t="s">
        <v>171</v>
      </c>
      <c r="B35" s="293" t="s">
        <v>172</v>
      </c>
      <c r="C35" s="113">
        <v>49.735400612756479</v>
      </c>
      <c r="D35" s="115">
        <v>26785</v>
      </c>
      <c r="E35" s="114">
        <v>26294</v>
      </c>
      <c r="F35" s="114">
        <v>27527</v>
      </c>
      <c r="G35" s="114">
        <v>26718</v>
      </c>
      <c r="H35" s="140">
        <v>26314</v>
      </c>
      <c r="I35" s="115">
        <v>471</v>
      </c>
      <c r="J35" s="116">
        <v>1.789921714676598</v>
      </c>
    </row>
    <row r="36" spans="1:10" s="110" customFormat="1" ht="24.95" customHeight="1" x14ac:dyDescent="0.2">
      <c r="A36" s="294" t="s">
        <v>173</v>
      </c>
      <c r="B36" s="295" t="s">
        <v>174</v>
      </c>
      <c r="C36" s="125">
        <v>49.596137777365151</v>
      </c>
      <c r="D36" s="143">
        <v>26710</v>
      </c>
      <c r="E36" s="144">
        <v>26728</v>
      </c>
      <c r="F36" s="144">
        <v>27227</v>
      </c>
      <c r="G36" s="144">
        <v>26741</v>
      </c>
      <c r="H36" s="145">
        <v>26513</v>
      </c>
      <c r="I36" s="143">
        <v>197</v>
      </c>
      <c r="J36" s="146">
        <v>0.74303172028816056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2020-09-25T11:17:56Z</dcterms:created>
  <dcterms:modified xsi:type="dcterms:W3CDTF">2020-09-28T08:11:16Z</dcterms:modified>
</cp:coreProperties>
</file>