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I42" i="24"/>
  <c r="F42" i="24"/>
  <c r="D42" i="24"/>
  <c r="C42" i="24"/>
  <c r="M42" i="24" s="1"/>
  <c r="B42" i="24"/>
  <c r="K42" i="24" s="1"/>
  <c r="M41" i="24"/>
  <c r="G41" i="24"/>
  <c r="E41" i="24"/>
  <c r="C41" i="24"/>
  <c r="I41" i="24" s="1"/>
  <c r="B41" i="24"/>
  <c r="J41" i="24" s="1"/>
  <c r="L40" i="24"/>
  <c r="I40" i="24"/>
  <c r="F40" i="24"/>
  <c r="D40" i="24"/>
  <c r="C40" i="24"/>
  <c r="M40" i="24" s="1"/>
  <c r="B40" i="24"/>
  <c r="K40" i="24" s="1"/>
  <c r="M36" i="24"/>
  <c r="L36" i="24"/>
  <c r="K36" i="24"/>
  <c r="J36" i="24"/>
  <c r="I36" i="24"/>
  <c r="H36" i="24"/>
  <c r="G36" i="24"/>
  <c r="F36" i="24"/>
  <c r="E36" i="24"/>
  <c r="D36" i="24"/>
  <c r="L57" i="15"/>
  <c r="K57" i="15"/>
  <c r="C38" i="24"/>
  <c r="C37" i="24"/>
  <c r="M37" i="24" s="1"/>
  <c r="C35" i="24"/>
  <c r="C34" i="24"/>
  <c r="L34" i="24" s="1"/>
  <c r="C33" i="24"/>
  <c r="C32" i="24"/>
  <c r="C31" i="24"/>
  <c r="C30" i="24"/>
  <c r="C29" i="24"/>
  <c r="C28" i="24"/>
  <c r="C27" i="24"/>
  <c r="C26" i="24"/>
  <c r="C25" i="24"/>
  <c r="C24" i="24"/>
  <c r="C23" i="24"/>
  <c r="C22" i="24"/>
  <c r="C21" i="24"/>
  <c r="C20" i="24"/>
  <c r="C19" i="24"/>
  <c r="C18" i="24"/>
  <c r="C17" i="24"/>
  <c r="C16" i="24"/>
  <c r="C15" i="24"/>
  <c r="C9" i="24"/>
  <c r="C8" i="24"/>
  <c r="C7" i="24"/>
  <c r="B38" i="24"/>
  <c r="B37" i="24"/>
  <c r="J37" i="24" s="1"/>
  <c r="B35" i="24"/>
  <c r="B34" i="24"/>
  <c r="B33" i="24"/>
  <c r="B32" i="24"/>
  <c r="B31" i="24"/>
  <c r="B30" i="24"/>
  <c r="B29" i="24"/>
  <c r="B28" i="24"/>
  <c r="B27" i="24"/>
  <c r="B26" i="24"/>
  <c r="B25" i="24"/>
  <c r="B24" i="24"/>
  <c r="B23" i="24"/>
  <c r="B22" i="24"/>
  <c r="B21" i="24"/>
  <c r="H21" i="24" s="1"/>
  <c r="B20" i="24"/>
  <c r="B19" i="24"/>
  <c r="B18" i="24"/>
  <c r="B17" i="24"/>
  <c r="B16" i="24"/>
  <c r="D16" i="24" s="1"/>
  <c r="B15" i="24"/>
  <c r="B9" i="24"/>
  <c r="H9" i="24" s="1"/>
  <c r="B8" i="24"/>
  <c r="B7" i="24"/>
  <c r="F27" i="24" l="1"/>
  <c r="D27" i="24"/>
  <c r="J27" i="24"/>
  <c r="K27" i="24"/>
  <c r="H27" i="24"/>
  <c r="F7" i="24"/>
  <c r="D7" i="24"/>
  <c r="J7" i="24"/>
  <c r="K7" i="24"/>
  <c r="H7" i="24"/>
  <c r="I24" i="24"/>
  <c r="M24" i="24"/>
  <c r="E24" i="24"/>
  <c r="L24" i="24"/>
  <c r="G24" i="24"/>
  <c r="M38" i="24"/>
  <c r="E38" i="24"/>
  <c r="L38" i="24"/>
  <c r="G38" i="24"/>
  <c r="I38" i="24"/>
  <c r="K61" i="24"/>
  <c r="J61" i="24"/>
  <c r="I61" i="24"/>
  <c r="B14" i="24"/>
  <c r="B6" i="24"/>
  <c r="F29" i="24"/>
  <c r="D29" i="24"/>
  <c r="J29" i="24"/>
  <c r="K29" i="24"/>
  <c r="K32" i="24"/>
  <c r="J32" i="24"/>
  <c r="H32" i="24"/>
  <c r="F32" i="24"/>
  <c r="I18" i="24"/>
  <c r="M18" i="24"/>
  <c r="E18" i="24"/>
  <c r="G18" i="24"/>
  <c r="G21" i="24"/>
  <c r="M21" i="24"/>
  <c r="E21" i="24"/>
  <c r="L21" i="24"/>
  <c r="I21" i="24"/>
  <c r="I34" i="24"/>
  <c r="M34" i="24"/>
  <c r="E34" i="24"/>
  <c r="G34" i="24"/>
  <c r="F9" i="24"/>
  <c r="D9" i="24"/>
  <c r="J9" i="24"/>
  <c r="K9" i="24"/>
  <c r="F17" i="24"/>
  <c r="D17" i="24"/>
  <c r="J17" i="24"/>
  <c r="K17" i="24"/>
  <c r="H17" i="24"/>
  <c r="K20" i="24"/>
  <c r="J20" i="24"/>
  <c r="H20" i="24"/>
  <c r="F20" i="24"/>
  <c r="D20" i="24"/>
  <c r="K26" i="24"/>
  <c r="J26" i="24"/>
  <c r="H26" i="24"/>
  <c r="F26" i="24"/>
  <c r="D26" i="24"/>
  <c r="F35" i="24"/>
  <c r="D35" i="24"/>
  <c r="J35" i="24"/>
  <c r="K35" i="24"/>
  <c r="H35" i="24"/>
  <c r="G15" i="24"/>
  <c r="M15" i="24"/>
  <c r="E15" i="24"/>
  <c r="L15" i="24"/>
  <c r="I15" i="24"/>
  <c r="G19" i="24"/>
  <c r="M19" i="24"/>
  <c r="E19" i="24"/>
  <c r="L19" i="24"/>
  <c r="I19" i="24"/>
  <c r="G25" i="24"/>
  <c r="M25" i="24"/>
  <c r="E25" i="24"/>
  <c r="L25" i="24"/>
  <c r="I25" i="24"/>
  <c r="G31" i="24"/>
  <c r="M31" i="24"/>
  <c r="E31" i="24"/>
  <c r="L31" i="24"/>
  <c r="I31" i="24"/>
  <c r="G35" i="24"/>
  <c r="M35" i="24"/>
  <c r="E35" i="24"/>
  <c r="L35" i="24"/>
  <c r="I35" i="24"/>
  <c r="L18" i="24"/>
  <c r="K30" i="24"/>
  <c r="J30" i="24"/>
  <c r="H30" i="24"/>
  <c r="F30" i="24"/>
  <c r="D30" i="24"/>
  <c r="I22" i="24"/>
  <c r="M22" i="24"/>
  <c r="E22" i="24"/>
  <c r="L22" i="24"/>
  <c r="G22" i="24"/>
  <c r="C45" i="24"/>
  <c r="C39" i="24"/>
  <c r="K69" i="24"/>
  <c r="J69" i="24"/>
  <c r="I69" i="24"/>
  <c r="F19" i="24"/>
  <c r="D19" i="24"/>
  <c r="J19" i="24"/>
  <c r="K19" i="24"/>
  <c r="H19" i="24"/>
  <c r="F21" i="24"/>
  <c r="D21" i="24"/>
  <c r="J21" i="24"/>
  <c r="K21" i="24"/>
  <c r="K24" i="24"/>
  <c r="J24" i="24"/>
  <c r="H24" i="24"/>
  <c r="F24" i="24"/>
  <c r="F33" i="24"/>
  <c r="D33" i="24"/>
  <c r="J33" i="24"/>
  <c r="K33" i="24"/>
  <c r="H33" i="24"/>
  <c r="H37" i="24"/>
  <c r="F37" i="24"/>
  <c r="D37" i="24"/>
  <c r="K37" i="24"/>
  <c r="I16" i="24"/>
  <c r="M16" i="24"/>
  <c r="E16" i="24"/>
  <c r="L16" i="24"/>
  <c r="G16" i="24"/>
  <c r="I26" i="24"/>
  <c r="M26" i="24"/>
  <c r="E26" i="24"/>
  <c r="G26" i="24"/>
  <c r="G29" i="24"/>
  <c r="M29" i="24"/>
  <c r="E29" i="24"/>
  <c r="L29" i="24"/>
  <c r="I29" i="24"/>
  <c r="I32" i="24"/>
  <c r="M32" i="24"/>
  <c r="E32" i="24"/>
  <c r="L32" i="24"/>
  <c r="G32" i="24"/>
  <c r="D24" i="24"/>
  <c r="K18" i="24"/>
  <c r="J18" i="24"/>
  <c r="H18" i="24"/>
  <c r="F18" i="24"/>
  <c r="D18" i="24"/>
  <c r="L26" i="24"/>
  <c r="K53" i="24"/>
  <c r="J53" i="24"/>
  <c r="I53" i="24"/>
  <c r="B45" i="24"/>
  <c r="B39" i="24"/>
  <c r="K22" i="24"/>
  <c r="J22" i="24"/>
  <c r="H22" i="24"/>
  <c r="F22" i="24"/>
  <c r="D22" i="24"/>
  <c r="D38" i="24"/>
  <c r="K38" i="24"/>
  <c r="J38" i="24"/>
  <c r="H38" i="24"/>
  <c r="F38" i="24"/>
  <c r="G17" i="24"/>
  <c r="M17" i="24"/>
  <c r="E17" i="24"/>
  <c r="L17" i="24"/>
  <c r="I17" i="24"/>
  <c r="G23" i="24"/>
  <c r="M23" i="24"/>
  <c r="E23" i="24"/>
  <c r="L23" i="24"/>
  <c r="I23" i="24"/>
  <c r="G27" i="24"/>
  <c r="M27" i="24"/>
  <c r="E27" i="24"/>
  <c r="L27" i="24"/>
  <c r="I27" i="24"/>
  <c r="G33" i="24"/>
  <c r="M33" i="24"/>
  <c r="E33" i="24"/>
  <c r="L33" i="24"/>
  <c r="I33" i="24"/>
  <c r="H29" i="24"/>
  <c r="K8" i="24"/>
  <c r="J8" i="24"/>
  <c r="H8" i="24"/>
  <c r="F8" i="24"/>
  <c r="D8" i="24"/>
  <c r="K16" i="24"/>
  <c r="J16" i="24"/>
  <c r="H16" i="24"/>
  <c r="F16" i="24"/>
  <c r="F25" i="24"/>
  <c r="D25" i="24"/>
  <c r="J25" i="24"/>
  <c r="K25" i="24"/>
  <c r="H25" i="24"/>
  <c r="K28" i="24"/>
  <c r="J28" i="24"/>
  <c r="H28" i="24"/>
  <c r="F28" i="24"/>
  <c r="D28" i="24"/>
  <c r="K34" i="24"/>
  <c r="J34" i="24"/>
  <c r="H34" i="24"/>
  <c r="F34" i="24"/>
  <c r="D34" i="24"/>
  <c r="G7" i="24"/>
  <c r="M7" i="24"/>
  <c r="E7" i="24"/>
  <c r="L7" i="24"/>
  <c r="I7" i="24"/>
  <c r="I8" i="24"/>
  <c r="M8" i="24"/>
  <c r="E8" i="24"/>
  <c r="L8" i="24"/>
  <c r="G8" i="24"/>
  <c r="G9" i="24"/>
  <c r="M9" i="24"/>
  <c r="E9" i="24"/>
  <c r="L9" i="24"/>
  <c r="I9" i="24"/>
  <c r="C14" i="24"/>
  <c r="C6" i="24"/>
  <c r="I30" i="24"/>
  <c r="M30" i="24"/>
  <c r="E30" i="24"/>
  <c r="L30" i="24"/>
  <c r="G30" i="24"/>
  <c r="D32" i="24"/>
  <c r="I77" i="24"/>
  <c r="K58" i="24"/>
  <c r="J58" i="24"/>
  <c r="K66" i="24"/>
  <c r="J66" i="24"/>
  <c r="K74" i="24"/>
  <c r="J74" i="24"/>
  <c r="F15" i="24"/>
  <c r="D15" i="24"/>
  <c r="J15" i="24"/>
  <c r="F23" i="24"/>
  <c r="D23" i="24"/>
  <c r="J23" i="24"/>
  <c r="F31" i="24"/>
  <c r="D31" i="24"/>
  <c r="J31" i="24"/>
  <c r="H43" i="24"/>
  <c r="F43" i="24"/>
  <c r="D43" i="24"/>
  <c r="K43" i="24"/>
  <c r="K55" i="24"/>
  <c r="J55" i="24"/>
  <c r="K63" i="24"/>
  <c r="J63" i="24"/>
  <c r="K71" i="24"/>
  <c r="J71" i="24"/>
  <c r="K52" i="24"/>
  <c r="J52" i="24"/>
  <c r="K60" i="24"/>
  <c r="J60" i="24"/>
  <c r="K68" i="24"/>
  <c r="J68" i="24"/>
  <c r="K57" i="24"/>
  <c r="J57" i="24"/>
  <c r="K65" i="24"/>
  <c r="J65" i="24"/>
  <c r="K73" i="24"/>
  <c r="J73" i="24"/>
  <c r="I20" i="24"/>
  <c r="M20" i="24"/>
  <c r="E20" i="24"/>
  <c r="I28" i="24"/>
  <c r="M28" i="24"/>
  <c r="E28" i="24"/>
  <c r="I37" i="24"/>
  <c r="G37" i="24"/>
  <c r="L37" i="24"/>
  <c r="G20" i="24"/>
  <c r="G28" i="24"/>
  <c r="K54" i="24"/>
  <c r="J54" i="24"/>
  <c r="K62" i="24"/>
  <c r="J62" i="24"/>
  <c r="K70" i="24"/>
  <c r="J70" i="24"/>
  <c r="H15" i="24"/>
  <c r="L20" i="24"/>
  <c r="H23" i="24"/>
  <c r="L28" i="24"/>
  <c r="H31" i="24"/>
  <c r="H41" i="24"/>
  <c r="F41" i="24"/>
  <c r="D41" i="24"/>
  <c r="K41" i="24"/>
  <c r="K51" i="24"/>
  <c r="J51" i="24"/>
  <c r="K59" i="24"/>
  <c r="J59" i="24"/>
  <c r="K67" i="24"/>
  <c r="J67" i="24"/>
  <c r="K75" i="24"/>
  <c r="K77" i="24" s="1"/>
  <c r="J75" i="24"/>
  <c r="J77" i="24" s="1"/>
  <c r="K15" i="24"/>
  <c r="K23" i="24"/>
  <c r="K31" i="24"/>
  <c r="E37" i="24"/>
  <c r="K56" i="24"/>
  <c r="J56" i="24"/>
  <c r="K64" i="24"/>
  <c r="J64" i="24"/>
  <c r="K72" i="24"/>
  <c r="J72" i="24"/>
  <c r="G40" i="24"/>
  <c r="G42" i="24"/>
  <c r="G44" i="24"/>
  <c r="H40" i="24"/>
  <c r="L41" i="24"/>
  <c r="H42" i="24"/>
  <c r="L43" i="24"/>
  <c r="H44" i="24"/>
  <c r="J40" i="24"/>
  <c r="J42" i="24"/>
  <c r="J44" i="24"/>
  <c r="E40" i="24"/>
  <c r="E42" i="24"/>
  <c r="E44" i="24"/>
  <c r="K14" i="24" l="1"/>
  <c r="J14" i="24"/>
  <c r="H14" i="24"/>
  <c r="F14" i="24"/>
  <c r="D14" i="24"/>
  <c r="H39" i="24"/>
  <c r="F39" i="24"/>
  <c r="D39" i="24"/>
  <c r="K39" i="24"/>
  <c r="J39" i="24"/>
  <c r="I6" i="24"/>
  <c r="M6" i="24"/>
  <c r="E6" i="24"/>
  <c r="G6" i="24"/>
  <c r="L6" i="24"/>
  <c r="I39" i="24"/>
  <c r="G39" i="24"/>
  <c r="L39" i="24"/>
  <c r="M39" i="24"/>
  <c r="E39" i="24"/>
  <c r="I78" i="24"/>
  <c r="I79" i="24"/>
  <c r="I14" i="24"/>
  <c r="M14" i="24"/>
  <c r="E14" i="24"/>
  <c r="L14" i="24"/>
  <c r="G14" i="24"/>
  <c r="H45" i="24"/>
  <c r="F45" i="24"/>
  <c r="D45" i="24"/>
  <c r="K45" i="24"/>
  <c r="J45" i="24"/>
  <c r="I45" i="24"/>
  <c r="G45" i="24"/>
  <c r="L45" i="24"/>
  <c r="E45" i="24"/>
  <c r="M45" i="24"/>
  <c r="J79" i="24"/>
  <c r="J78" i="24"/>
  <c r="K79" i="24"/>
  <c r="K78" i="24"/>
  <c r="K6" i="24"/>
  <c r="J6" i="24"/>
  <c r="H6" i="24"/>
  <c r="F6" i="24"/>
  <c r="D6" i="24"/>
  <c r="I83" i="24" l="1"/>
  <c r="I82" i="24"/>
  <c r="I81" i="24"/>
</calcChain>
</file>

<file path=xl/sharedStrings.xml><?xml version="1.0" encoding="utf-8"?>
<sst xmlns="http://schemas.openxmlformats.org/spreadsheetml/2006/main" count="1707" uniqueCount="520">
  <si>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</si>
  <si>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</si>
  <si>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</si>
  <si>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</si>
  <si>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</si>
  <si>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</si>
  <si>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</si>
  <si>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</si>
  <si>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</si>
  <si>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</si>
  <si>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</si>
  <si>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</si>
  <si>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</si>
  <si>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Neumarkt i.d.OPf. (09373)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</si>
  <si>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</si>
  <si>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</si>
  <si>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</si>
  <si>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</si>
  <si>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</si>
  <si>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</si>
  <si>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</si>
  <si>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</si>
  <si>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</si>
  <si>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</si>
  <si>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</si>
  <si>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</si>
  <si>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</si>
  <si>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</si>
  <si>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</si>
  <si>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</si>
  <si>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</si>
  <si>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</si>
  <si>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</si>
  <si>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</si>
  <si>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</si>
  <si>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</si>
  <si>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</si>
  <si>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</si>
  <si>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</si>
  <si>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</si>
  <si>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</si>
  <si>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</si>
  <si>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</si>
  <si>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</si>
  <si>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</si>
  <si>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</si>
  <si>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</si>
  <si>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</si>
  <si>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</si>
  <si>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</si>
  <si>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</si>
  <si>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</si>
  <si>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</si>
  <si>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</si>
  <si>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</si>
  <si>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</si>
  <si>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</si>
  <si>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</si>
  <si>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</si>
  <si>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</si>
  <si>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</si>
  <si>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</si>
  <si>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</si>
  <si>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</si>
  <si>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</si>
  <si>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</si>
  <si>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</si>
  <si>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</si>
  <si>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</si>
  <si>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</si>
  <si>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</si>
  <si>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</si>
  <si>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</si>
  <si>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</si>
  <si>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</si>
  <si>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</si>
  <si>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</si>
  <si>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</si>
  <si>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</si>
  <si>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</si>
  <si>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</si>
  <si>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</si>
  <si>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</si>
  <si>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</si>
  <si>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</si>
  <si>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</si>
  <si>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</si>
  <si>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</si>
  <si>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</si>
  <si>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</si>
  <si>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</si>
  <si>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</si>
  <si>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Neumarkt i.d.OPf. (09373);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</si>
  <si>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</si>
  <si>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</si>
  <si>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</si>
  <si>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</si>
  <si>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</si>
  <si>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</si>
  <si>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</si>
  <si>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</si>
  <si>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</si>
  <si>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</si>
  <si>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</si>
  <si>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</si>
  <si>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</si>
  <si>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</si>
  <si>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</si>
  <si>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</si>
  <si>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</si>
  <si>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</si>
  <si>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</si>
  <si>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</si>
  <si>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</si>
  <si>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</si>
  <si>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</si>
  <si>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</si>
  <si>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</si>
  <si>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</si>
  <si>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</si>
  <si>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</si>
  <si>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</si>
  <si>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</si>
  <si>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</si>
  <si>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</si>
  <si>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</si>
  <si>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</si>
  <si>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</si>
  <si>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</si>
  <si>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</si>
  <si>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</si>
  <si>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</si>
  <si>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</si>
  <si>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</si>
  <si>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</si>
  <si>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</si>
  <si>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</si>
  <si>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</si>
  <si>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</si>
  <si>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</si>
  <si>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</si>
  <si>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</si>
  <si>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</si>
  <si>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</si>
  <si>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</si>
  <si>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</si>
  <si>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</si>
  <si>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</si>
  <si>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</si>
  <si>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</si>
  <si>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</si>
  <si>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</si>
  <si>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</si>
  <si>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</si>
  <si>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</si>
  <si>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</si>
  <si>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</si>
  <si>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</si>
  <si>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</si>
  <si>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</si>
  <si>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</si>
  <si>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</si>
  <si>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</si>
  <si>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</si>
  <si>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</si>
  <si>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</si>
  <si>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</si>
  <si>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</si>
  <si>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</si>
  <si>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</si>
  <si>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</si>
  <si>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</si>
  <si>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</si>
  <si>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</si>
  <si>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</si>
  <si>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</si>
  <si>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</si>
  <si>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</si>
  <si>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</si>
  <si>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</si>
  <si>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</si>
  <si>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</si>
  <si>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</si>
  <si>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Neumarkt i.d.OPf. (09373)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</si>
  <si>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</si>
  <si>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</si>
  <si>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</si>
  <si>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</si>
  <si>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</si>
  <si>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</si>
  <si>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</si>
  <si>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</si>
  <si>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</si>
  <si>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</si>
  <si>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</si>
  <si>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</si>
  <si>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</si>
  <si>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</si>
  <si>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</si>
  <si>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</si>
  <si>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</si>
  <si>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</si>
  <si>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</si>
  <si>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</si>
  <si>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</si>
  <si>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</si>
  <si>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</si>
  <si>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</si>
  <si>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</si>
  <si>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</si>
  <si>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</si>
  <si>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</si>
  <si>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</si>
  <si>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</si>
  <si>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</si>
  <si>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</si>
  <si>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</si>
  <si>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</si>
  <si>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</si>
  <si>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</si>
  <si>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</si>
  <si>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</si>
  <si>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</si>
  <si>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</si>
  <si>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</si>
  <si>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</si>
  <si>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</si>
  <si>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</si>
  <si>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</si>
  <si>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</si>
  <si>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</si>
  <si>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</si>
  <si>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</si>
  <si>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</si>
  <si>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</si>
  <si>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</si>
  <si>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</si>
  <si>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</si>
  <si>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</si>
  <si>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</si>
  <si>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</si>
  <si>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</si>
  <si>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</si>
  <si>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</si>
  <si>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</si>
  <si>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</si>
  <si>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</si>
  <si>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</si>
  <si>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</si>
  <si>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</si>
  <si>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</si>
  <si>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</si>
  <si>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</si>
  <si>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</si>
  <si>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</si>
  <si>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</si>
  <si>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</si>
  <si>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</si>
  <si>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</si>
  <si>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</si>
  <si>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</si>
  <si>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</si>
  <si>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</si>
  <si>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</si>
  <si>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</si>
  <si>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</si>
  <si>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</si>
  <si>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</si>
  <si>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</si>
  <si>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</si>
  <si>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</si>
  <si>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</si>
  <si>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</si>
  <si>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</si>
  <si>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</si>
  <si>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</si>
  <si>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</si>
  <si>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</si>
  <si>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</si>
  <si>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</si>
  <si>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</si>
  <si>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</si>
  <si>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</si>
  <si>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</si>
  <si>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</si>
  <si>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</si>
  <si>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</si>
  <si>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</si>
  <si>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</si>
  <si>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</si>
  <si>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</si>
  <si>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</si>
  <si>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</si>
  <si>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</si>
  <si>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</si>
  <si>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</si>
  <si>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</si>
  <si>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</si>
  <si>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</si>
  <si>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</si>
  <si>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</si>
  <si>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</si>
  <si>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</si>
  <si>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</si>
  <si>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</si>
  <si>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</si>
  <si>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</si>
  <si>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</si>
  <si>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</si>
  <si>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</si>
  <si>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</si>
  <si>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</si>
  <si>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</si>
  <si>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</si>
  <si>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</si>
  <si>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</si>
  <si>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</si>
  <si>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</si>
  <si>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</si>
  <si>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</si>
  <si>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</si>
  <si>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</si>
  <si>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</si>
  <si>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</si>
  <si>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</si>
  <si>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</si>
  <si>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</si>
  <si>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</si>
  <si>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</si>
  <si>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</si>
  <si>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</si>
  <si>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</si>
  <si>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</si>
  <si>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</si>
  <si>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</si>
  <si>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</si>
  <si>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</si>
  <si>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</si>
  <si>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</si>
  <si>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</si>
  <si>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</si>
  <si>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</si>
  <si>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</si>
  <si>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</si>
  <si>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</si>
  <si>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</si>
  <si>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</si>
  <si>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</si>
  <si>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</si>
  <si>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</si>
  <si>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</si>
  <si>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</si>
  <si>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</si>
  <si>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</si>
  <si>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</si>
  <si>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</si>
  <si>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</si>
  <si>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</si>
  <si>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</si>
  <si>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</si>
  <si>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</si>
  <si>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</si>
  <si>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</si>
  <si>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</si>
  <si>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</si>
  <si>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</si>
  <si>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</si>
  <si>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</si>
  <si>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</si>
  <si>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</si>
  <si>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</si>
  <si>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</si>
  <si>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</si>
  <si>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Neumarkt i.d.OPf. (09373);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</si>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</sst>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{E8B1ACED-A94D-4FB3-B9D8-E85CDC4B8A58}</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5EC7-4892-8792-002E08C95D39}"/>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{457FE5D8-CCAC-4D5B-9672-E4CA0D98F86A}</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EC7-4892-8792-002E08C95D3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{8C81F2B4-A77E-418B-99E5-C46D91BE9E92}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EC7-4892-8792-002E08C95D3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{209BECB2-C1DE-49C7-9F10-750A7737CBCE}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EC7-4892-8792-002E08C95D3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1.8400816070307595</c:v>
                </c:pt>
                <c:pt idx="1">
                  <c:v>1.0013227114154917</c:v>
                </c:pt>
                <c:pt idx="2">
                  <c:v>1.1186464311118853</c:v>
                </c:pt>
                <c:pt idx="3">
                  <c:v>1.0875687030768</c:v>
                </c:pt>
              </c:numCache>
            </c:numRef>
          </c:val>
          <c:extLst>
            <c:ext xmlns:c16="http://schemas.microsoft.com/office/drawing/2014/chart" uri="{C3380CC4-5D6E-409C-BE32-E72D297353CC}">
              <c16:uniqueId val="{00000004-5EC7-4892-8792-002E08C95D3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{C6B0E86E-32D9-4506-A076-490318B7D56C}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EC7-4892-8792-002E08C95D3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{97E30EF9-5739-4386-9970-36488809187B}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EC7-4892-8792-002E08C95D3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{CB6CDB1A-0727-4639-B31F-5D53D9D7664B}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EC7-4892-8792-002E08C95D3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{C9421A49-AB14-4FB3-B2BC-AE1734F270EF}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EC7-4892-8792-002E08C95D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EC7-4892-8792-002E08C95D3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EC7-4892-8792-002E08C95D3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{9FC09618-AE15-4FA5-A670-5C560D957DF1}</c15:txfldGUID>
                      <c15:f>Daten_Diagramme!$E$6</c15:f>
                      <c15:dlblFieldTableCache>
                        <c:ptCount val="1"/>
                        <c:pt idx="0">
                          <c:v>-0.9</c:v>
                        </c:pt>
                      </c15:dlblFieldTableCache>
                    </c15:dlblFTEntry>
                  </c15:dlblFieldTable>
                  <c15:showDataLabelsRange val="0"/>
                </c:ext>
                <c:ext xmlns:c16="http://schemas.microsoft.com/office/drawing/2014/chart" uri="{C3380CC4-5D6E-409C-BE32-E72D297353CC}">
                  <c16:uniqueId val="{00000000-7E34-4902-AEF9-FF9F4A69FCFF}"/>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{46BBC440-5A37-4287-91F3-EEB87CB4D47B}</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7E34-4902-AEF9-FF9F4A69FCF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{875B69EB-A687-4A3B-94EB-EF9D56D054AE}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E34-4902-AEF9-FF9F4A69FCF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{2FE2B945-EEE4-48C4-9310-F5C971FAFADF}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E34-4902-AEF9-FF9F4A69FC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-0.88052346716212937</c:v>
                </c:pt>
                <c:pt idx="1">
                  <c:v>-1.8915068707011207</c:v>
                </c:pt>
                <c:pt idx="2">
                  <c:v>-2.7637010795899166</c:v>
                </c:pt>
                <c:pt idx="3">
                  <c:v>-2.8655893304673015</c:v>
                </c:pt>
              </c:numCache>
            </c:numRef>
          </c:val>
          <c:extLst>
            <c:ext xmlns:c16="http://schemas.microsoft.com/office/drawing/2014/chart" uri="{C3380CC4-5D6E-409C-BE32-E72D297353CC}">
              <c16:uniqueId val="{00000004-7E34-4902-AEF9-FF9F4A69FCF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{D9B0440A-C28A-4997-994A-56A68E98508A}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E34-4902-AEF9-FF9F4A69FCF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{116CFF5A-9001-4A2D-A007-B5A12311D049}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E34-4902-AEF9-FF9F4A69FCF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{6830BB41-1B2E-49AB-A660-55EBB7F1D493}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E34-4902-AEF9-FF9F4A69FCF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{1E5F43FD-F3B6-4A44-BD16-D4BE7ED9D79B}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E34-4902-AEF9-FF9F4A69FC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E34-4902-AEF9-FF9F4A69FCF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E34-4902-AEF9-FF9F4A69FCF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{D93B5990-EBCF-4B15-9F54-16927B9E7BA1}</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2E9F-4F06-8C94-684851010FB8}"/>
                </c:ext>
              </c:extLst>
            </c:dLbl>
            <c:dLbl>
              <c:idx val="1"/>
              <c:tx>
                <c:strRef>
                  <c:f>Daten_Diagramme!$D$15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{C09AD759-9F78-47C3-B76D-AA2D44655829}</c15:txfldGUID>
                      <c15:f>Daten_Diagramme!$D$15</c15:f>
                      <c15:dlblFieldTableCache>
                        <c:ptCount val="1"/>
                        <c:pt idx="0">
                          <c:v>7.6</c:v>
                        </c:pt>
                      </c15:dlblFieldTableCache>
                    </c15:dlblFTEntry>
                  </c15:dlblFieldTable>
                  <c15:showDataLabelsRange val="0"/>
                </c:ext>
                <c:ext xmlns:c16="http://schemas.microsoft.com/office/drawing/2014/chart" uri="{C3380CC4-5D6E-409C-BE32-E72D297353CC}">
                  <c16:uniqueId val="{00000001-2E9F-4F06-8C94-684851010FB8}"/>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{2945E2DF-6D89-42E3-9A15-8AAF6CFD300B}</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2E9F-4F06-8C94-684851010FB8}"/>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{47E37359-D216-4AE8-A712-4A1FFAF52435}</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2E9F-4F06-8C94-684851010FB8}"/>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{746E5A71-293D-4DA0-B21B-1685DB11C217}</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2E9F-4F06-8C94-684851010FB8}"/>
                </c:ext>
              </c:extLst>
            </c:dLbl>
            <c:dLbl>
              <c:idx val="5"/>
              <c:tx>
                <c:strRef>
                  <c:f>Daten_Diagramme!$D$19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{E7565CA6-3C8A-4972-8260-83B5C1DE94EF}</c15:txfldGUID>
                      <c15:f>Daten_Diagramme!$D$19</c15:f>
                      <c15:dlblFieldTableCache>
                        <c:ptCount val="1"/>
                        <c:pt idx="0">
                          <c:v>-4.3</c:v>
                        </c:pt>
                      </c15:dlblFieldTableCache>
                    </c15:dlblFTEntry>
                  </c15:dlblFieldTable>
                  <c15:showDataLabelsRange val="0"/>
                </c:ext>
                <c:ext xmlns:c16="http://schemas.microsoft.com/office/drawing/2014/chart" uri="{C3380CC4-5D6E-409C-BE32-E72D297353CC}">
                  <c16:uniqueId val="{00000005-2E9F-4F06-8C94-684851010FB8}"/>
                </c:ext>
              </c:extLst>
            </c:dLbl>
            <c:dLbl>
              <c:idx val="6"/>
              <c:tx>
                <c:strRef>
                  <c:f>Daten_Diagramme!$D$20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{28C88C86-B933-4F83-954E-E314C01FA11D}</c15:txfldGUID>
                      <c15:f>Daten_Diagramme!$D$20</c15:f>
                      <c15:dlblFieldTableCache>
                        <c:ptCount val="1"/>
                        <c:pt idx="0">
                          <c:v>5.8</c:v>
                        </c:pt>
                      </c15:dlblFieldTableCache>
                    </c15:dlblFTEntry>
                  </c15:dlblFieldTable>
                  <c15:showDataLabelsRange val="0"/>
                </c:ext>
                <c:ext xmlns:c16="http://schemas.microsoft.com/office/drawing/2014/chart" uri="{C3380CC4-5D6E-409C-BE32-E72D297353CC}">
                  <c16:uniqueId val="{00000006-2E9F-4F06-8C94-684851010FB8}"/>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{712AE933-D906-4C25-B736-1E122CABE859}</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2E9F-4F06-8C94-684851010FB8}"/>
                </c:ext>
              </c:extLst>
            </c:dLbl>
            <c:dLbl>
              <c:idx val="8"/>
              <c:tx>
                <c:strRef>
                  <c:f>Daten_Diagramme!$D$22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{81AF1117-40B8-49D0-83C8-679E49140B16}</c15:txfldGUID>
                      <c15:f>Daten_Diagramme!$D$22</c15:f>
                      <c15:dlblFieldTableCache>
                        <c:ptCount val="1"/>
                        <c:pt idx="0">
                          <c:v>4.1</c:v>
                        </c:pt>
                      </c15:dlblFieldTableCache>
                    </c15:dlblFTEntry>
                  </c15:dlblFieldTable>
                  <c15:showDataLabelsRange val="0"/>
                </c:ext>
                <c:ext xmlns:c16="http://schemas.microsoft.com/office/drawing/2014/chart" uri="{C3380CC4-5D6E-409C-BE32-E72D297353CC}">
                  <c16:uniqueId val="{00000008-2E9F-4F06-8C94-684851010FB8}"/>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{CB725050-B5D8-4971-AE7F-C5E14388434C}</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2E9F-4F06-8C94-684851010FB8}"/>
                </c:ext>
              </c:extLst>
            </c:dLbl>
            <c:dLbl>
              <c:idx val="10"/>
              <c:tx>
                <c:strRef>
                  <c:f>Daten_Diagramme!$D$24</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{1C501AED-BBA3-4A61-BF23-CBE7B2205FD4}</c15:txfldGUID>
                      <c15:f>Daten_Diagramme!$D$24</c15:f>
                      <c15:dlblFieldTableCache>
                        <c:ptCount val="1"/>
                        <c:pt idx="0">
                          <c:v>7.3</c:v>
                        </c:pt>
                      </c15:dlblFieldTableCache>
                    </c15:dlblFTEntry>
                  </c15:dlblFieldTable>
                  <c15:showDataLabelsRange val="0"/>
                </c:ext>
                <c:ext xmlns:c16="http://schemas.microsoft.com/office/drawing/2014/chart" uri="{C3380CC4-5D6E-409C-BE32-E72D297353CC}">
                  <c16:uniqueId val="{0000000A-2E9F-4F06-8C94-684851010FB8}"/>
                </c:ext>
              </c:extLst>
            </c:dLbl>
            <c:dLbl>
              <c:idx val="11"/>
              <c:tx>
                <c:strRef>
                  <c:f>Daten_Diagramme!$D$25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{FE3C9432-057D-4872-B0C7-A2AC2130330F}</c15:txfldGUID>
                      <c15:f>Daten_Diagramme!$D$25</c15:f>
                      <c15:dlblFieldTableCache>
                        <c:ptCount val="1"/>
                        <c:pt idx="0">
                          <c:v>1.4</c:v>
                        </c:pt>
                      </c15:dlblFieldTableCache>
                    </c15:dlblFTEntry>
                  </c15:dlblFieldTable>
                  <c15:showDataLabelsRange val="0"/>
                </c:ext>
                <c:ext xmlns:c16="http://schemas.microsoft.com/office/drawing/2014/chart" uri="{C3380CC4-5D6E-409C-BE32-E72D297353CC}">
                  <c16:uniqueId val="{0000000B-2E9F-4F06-8C94-684851010FB8}"/>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{F2FF2FE6-41B0-4C32-9D75-2E9BA92667DB}</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2E9F-4F06-8C94-684851010FB8}"/>
                </c:ext>
              </c:extLst>
            </c:dLbl>
            <c:dLbl>
              <c:idx val="13"/>
              <c:tx>
                <c:strRef>
                  <c:f>Daten_Diagramme!$D$27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{89CE8704-EB27-4788-AFE3-DCACDC7A9610}</c15:txfldGUID>
                      <c15:f>Daten_Diagramme!$D$27</c15:f>
                      <c15:dlblFieldTableCache>
                        <c:ptCount val="1"/>
                        <c:pt idx="0">
                          <c:v>5.8</c:v>
                        </c:pt>
                      </c15:dlblFieldTableCache>
                    </c15:dlblFTEntry>
                  </c15:dlblFieldTable>
                  <c15:showDataLabelsRange val="0"/>
                </c:ext>
                <c:ext xmlns:c16="http://schemas.microsoft.com/office/drawing/2014/chart" uri="{C3380CC4-5D6E-409C-BE32-E72D297353CC}">
                  <c16:uniqueId val="{0000000D-2E9F-4F06-8C94-684851010FB8}"/>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{E853EA38-7996-40F1-A07A-1B1DA8063017}</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2E9F-4F06-8C94-684851010FB8}"/>
                </c:ext>
              </c:extLst>
            </c:dLbl>
            <c:dLbl>
              <c:idx val="15"/>
              <c:tx>
                <c:strRef>
                  <c:f>Daten_Diagramme!$D$29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{91038FBD-CD6B-4BB7-8019-0FF7E0AB4360}</c15:txfldGUID>
                      <c15:f>Daten_Diagramme!$D$29</c15:f>
                      <c15:dlblFieldTableCache>
                        <c:ptCount val="1"/>
                        <c:pt idx="0">
                          <c:v>-8.9</c:v>
                        </c:pt>
                      </c15:dlblFieldTableCache>
                    </c15:dlblFTEntry>
                  </c15:dlblFieldTable>
                  <c15:showDataLabelsRange val="0"/>
                </c:ext>
                <c:ext xmlns:c16="http://schemas.microsoft.com/office/drawing/2014/chart" uri="{C3380CC4-5D6E-409C-BE32-E72D297353CC}">
                  <c16:uniqueId val="{0000000F-2E9F-4F06-8C94-684851010FB8}"/>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{10A4AD3D-E288-4611-86F0-F967AA2C28ED}</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2E9F-4F06-8C94-684851010FB8}"/>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{9ABC2C31-4E01-490F-BD44-CAB6BA53674C}</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2E9F-4F06-8C94-684851010FB8}"/>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{A6C8AA38-808B-42FC-AA76-F98AE8867281}</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2E9F-4F06-8C94-684851010FB8}"/>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{2357472B-07A0-44E2-9A7A-32FC45AFD2DB}</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2E9F-4F06-8C94-684851010FB8}"/>
                </c:ext>
              </c:extLst>
            </c:dLbl>
            <c:dLbl>
              <c:idx val="20"/>
              <c:tx>
                <c:strRef>
                  <c:f>Daten_Diagramme!$D$34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{51A91C5B-3088-4225-89D7-EE54CBC78E29}</c15:txfldGUID>
                      <c15:f>Daten_Diagramme!$D$34</c15:f>
                      <c15:dlblFieldTableCache>
                        <c:ptCount val="1"/>
                        <c:pt idx="0">
                          <c:v>-3.7</c:v>
                        </c:pt>
                      </c15:dlblFieldTableCache>
                    </c15:dlblFTEntry>
                  </c15:dlblFieldTable>
                  <c15:showDataLabelsRange val="0"/>
                </c:ext>
                <c:ext xmlns:c16="http://schemas.microsoft.com/office/drawing/2014/chart" uri="{C3380CC4-5D6E-409C-BE32-E72D297353CC}">
                  <c16:uniqueId val="{00000014-2E9F-4F06-8C94-684851010FB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{E7FE6E67-C00E-422F-BD9A-867F82CFD32D}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E9F-4F06-8C94-684851010FB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{BA43E8BE-FD5F-4423-9341-67235D0559BC}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E9F-4F06-8C94-684851010FB8}"/>
                </c:ext>
              </c:extLst>
            </c:dLbl>
            <c:dLbl>
              <c:idx val="23"/>
              <c:tx>
                <c:strRef>
                  <c:f>Daten_Diagramme!$D$37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{CB88D91D-89B3-430D-93B8-4A0A3BE1863C}</c15:txfldGUID>
                      <c15:f>Daten_Diagramme!$D$37</c15:f>
                      <c15:dlblFieldTableCache>
                        <c:ptCount val="1"/>
                        <c:pt idx="0">
                          <c:v>7.6</c:v>
                        </c:pt>
                      </c15:dlblFieldTableCache>
                    </c15:dlblFTEntry>
                  </c15:dlblFieldTable>
                  <c15:showDataLabelsRange val="0"/>
                </c:ext>
                <c:ext xmlns:c16="http://schemas.microsoft.com/office/drawing/2014/chart" uri="{C3380CC4-5D6E-409C-BE32-E72D297353CC}">
                  <c16:uniqueId val="{00000017-2E9F-4F06-8C94-684851010FB8}"/>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{4C738CB3-3012-4A48-8C5A-9569F2579980}</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2E9F-4F06-8C94-684851010FB8}"/>
                </c:ext>
              </c:extLst>
            </c:dLbl>
            <c:dLbl>
              <c:idx val="25"/>
              <c:tx>
                <c:strRef>
                  <c:f>Daten_Diagramme!$D$39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{BAA6018B-C68D-4873-BF62-B0A21C5869ED}</c15:txfldGUID>
                      <c15:f>Daten_Diagramme!$D$39</c15:f>
                      <c15:dlblFieldTableCache>
                        <c:ptCount val="1"/>
                        <c:pt idx="0">
                          <c:v>2.6</c:v>
                        </c:pt>
                      </c15:dlblFieldTableCache>
                    </c15:dlblFTEntry>
                  </c15:dlblFieldTable>
                  <c15:showDataLabelsRange val="0"/>
                </c:ext>
                <c:ext xmlns:c16="http://schemas.microsoft.com/office/drawing/2014/chart" uri="{C3380CC4-5D6E-409C-BE32-E72D297353CC}">
                  <c16:uniqueId val="{00000019-2E9F-4F06-8C94-684851010FB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{66D2EC7D-4191-419C-B2AC-2ADEE96F153A}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E9F-4F06-8C94-684851010FB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{C5D9DD96-AE86-49A2-A3C2-5E3C9235574C}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E9F-4F06-8C94-684851010FB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{D86A1319-E8DA-4E4B-A3B7-898ED29D48E2}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E9F-4F06-8C94-684851010FB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{053B6937-7F15-4C1D-B733-AB9597012223}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E9F-4F06-8C94-684851010FB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{580AEFBB-11E5-46A3-9ED2-0734E0D2CF81}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E9F-4F06-8C94-684851010FB8}"/>
                </c:ext>
              </c:extLst>
            </c:dLbl>
            <c:dLbl>
              <c:idx val="31"/>
              <c:tx>
                <c:strRef>
                  <c:f>Daten_Diagramme!$D$45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{43825CB7-2498-4DF4-B789-A7701DE63B2B}</c15:txfldGUID>
                      <c15:f>Daten_Diagramme!$D$45</c15:f>
                      <c15:dlblFieldTableCache>
                        <c:ptCount val="1"/>
                        <c:pt idx="0">
                          <c:v>2.6</c:v>
                        </c:pt>
                      </c15:dlblFieldTableCache>
                    </c15:dlblFTEntry>
                  </c15:dlblFieldTable>
                  <c15:showDataLabelsRange val="0"/>
                </c:ext>
                <c:ext xmlns:c16="http://schemas.microsoft.com/office/drawing/2014/chart" uri="{C3380CC4-5D6E-409C-BE32-E72D297353CC}">
                  <c16:uniqueId val="{0000001F-2E9F-4F06-8C94-684851010F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1.8400816070307595</c:v>
                </c:pt>
                <c:pt idx="1">
                  <c:v>7.6190476190476186</c:v>
                </c:pt>
                <c:pt idx="2">
                  <c:v>-0.51085568326947639</c:v>
                </c:pt>
                <c:pt idx="3">
                  <c:v>-0.51763406722341088</c:v>
                </c:pt>
                <c:pt idx="4">
                  <c:v>1.2190476190476192</c:v>
                </c:pt>
                <c:pt idx="5">
                  <c:v>-4.3173713703515029</c:v>
                </c:pt>
                <c:pt idx="6">
                  <c:v>5.7826520438683948</c:v>
                </c:pt>
                <c:pt idx="7">
                  <c:v>3.6332671019017884</c:v>
                </c:pt>
                <c:pt idx="8">
                  <c:v>4.1458897278814648</c:v>
                </c:pt>
                <c:pt idx="9">
                  <c:v>-2.6989297347603536</c:v>
                </c:pt>
                <c:pt idx="10">
                  <c:v>7.349081364829396</c:v>
                </c:pt>
                <c:pt idx="11">
                  <c:v>1.3729977116704806</c:v>
                </c:pt>
                <c:pt idx="12">
                  <c:v>0.91649694501018331</c:v>
                </c:pt>
                <c:pt idx="13">
                  <c:v>5.7535959974984365</c:v>
                </c:pt>
                <c:pt idx="14">
                  <c:v>-0.20242914979757085</c:v>
                </c:pt>
                <c:pt idx="15">
                  <c:v>-8.9012517385257297</c:v>
                </c:pt>
                <c:pt idx="16">
                  <c:v>2.0106688551497744</c:v>
                </c:pt>
                <c:pt idx="17">
                  <c:v>0.6890611541774333</c:v>
                </c:pt>
                <c:pt idx="18">
                  <c:v>3.1395031395031396</c:v>
                </c:pt>
                <c:pt idx="19">
                  <c:v>4.648493543758967</c:v>
                </c:pt>
                <c:pt idx="20">
                  <c:v>-3.6551077788191191</c:v>
                </c:pt>
                <c:pt idx="21">
                  <c:v>0</c:v>
                </c:pt>
                <c:pt idx="23">
                  <c:v>7.6190476190476186</c:v>
                </c:pt>
                <c:pt idx="24">
                  <c:v>0.79308181736714756</c:v>
                </c:pt>
                <c:pt idx="25">
                  <c:v>2.6188132733408325</c:v>
                </c:pt>
              </c:numCache>
            </c:numRef>
          </c:val>
          <c:extLst>
            <c:ext xmlns:c16="http://schemas.microsoft.com/office/drawing/2014/chart" uri="{C3380CC4-5D6E-409C-BE32-E72D297353CC}">
              <c16:uniqueId val="{00000020-2E9F-4F06-8C94-684851010FB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{A9C1C270-C623-4428-9034-77D95E1A725D}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E9F-4F06-8C94-684851010FB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{9D8C5C2A-EFBA-4116-9224-9270AA2772D5}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E9F-4F06-8C94-684851010FB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{5285AECA-3975-4550-8C1E-B52476C8CCE0}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E9F-4F06-8C94-684851010FB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{886F4DB3-5040-45B9-83E7-7D0799CD6617}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E9F-4F06-8C94-684851010FB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{1A75E98C-A186-4B88-B3D3-9A8254AFCF61}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E9F-4F06-8C94-684851010FB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{5BA5AE82-648F-4DA5-B0E1-AD548B977ADC}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E9F-4F06-8C94-684851010FB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{5285B6C0-CDC3-48D3-99BE-9E12B9DA69F9}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E9F-4F06-8C94-684851010FB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{5E21554E-6473-4CEA-BDC7-DA2E7BA14F36}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E9F-4F06-8C94-684851010FB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{6F5FC77A-B84E-421A-ABC2-14F8CAE76CAD}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E9F-4F06-8C94-684851010FB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{2DFBCBFE-273E-402C-BA0B-4643CDABA88B}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E9F-4F06-8C94-684851010FB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{4285626B-43BD-4A75-AE35-83FC4595A995}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E9F-4F06-8C94-684851010FB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{FB2F9D80-D234-46BD-BF83-07B57F27AFFE}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E9F-4F06-8C94-684851010FB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{6D5C988A-2A11-4D8E-96F0-F9710A738DAB}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E9F-4F06-8C94-684851010FB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{74CF2EEF-CA82-4F2D-BB62-DC5873B6211A}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E9F-4F06-8C94-684851010FB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{139630FB-62E1-4330-A480-08DDD1E0E66D}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E9F-4F06-8C94-684851010FB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{102074EC-5FE6-4DE4-89A0-E14B7E023119}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E9F-4F06-8C94-684851010FB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{5D2C73B2-72E3-40A3-BE55-50E53A9BDA65}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E9F-4F06-8C94-684851010FB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{15A9FC54-34B9-4F93-9BAC-F06AA16E94BC}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E9F-4F06-8C94-684851010FB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{D7A4C980-6E2A-4A15-A62F-E331965449C8}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E9F-4F06-8C94-684851010FB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{4070A4E3-A969-41FE-B8B1-05D9C772625C}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E9F-4F06-8C94-684851010FB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{513E5F97-95F4-4C45-8C27-432B160FD862}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E9F-4F06-8C94-684851010FB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{9588CA5A-C69A-414B-B3A5-0BEB1F499805}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E9F-4F06-8C94-684851010FB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{3EF3C7D3-9C18-46D4-9C87-C50E348BA259}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E9F-4F06-8C94-684851010FB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{41407610-3ACB-4C86-8819-C05A0B684739}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E9F-4F06-8C94-684851010FB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{536571E9-3FC5-4A59-8DC3-96B5C2D9F6E9}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E9F-4F06-8C94-684851010FB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{DED31C5D-76EA-4D91-A879-CE72EDBF42A5}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E9F-4F06-8C94-684851010FB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{2320688B-6D6F-4BB6-A6C4-66C8729EDB12}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E9F-4F06-8C94-684851010FB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{A7D5FF99-4CA7-46F8-AFD3-508D4E9531B0}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E9F-4F06-8C94-684851010FB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{B9493396-577A-4F24-B40C-4EA7BE97D98D}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E9F-4F06-8C94-684851010FB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{904B8B7C-106C-4A1F-A845-E46DE12D1405}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E9F-4F06-8C94-684851010FB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{0CBB3B44-0A3B-4006-B441-2558B9B6C242}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E9F-4F06-8C94-684851010FB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{F48FB911-7810-4A66-A74E-B55D79105DB4}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E9F-4F06-8C94-684851010F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E9F-4F06-8C94-684851010FB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E9F-4F06-8C94-684851010FB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{A153E281-FFD7-49B4-B14F-7F511E4BC107}</c15:txfldGUID>
                      <c15:f>Daten_Diagramme!$E$14</c15:f>
                      <c15:dlblFieldTableCache>
                        <c:ptCount val="1"/>
                        <c:pt idx="0">
                          <c:v>-0.9</c:v>
                        </c:pt>
                      </c15:dlblFieldTableCache>
                    </c15:dlblFTEntry>
                  </c15:dlblFieldTable>
                  <c15:showDataLabelsRange val="0"/>
                </c:ext>
                <c:ext xmlns:c16="http://schemas.microsoft.com/office/drawing/2014/chart" uri="{C3380CC4-5D6E-409C-BE32-E72D297353CC}">
                  <c16:uniqueId val="{00000000-812B-4DF0-8DB9-AF398D439D00}"/>
                </c:ext>
              </c:extLst>
            </c:dLbl>
            <c:dLbl>
              <c:idx val="1"/>
              <c:tx>
                <c:strRef>
                  <c:f>Daten_Diagramme!$E$15</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{B59803F1-4BC8-4C2D-B3E0-080131B39313}</c15:txfldGUID>
                      <c15:f>Daten_Diagramme!$E$15</c15:f>
                      <c15:dlblFieldTableCache>
                        <c:ptCount val="1"/>
                        <c:pt idx="0">
                          <c:v>17.0</c:v>
                        </c:pt>
                      </c15:dlblFieldTableCache>
                    </c15:dlblFTEntry>
                  </c15:dlblFieldTable>
                  <c15:showDataLabelsRange val="0"/>
                </c:ext>
                <c:ext xmlns:c16="http://schemas.microsoft.com/office/drawing/2014/chart" uri="{C3380CC4-5D6E-409C-BE32-E72D297353CC}">
                  <c16:uniqueId val="{00000001-812B-4DF0-8DB9-AF398D439D00}"/>
                </c:ext>
              </c:extLst>
            </c:dLbl>
            <c:dLbl>
              <c:idx val="2"/>
              <c:tx>
                <c:strRef>
                  <c:f>Daten_Diagramme!$E$16</c:f>
                  <c:strCache>
                    <c:ptCount val="1"/>
                    <c:pt idx="0">
                      <c:v>25.5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{13653FD1-1027-46CE-A5F8-CA915AC068EF}</c15:txfldGUID>
                      <c15:f>Daten_Diagramme!$E$16</c15:f>
                      <c15:dlblFieldTableCache>
                        <c:ptCount val="1"/>
                        <c:pt idx="0">
                          <c:v>25.5</c:v>
                        </c:pt>
                      </c15:dlblFieldTableCache>
                    </c15:dlblFTEntry>
                  </c15:dlblFieldTable>
                  <c15:showDataLabelsRange val="0"/>
                </c:ext>
                <c:ext xmlns:c16="http://schemas.microsoft.com/office/drawing/2014/chart" uri="{C3380CC4-5D6E-409C-BE32-E72D297353CC}">
                  <c16:uniqueId val="{00000002-812B-4DF0-8DB9-AF398D439D00}"/>
                </c:ext>
              </c:extLst>
            </c:dLbl>
            <c:dLbl>
              <c:idx val="3"/>
              <c:tx>
                <c:strRef>
                  <c:f>Daten_Diagramme!$E$17</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{C9F6FA7F-F430-4EF8-A1B0-9003FA266D58}</c15:txfldGUID>
                      <c15:f>Daten_Diagramme!$E$17</c15:f>
                      <c15:dlblFieldTableCache>
                        <c:ptCount val="1"/>
                        <c:pt idx="0">
                          <c:v>-9.3</c:v>
                        </c:pt>
                      </c15:dlblFieldTableCache>
                    </c15:dlblFTEntry>
                  </c15:dlblFieldTable>
                  <c15:showDataLabelsRange val="0"/>
                </c:ext>
                <c:ext xmlns:c16="http://schemas.microsoft.com/office/drawing/2014/chart" uri="{C3380CC4-5D6E-409C-BE32-E72D297353CC}">
                  <c16:uniqueId val="{00000003-812B-4DF0-8DB9-AF398D439D00}"/>
                </c:ext>
              </c:extLst>
            </c:dLbl>
            <c:dLbl>
              <c:idx val="4"/>
              <c:tx>
                <c:strRef>
                  <c:f>Daten_Diagramme!$E$18</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{2AE4A361-9D35-4983-A913-428EC934161C}</c15:txfldGUID>
                      <c15:f>Daten_Diagramme!$E$18</c15:f>
                      <c15:dlblFieldTableCache>
                        <c:ptCount val="1"/>
                        <c:pt idx="0">
                          <c:v>-13.4</c:v>
                        </c:pt>
                      </c15:dlblFieldTableCache>
                    </c15:dlblFTEntry>
                  </c15:dlblFieldTable>
                  <c15:showDataLabelsRange val="0"/>
                </c:ext>
                <c:ext xmlns:c16="http://schemas.microsoft.com/office/drawing/2014/chart" uri="{C3380CC4-5D6E-409C-BE32-E72D297353CC}">
                  <c16:uniqueId val="{00000004-812B-4DF0-8DB9-AF398D439D00}"/>
                </c:ext>
              </c:extLst>
            </c:dLbl>
            <c:dLbl>
              <c:idx val="5"/>
              <c:tx>
                <c:strRef>
                  <c:f>Daten_Diagramme!$E$19</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{FA06A00D-063B-4F98-B3C2-7372C98946CC}</c15:txfldGUID>
                      <c15:f>Daten_Diagramme!$E$19</c15:f>
                      <c15:dlblFieldTableCache>
                        <c:ptCount val="1"/>
                        <c:pt idx="0">
                          <c:v>-10.9</c:v>
                        </c:pt>
                      </c15:dlblFieldTableCache>
                    </c15:dlblFTEntry>
                  </c15:dlblFieldTable>
                  <c15:showDataLabelsRange val="0"/>
                </c:ext>
                <c:ext xmlns:c16="http://schemas.microsoft.com/office/drawing/2014/chart" uri="{C3380CC4-5D6E-409C-BE32-E72D297353CC}">
                  <c16:uniqueId val="{00000005-812B-4DF0-8DB9-AF398D439D00}"/>
                </c:ext>
              </c:extLst>
            </c:dLbl>
            <c:dLbl>
              <c:idx val="6"/>
              <c:tx>
                <c:strRef>
                  <c:f>Daten_Diagramme!$E$20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{222CC23E-5153-4ACB-804D-09C72BE2EA34}</c15:txfldGUID>
                      <c15:f>Daten_Diagramme!$E$20</c15:f>
                      <c15:dlblFieldTableCache>
                        <c:ptCount val="1"/>
                        <c:pt idx="0">
                          <c:v>3.6</c:v>
                        </c:pt>
                      </c15:dlblFieldTableCache>
                    </c15:dlblFTEntry>
                  </c15:dlblFieldTable>
                  <c15:showDataLabelsRange val="0"/>
                </c:ext>
                <c:ext xmlns:c16="http://schemas.microsoft.com/office/drawing/2014/chart" uri="{C3380CC4-5D6E-409C-BE32-E72D297353CC}">
                  <c16:uniqueId val="{00000006-812B-4DF0-8DB9-AF398D439D00}"/>
                </c:ext>
              </c:extLst>
            </c:dLbl>
            <c:dLbl>
              <c:idx val="7"/>
              <c:tx>
                <c:strRef>
                  <c:f>Daten_Diagramme!$E$21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{B7500D30-C168-4F45-891A-9C0CEB4FF99C}</c15:txfldGUID>
                      <c15:f>Daten_Diagramme!$E$21</c15:f>
                      <c15:dlblFieldTableCache>
                        <c:ptCount val="1"/>
                        <c:pt idx="0">
                          <c:v>3.2</c:v>
                        </c:pt>
                      </c15:dlblFieldTableCache>
                    </c15:dlblFTEntry>
                  </c15:dlblFieldTable>
                  <c15:showDataLabelsRange val="0"/>
                </c:ext>
                <c:ext xmlns:c16="http://schemas.microsoft.com/office/drawing/2014/chart" uri="{C3380CC4-5D6E-409C-BE32-E72D297353CC}">
                  <c16:uniqueId val="{00000007-812B-4DF0-8DB9-AF398D439D00}"/>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{17C23D16-3C4B-4739-BEC5-561B48B107DA}</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812B-4DF0-8DB9-AF398D439D00}"/>
                </c:ext>
              </c:extLst>
            </c:dLbl>
            <c:dLbl>
              <c:idx val="9"/>
              <c:tx>
                <c:strRef>
                  <c:f>Daten_Diagramme!$E$23</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{DE74C416-79A2-456E-A447-07C04A72A026}</c15:txfldGUID>
                      <c15:f>Daten_Diagramme!$E$23</c15:f>
                      <c15:dlblFieldTableCache>
                        <c:ptCount val="1"/>
                        <c:pt idx="0">
                          <c:v>5.6</c:v>
                        </c:pt>
                      </c15:dlblFieldTableCache>
                    </c15:dlblFTEntry>
                  </c15:dlblFieldTable>
                  <c15:showDataLabelsRange val="0"/>
                </c:ext>
                <c:ext xmlns:c16="http://schemas.microsoft.com/office/drawing/2014/chart" uri="{C3380CC4-5D6E-409C-BE32-E72D297353CC}">
                  <c16:uniqueId val="{00000009-812B-4DF0-8DB9-AF398D439D00}"/>
                </c:ext>
              </c:extLst>
            </c:dLbl>
            <c:dLbl>
              <c:idx val="10"/>
              <c:tx>
                <c:strRef>
                  <c:f>Daten_Diagramme!$E$24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{056DA9F8-0B8C-478C-BD86-C0BE1DFB7179}</c15:txfldGUID>
                      <c15:f>Daten_Diagramme!$E$24</c15:f>
                      <c15:dlblFieldTableCache>
                        <c:ptCount val="1"/>
                        <c:pt idx="0">
                          <c:v>-3.1</c:v>
                        </c:pt>
                      </c15:dlblFieldTableCache>
                    </c15:dlblFTEntry>
                  </c15:dlblFieldTable>
                  <c15:showDataLabelsRange val="0"/>
                </c:ext>
                <c:ext xmlns:c16="http://schemas.microsoft.com/office/drawing/2014/chart" uri="{C3380CC4-5D6E-409C-BE32-E72D297353CC}">
                  <c16:uniqueId val="{0000000A-812B-4DF0-8DB9-AF398D439D00}"/>
                </c:ext>
              </c:extLst>
            </c:dLbl>
            <c:dLbl>
              <c:idx val="11"/>
              <c:tx>
                <c:strRef>
                  <c:f>Daten_Diagramme!$E$25</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{3BDD28BC-F08A-486A-984A-3C3CF8A2F523}</c15:txfldGUID>
                      <c15:f>Daten_Diagramme!$E$25</c15:f>
                      <c15:dlblFieldTableCache>
                        <c:ptCount val="1"/>
                        <c:pt idx="0">
                          <c:v>10.2</c:v>
                        </c:pt>
                      </c15:dlblFieldTableCache>
                    </c15:dlblFTEntry>
                  </c15:dlblFieldTable>
                  <c15:showDataLabelsRange val="0"/>
                </c:ext>
                <c:ext xmlns:c16="http://schemas.microsoft.com/office/drawing/2014/chart" uri="{C3380CC4-5D6E-409C-BE32-E72D297353CC}">
                  <c16:uniqueId val="{0000000B-812B-4DF0-8DB9-AF398D439D00}"/>
                </c:ext>
              </c:extLst>
            </c:dLbl>
            <c:dLbl>
              <c:idx val="12"/>
              <c:tx>
                <c:strRef>
                  <c:f>Daten_Diagramme!$E$26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{CF28B6D4-55D7-4AAB-942C-7C35A2C52D50}</c15:txfldGUID>
                      <c15:f>Daten_Diagramme!$E$26</c15:f>
                      <c15:dlblFieldTableCache>
                        <c:ptCount val="1"/>
                        <c:pt idx="0">
                          <c:v>-2.6</c:v>
                        </c:pt>
                      </c15:dlblFieldTableCache>
                    </c15:dlblFTEntry>
                  </c15:dlblFieldTable>
                  <c15:showDataLabelsRange val="0"/>
                </c:ext>
                <c:ext xmlns:c16="http://schemas.microsoft.com/office/drawing/2014/chart" uri="{C3380CC4-5D6E-409C-BE32-E72D297353CC}">
                  <c16:uniqueId val="{0000000C-812B-4DF0-8DB9-AF398D439D00}"/>
                </c:ext>
              </c:extLst>
            </c:dLbl>
            <c:dLbl>
              <c:idx val="13"/>
              <c:tx>
                <c:strRef>
                  <c:f>Daten_Diagramme!$E$27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{1D7620E8-D2AA-46C9-BAA5-60AC28CA450D}</c15:txfldGUID>
                      <c15:f>Daten_Diagramme!$E$27</c15:f>
                      <c15:dlblFieldTableCache>
                        <c:ptCount val="1"/>
                        <c:pt idx="0">
                          <c:v>-4.6</c:v>
                        </c:pt>
                      </c15:dlblFieldTableCache>
                    </c15:dlblFTEntry>
                  </c15:dlblFieldTable>
                  <c15:showDataLabelsRange val="0"/>
                </c:ext>
                <c:ext xmlns:c16="http://schemas.microsoft.com/office/drawing/2014/chart" uri="{C3380CC4-5D6E-409C-BE32-E72D297353CC}">
                  <c16:uniqueId val="{0000000D-812B-4DF0-8DB9-AF398D439D00}"/>
                </c:ext>
              </c:extLst>
            </c:dLbl>
            <c:dLbl>
              <c:idx val="14"/>
              <c:tx>
                <c:strRef>
                  <c:f>Daten_Diagramme!$E$28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{15A1E3C1-ED86-4F5E-88EC-D70268B18B56}</c15:txfldGUID>
                      <c15:f>Daten_Diagramme!$E$28</c15:f>
                      <c15:dlblFieldTableCache>
                        <c:ptCount val="1"/>
                        <c:pt idx="0">
                          <c:v>9.3</c:v>
                        </c:pt>
                      </c15:dlblFieldTableCache>
                    </c15:dlblFTEntry>
                  </c15:dlblFieldTable>
                  <c15:showDataLabelsRange val="0"/>
                </c:ext>
                <c:ext xmlns:c16="http://schemas.microsoft.com/office/drawing/2014/chart" uri="{C3380CC4-5D6E-409C-BE32-E72D297353CC}">
                  <c16:uniqueId val="{0000000E-812B-4DF0-8DB9-AF398D439D00}"/>
                </c:ext>
              </c:extLst>
            </c:dLbl>
            <c:dLbl>
              <c:idx val="15"/>
              <c:tx>
                <c:strRef>
                  <c:f>Daten_Diagramme!$E$29</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{058C4E8F-48FD-4CF4-83FC-070E6352BBFF}</c15:txfldGUID>
                      <c15:f>Daten_Diagramme!$E$29</c15:f>
                      <c15:dlblFieldTableCache>
                        <c:ptCount val="1"/>
                        <c:pt idx="0">
                          <c:v>16.7</c:v>
                        </c:pt>
                      </c15:dlblFieldTableCache>
                    </c15:dlblFTEntry>
                  </c15:dlblFieldTable>
                  <c15:showDataLabelsRange val="0"/>
                </c:ext>
                <c:ext xmlns:c16="http://schemas.microsoft.com/office/drawing/2014/chart" uri="{C3380CC4-5D6E-409C-BE32-E72D297353CC}">
                  <c16:uniqueId val="{0000000F-812B-4DF0-8DB9-AF398D439D00}"/>
                </c:ext>
              </c:extLst>
            </c:dLbl>
            <c:dLbl>
              <c:idx val="16"/>
              <c:tx>
                <c:strRef>
                  <c:f>Daten_Diagramme!$E$30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{C64AC7C0-7894-43FF-8B9E-1942847A9ACF}</c15:txfldGUID>
                      <c15:f>Daten_Diagramme!$E$30</c15:f>
                      <c15:dlblFieldTableCache>
                        <c:ptCount val="1"/>
                        <c:pt idx="0">
                          <c:v>-1.6</c:v>
                        </c:pt>
                      </c15:dlblFieldTableCache>
                    </c15:dlblFTEntry>
                  </c15:dlblFieldTable>
                  <c15:showDataLabelsRange val="0"/>
                </c:ext>
                <c:ext xmlns:c16="http://schemas.microsoft.com/office/drawing/2014/chart" uri="{C3380CC4-5D6E-409C-BE32-E72D297353CC}">
                  <c16:uniqueId val="{00000010-812B-4DF0-8DB9-AF398D439D00}"/>
                </c:ext>
              </c:extLst>
            </c:dLbl>
            <c:dLbl>
              <c:idx val="17"/>
              <c:tx>
                <c:strRef>
                  <c:f>Daten_Diagramme!$E$31</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{C50CFFB4-CDD4-45E5-8389-718DD43EFDE1}</c15:txfldGUID>
                      <c15:f>Daten_Diagramme!$E$31</c15:f>
                      <c15:dlblFieldTableCache>
                        <c:ptCount val="1"/>
                        <c:pt idx="0">
                          <c:v>8.5</c:v>
                        </c:pt>
                      </c15:dlblFieldTableCache>
                    </c15:dlblFTEntry>
                  </c15:dlblFieldTable>
                  <c15:showDataLabelsRange val="0"/>
                </c:ext>
                <c:ext xmlns:c16="http://schemas.microsoft.com/office/drawing/2014/chart" uri="{C3380CC4-5D6E-409C-BE32-E72D297353CC}">
                  <c16:uniqueId val="{00000011-812B-4DF0-8DB9-AF398D439D00}"/>
                </c:ext>
              </c:extLst>
            </c:dLbl>
            <c:dLbl>
              <c:idx val="18"/>
              <c:tx>
                <c:strRef>
                  <c:f>Daten_Diagramme!$E$32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{F396F1DA-858B-4C3A-B3A2-7D2DA9EF7D1D}</c15:txfldGUID>
                      <c15:f>Daten_Diagramme!$E$32</c15:f>
                      <c15:dlblFieldTableCache>
                        <c:ptCount val="1"/>
                        <c:pt idx="0">
                          <c:v>-2.5</c:v>
                        </c:pt>
                      </c15:dlblFieldTableCache>
                    </c15:dlblFTEntry>
                  </c15:dlblFieldTable>
                  <c15:showDataLabelsRange val="0"/>
                </c:ext>
                <c:ext xmlns:c16="http://schemas.microsoft.com/office/drawing/2014/chart" uri="{C3380CC4-5D6E-409C-BE32-E72D297353CC}">
                  <c16:uniqueId val="{00000012-812B-4DF0-8DB9-AF398D439D00}"/>
                </c:ext>
              </c:extLst>
            </c:dLbl>
            <c:dLbl>
              <c:idx val="19"/>
              <c:tx>
                <c:strRef>
                  <c:f>Daten_Diagramme!$E$33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{625609DC-30E0-4798-9371-D6D92EE74E49}</c15:txfldGUID>
                      <c15:f>Daten_Diagramme!$E$33</c15:f>
                      <c15:dlblFieldTableCache>
                        <c:ptCount val="1"/>
                        <c:pt idx="0">
                          <c:v>4.0</c:v>
                        </c:pt>
                      </c15:dlblFieldTableCache>
                    </c15:dlblFTEntry>
                  </c15:dlblFieldTable>
                  <c15:showDataLabelsRange val="0"/>
                </c:ext>
                <c:ext xmlns:c16="http://schemas.microsoft.com/office/drawing/2014/chart" uri="{C3380CC4-5D6E-409C-BE32-E72D297353CC}">
                  <c16:uniqueId val="{00000013-812B-4DF0-8DB9-AF398D439D00}"/>
                </c:ext>
              </c:extLst>
            </c:dLbl>
            <c:dLbl>
              <c:idx val="20"/>
              <c:tx>
                <c:strRef>
                  <c:f>Daten_Diagramme!$E$34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{0B3D7808-14AA-464A-B22D-13AA1D5A0A18}</c15:txfldGUID>
                      <c15:f>Daten_Diagramme!$E$34</c15:f>
                      <c15:dlblFieldTableCache>
                        <c:ptCount val="1"/>
                        <c:pt idx="0">
                          <c:v>-7.7</c:v>
                        </c:pt>
                      </c15:dlblFieldTableCache>
                    </c15:dlblFTEntry>
                  </c15:dlblFieldTable>
                  <c15:showDataLabelsRange val="0"/>
                </c:ext>
                <c:ext xmlns:c16="http://schemas.microsoft.com/office/drawing/2014/chart" uri="{C3380CC4-5D6E-409C-BE32-E72D297353CC}">
                  <c16:uniqueId val="{00000014-812B-4DF0-8DB9-AF398D439D0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{1C73F317-6F29-4208-8CCA-ECFF09387ADE}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12B-4DF0-8DB9-AF398D439D0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{0F23697F-48D6-452F-BA2E-24410BA896E1}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12B-4DF0-8DB9-AF398D439D00}"/>
                </c:ext>
              </c:extLst>
            </c:dLbl>
            <c:dLbl>
              <c:idx val="23"/>
              <c:tx>
                <c:strRef>
                  <c:f>Daten_Diagramme!$E$37</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{3737EC5A-DF48-418E-BF51-2351E6D3B512}</c15:txfldGUID>
                      <c15:f>Daten_Diagramme!$E$37</c15:f>
                      <c15:dlblFieldTableCache>
                        <c:ptCount val="1"/>
                        <c:pt idx="0">
                          <c:v>17.0</c:v>
                        </c:pt>
                      </c15:dlblFieldTableCache>
                    </c15:dlblFTEntry>
                  </c15:dlblFieldTable>
                  <c15:showDataLabelsRange val="0"/>
                </c:ext>
                <c:ext xmlns:c16="http://schemas.microsoft.com/office/drawing/2014/chart" uri="{C3380CC4-5D6E-409C-BE32-E72D297353CC}">
                  <c16:uniqueId val="{00000017-812B-4DF0-8DB9-AF398D439D00}"/>
                </c:ext>
              </c:extLst>
            </c:dLbl>
            <c:dLbl>
              <c:idx val="24"/>
              <c:tx>
                <c:strRef>
                  <c:f>Daten_Diagramme!$E$38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{D4AFCA21-BDDA-441F-B577-6F1F2EFDA832}</c15:txfldGUID>
                      <c15:f>Daten_Diagramme!$E$38</c15:f>
                      <c15:dlblFieldTableCache>
                        <c:ptCount val="1"/>
                        <c:pt idx="0">
                          <c:v>-3.4</c:v>
                        </c:pt>
                      </c15:dlblFieldTableCache>
                    </c15:dlblFTEntry>
                  </c15:dlblFieldTable>
                  <c15:showDataLabelsRange val="0"/>
                </c:ext>
                <c:ext xmlns:c16="http://schemas.microsoft.com/office/drawing/2014/chart" uri="{C3380CC4-5D6E-409C-BE32-E72D297353CC}">
                  <c16:uniqueId val="{00000018-812B-4DF0-8DB9-AF398D439D00}"/>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{974AFB64-8332-4626-B0AE-935E0EDE2729}</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812B-4DF0-8DB9-AF398D439D0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{57EAFE85-DEE8-48B8-B857-60E1D322C45E}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12B-4DF0-8DB9-AF398D439D0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{CFE3FAC9-4A15-4215-A4AB-B4FE06AB9A00}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12B-4DF0-8DB9-AF398D439D0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{AE17A364-65DB-4326-A939-CC1EC1F5D0E8}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12B-4DF0-8DB9-AF398D439D0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{721D2F08-6E9C-4A81-ADCC-DA3CE2826758}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12B-4DF0-8DB9-AF398D439D0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{5015B85E-55A1-40D9-9F18-6051909A66F2}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12B-4DF0-8DB9-AF398D439D00}"/>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{737B694A-AE44-4965-B213-452B65C82D31}</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812B-4DF0-8DB9-AF398D439D0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-0.88052346716212937</c:v>
                </c:pt>
                <c:pt idx="1">
                  <c:v>16.981132075471699</c:v>
                </c:pt>
                <c:pt idx="2">
                  <c:v>25.531914893617021</c:v>
                </c:pt>
                <c:pt idx="3">
                  <c:v>-9.279086366880799</c:v>
                </c:pt>
                <c:pt idx="4">
                  <c:v>-13.356766256590509</c:v>
                </c:pt>
                <c:pt idx="5">
                  <c:v>-10.880829015544041</c:v>
                </c:pt>
                <c:pt idx="6">
                  <c:v>3.5573122529644268</c:v>
                </c:pt>
                <c:pt idx="7">
                  <c:v>3.1652989449003517</c:v>
                </c:pt>
                <c:pt idx="8">
                  <c:v>0.13501350135013501</c:v>
                </c:pt>
                <c:pt idx="9">
                  <c:v>5.5649241146711637</c:v>
                </c:pt>
                <c:pt idx="10">
                  <c:v>-3.0848329048843186</c:v>
                </c:pt>
                <c:pt idx="11">
                  <c:v>10.236220472440944</c:v>
                </c:pt>
                <c:pt idx="12">
                  <c:v>-2.5773195876288661</c:v>
                </c:pt>
                <c:pt idx="13">
                  <c:v>-4.6263345195729535</c:v>
                </c:pt>
                <c:pt idx="14">
                  <c:v>9.3350383631713552</c:v>
                </c:pt>
                <c:pt idx="15">
                  <c:v>16.666666666666668</c:v>
                </c:pt>
                <c:pt idx="16">
                  <c:v>-1.5831134564643798</c:v>
                </c:pt>
                <c:pt idx="17">
                  <c:v>8.4558823529411757</c:v>
                </c:pt>
                <c:pt idx="18">
                  <c:v>-2.4719101123595504</c:v>
                </c:pt>
                <c:pt idx="19">
                  <c:v>4.0404040404040407</c:v>
                </c:pt>
                <c:pt idx="20">
                  <c:v>-7.7377049180327866</c:v>
                </c:pt>
                <c:pt idx="21">
                  <c:v>0</c:v>
                </c:pt>
                <c:pt idx="23">
                  <c:v>16.981132075471699</c:v>
                </c:pt>
                <c:pt idx="24">
                  <c:v>-3.364565587734242</c:v>
                </c:pt>
                <c:pt idx="25">
                  <c:v>-0.67216620837152463</c:v>
                </c:pt>
              </c:numCache>
            </c:numRef>
          </c:val>
          <c:extLst>
            <c:ext xmlns:c16="http://schemas.microsoft.com/office/drawing/2014/chart" uri="{C3380CC4-5D6E-409C-BE32-E72D297353CC}">
              <c16:uniqueId val="{00000020-812B-4DF0-8DB9-AF398D439D0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{F84BF1F0-CDE9-4752-9AE3-A5D0A7DCB1FB}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12B-4DF0-8DB9-AF398D439D0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{7C2F5C05-BF6C-4515-BC1A-0961EE36B980}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12B-4DF0-8DB9-AF398D439D0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{E7D70A8F-2B57-4552-B0B7-05F704905371}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12B-4DF0-8DB9-AF398D439D0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{8D795596-7943-4E99-9BA0-1434DBCEFCE4}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12B-4DF0-8DB9-AF398D439D0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{9337F1EB-E116-49A9-93D3-D73E26E1B28D}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12B-4DF0-8DB9-AF398D439D0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{5B945B43-3E43-4055-872A-0ACE70A835C1}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12B-4DF0-8DB9-AF398D439D0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{5A884ED4-EFA0-4A4E-92B3-99541FDCE2B5}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12B-4DF0-8DB9-AF398D439D0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{3BF75C3D-F14D-4E5F-81D4-EFE8FAA674F4}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12B-4DF0-8DB9-AF398D439D0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{9ABD2198-378C-48B1-ABF0-14809CF76196}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12B-4DF0-8DB9-AF398D439D0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{DF980EA4-8006-4092-9AFC-FFA45C5DF62E}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12B-4DF0-8DB9-AF398D439D0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{25EE745E-780D-4CBA-8009-001E9C34FB6D}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12B-4DF0-8DB9-AF398D439D0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{C1637564-E57C-4F3D-B027-2468D3833D23}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12B-4DF0-8DB9-AF398D439D0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{943FE346-9E19-4F7E-9056-A54932EAF31A}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12B-4DF0-8DB9-AF398D439D0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{BFA85947-E393-4A9F-AC3B-182B49C88002}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12B-4DF0-8DB9-AF398D439D0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{767109AA-B96C-431C-9560-10A5D24C2046}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12B-4DF0-8DB9-AF398D439D0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{06475194-14CB-447B-AC4F-95F6EDBDC7C9}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12B-4DF0-8DB9-AF398D439D0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{08864873-CB65-42B6-882C-EB956605E487}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12B-4DF0-8DB9-AF398D439D0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{9D9322A8-386D-4826-9463-CB704F65DD49}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12B-4DF0-8DB9-AF398D439D0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{3C3C16B7-C789-41D2-8A50-609F9F7FB1F6}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12B-4DF0-8DB9-AF398D439D0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{B1360C2E-EF10-4CAE-93DE-E8ED0ADD8508}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12B-4DF0-8DB9-AF398D439D0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{6D20A671-3AF2-4912-A2A4-E375A78DA7DD}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12B-4DF0-8DB9-AF398D439D0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{1F083871-11AA-44D4-9C38-AA0B68B7A79F}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12B-4DF0-8DB9-AF398D439D0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{9FE76E40-FFAE-4127-BE34-4A9AE85B1F94}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12B-4DF0-8DB9-AF398D439D0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{8F74DA99-A2A5-40CE-B360-4AC3DEED9B66}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12B-4DF0-8DB9-AF398D439D0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{067ADF84-E37B-435A-ADC9-1C6C7EC3A785}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12B-4DF0-8DB9-AF398D439D0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{AE09FFC4-6BC5-46B0-A48D-C837C644DD99}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12B-4DF0-8DB9-AF398D439D0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{5D3EE71D-BCDC-49DF-BCD3-FDC915D84CAF}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12B-4DF0-8DB9-AF398D439D0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{630841D9-45D5-4AF4-9B76-DED7D7737C45}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12B-4DF0-8DB9-AF398D439D0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{0A8CF29C-5355-418B-AAB7-39778D11C36C}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12B-4DF0-8DB9-AF398D439D0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{254E34DA-8E66-4058-B167-3F9010BF122F}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12B-4DF0-8DB9-AF398D439D0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{5EB2AFB3-188A-4D6C-AEAE-41F35888931E}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12B-4DF0-8DB9-AF398D439D0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{B05DAAA2-124B-4A84-B7E5-85E7303AC275}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12B-4DF0-8DB9-AF398D439D0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12B-4DF0-8DB9-AF398D439D0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12B-4DF0-8DB9-AF398D439D0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{0B078DF2-311E-4818-85E7-A14370BE8717}</c15:txfldGUID>
                      <c15:f>Diagramm!$I$46</c15:f>
                      <c15:dlblFieldTableCache>
                        <c:ptCount val="1"/>
                      </c15:dlblFieldTableCache>
                    </c15:dlblFTEntry>
                  </c15:dlblFieldTable>
                  <c15:showDataLabelsRange val="0"/>
                </c:ext>
                <c:ext xmlns:c16="http://schemas.microsoft.com/office/drawing/2014/chart" uri="{C3380CC4-5D6E-409C-BE32-E72D297353CC}">
                  <c16:uniqueId val="{00000000-9E69-4EA6-A970-0C945B0BAA6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{83A5DFB1-71C7-4C98-8877-C920EF9DB17F}</c15:txfldGUID>
                      <c15:f>Diagramm!$I$47</c15:f>
                      <c15:dlblFieldTableCache>
                        <c:ptCount val="1"/>
                      </c15:dlblFieldTableCache>
                    </c15:dlblFTEntry>
                  </c15:dlblFieldTable>
                  <c15:showDataLabelsRange val="0"/>
                </c:ext>
                <c:ext xmlns:c16="http://schemas.microsoft.com/office/drawing/2014/chart" uri="{C3380CC4-5D6E-409C-BE32-E72D297353CC}">
                  <c16:uniqueId val="{00000001-9E69-4EA6-A970-0C945B0BAA6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{628DA8C1-1902-474C-99F8-9A5BC75F25C7}</c15:txfldGUID>
                      <c15:f>Diagramm!$I$48</c15:f>
                      <c15:dlblFieldTableCache>
                        <c:ptCount val="1"/>
                      </c15:dlblFieldTableCache>
                    </c15:dlblFTEntry>
                  </c15:dlblFieldTable>
                  <c15:showDataLabelsRange val="0"/>
                </c:ext>
                <c:ext xmlns:c16="http://schemas.microsoft.com/office/drawing/2014/chart" uri="{C3380CC4-5D6E-409C-BE32-E72D297353CC}">
                  <c16:uniqueId val="{00000002-9E69-4EA6-A970-0C945B0BAA6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{C130DA6F-A439-4E37-9CF5-2A46E91DF52E}</c15:txfldGUID>
                      <c15:f>Diagramm!$I$49</c15:f>
                      <c15:dlblFieldTableCache>
                        <c:ptCount val="1"/>
                      </c15:dlblFieldTableCache>
                    </c15:dlblFTEntry>
                  </c15:dlblFieldTable>
                  <c15:showDataLabelsRange val="0"/>
                </c:ext>
                <c:ext xmlns:c16="http://schemas.microsoft.com/office/drawing/2014/chart" uri="{C3380CC4-5D6E-409C-BE32-E72D297353CC}">
                  <c16:uniqueId val="{00000003-9E69-4EA6-A970-0C945B0BAA6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{7631740F-13E4-45FE-A0C9-7BE80F3DAFCB}</c15:txfldGUID>
                      <c15:f>Diagramm!$I$50</c15:f>
                      <c15:dlblFieldTableCache>
                        <c:ptCount val="1"/>
                      </c15:dlblFieldTableCache>
                    </c15:dlblFTEntry>
                  </c15:dlblFieldTable>
                  <c15:showDataLabelsRange val="0"/>
                </c:ext>
                <c:ext xmlns:c16="http://schemas.microsoft.com/office/drawing/2014/chart" uri="{C3380CC4-5D6E-409C-BE32-E72D297353CC}">
                  <c16:uniqueId val="{00000004-9E69-4EA6-A970-0C945B0BAA6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{F15C4F29-7205-4214-9904-C9BC8928A78C}</c15:txfldGUID>
                      <c15:f>Diagramm!$I$51</c15:f>
                      <c15:dlblFieldTableCache>
                        <c:ptCount val="1"/>
                      </c15:dlblFieldTableCache>
                    </c15:dlblFTEntry>
                  </c15:dlblFieldTable>
                  <c15:showDataLabelsRange val="0"/>
                </c:ext>
                <c:ext xmlns:c16="http://schemas.microsoft.com/office/drawing/2014/chart" uri="{C3380CC4-5D6E-409C-BE32-E72D297353CC}">
                  <c16:uniqueId val="{00000005-9E69-4EA6-A970-0C945B0BAA6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{19C84B65-3C46-4937-BA1E-7A322BD8584B}</c15:txfldGUID>
                      <c15:f>Diagramm!$I$52</c15:f>
                      <c15:dlblFieldTableCache>
                        <c:ptCount val="1"/>
                      </c15:dlblFieldTableCache>
                    </c15:dlblFTEntry>
                  </c15:dlblFieldTable>
                  <c15:showDataLabelsRange val="0"/>
                </c:ext>
                <c:ext xmlns:c16="http://schemas.microsoft.com/office/drawing/2014/chart" uri="{C3380CC4-5D6E-409C-BE32-E72D297353CC}">
                  <c16:uniqueId val="{00000006-9E69-4EA6-A970-0C945B0BAA6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{F25F0C0C-FB34-4522-AEFB-1D2636D69CEA}</c15:txfldGUID>
                      <c15:f>Diagramm!$I$53</c15:f>
                      <c15:dlblFieldTableCache>
                        <c:ptCount val="1"/>
                      </c15:dlblFieldTableCache>
                    </c15:dlblFTEntry>
                  </c15:dlblFieldTable>
                  <c15:showDataLabelsRange val="0"/>
                </c:ext>
                <c:ext xmlns:c16="http://schemas.microsoft.com/office/drawing/2014/chart" uri="{C3380CC4-5D6E-409C-BE32-E72D297353CC}">
                  <c16:uniqueId val="{00000007-9E69-4EA6-A970-0C945B0BAA6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{F7608C6A-AABC-4E35-B62C-8FBA1CEA5A6E}</c15:txfldGUID>
                      <c15:f>Diagramm!$I$54</c15:f>
                      <c15:dlblFieldTableCache>
                        <c:ptCount val="1"/>
                      </c15:dlblFieldTableCache>
                    </c15:dlblFTEntry>
                  </c15:dlblFieldTable>
                  <c15:showDataLabelsRange val="0"/>
                </c:ext>
                <c:ext xmlns:c16="http://schemas.microsoft.com/office/drawing/2014/chart" uri="{C3380CC4-5D6E-409C-BE32-E72D297353CC}">
                  <c16:uniqueId val="{00000008-9E69-4EA6-A970-0C945B0BAA6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{AFA54B24-17E8-4B03-A8F4-E3ED02CADC1A}</c15:txfldGUID>
                      <c15:f>Diagramm!$I$55</c15:f>
                      <c15:dlblFieldTableCache>
                        <c:ptCount val="1"/>
                      </c15:dlblFieldTableCache>
                    </c15:dlblFTEntry>
                  </c15:dlblFieldTable>
                  <c15:showDataLabelsRange val="0"/>
                </c:ext>
                <c:ext xmlns:c16="http://schemas.microsoft.com/office/drawing/2014/chart" uri="{C3380CC4-5D6E-409C-BE32-E72D297353CC}">
                  <c16:uniqueId val="{00000009-9E69-4EA6-A970-0C945B0BAA6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{A03002B3-4BBC-4514-A22D-88FA7495CE21}</c15:txfldGUID>
                      <c15:f>Diagramm!$I$56</c15:f>
                      <c15:dlblFieldTableCache>
                        <c:ptCount val="1"/>
                      </c15:dlblFieldTableCache>
                    </c15:dlblFTEntry>
                  </c15:dlblFieldTable>
                  <c15:showDataLabelsRange val="0"/>
                </c:ext>
                <c:ext xmlns:c16="http://schemas.microsoft.com/office/drawing/2014/chart" uri="{C3380CC4-5D6E-409C-BE32-E72D297353CC}">
                  <c16:uniqueId val="{0000000A-9E69-4EA6-A970-0C945B0BAA6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{284CEDFD-A6C5-4527-BA7E-E031F86C2CB0}</c15:txfldGUID>
                      <c15:f>Diagramm!$I$57</c15:f>
                      <c15:dlblFieldTableCache>
                        <c:ptCount val="1"/>
                      </c15:dlblFieldTableCache>
                    </c15:dlblFTEntry>
                  </c15:dlblFieldTable>
                  <c15:showDataLabelsRange val="0"/>
                </c:ext>
                <c:ext xmlns:c16="http://schemas.microsoft.com/office/drawing/2014/chart" uri="{C3380CC4-5D6E-409C-BE32-E72D297353CC}">
                  <c16:uniqueId val="{0000000B-9E69-4EA6-A970-0C945B0BAA6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{18015197-E0B2-4762-8A91-47DCB1FBAF11}</c15:txfldGUID>
                      <c15:f>Diagramm!$I$58</c15:f>
                      <c15:dlblFieldTableCache>
                        <c:ptCount val="1"/>
                      </c15:dlblFieldTableCache>
                    </c15:dlblFTEntry>
                  </c15:dlblFieldTable>
                  <c15:showDataLabelsRange val="0"/>
                </c:ext>
                <c:ext xmlns:c16="http://schemas.microsoft.com/office/drawing/2014/chart" uri="{C3380CC4-5D6E-409C-BE32-E72D297353CC}">
                  <c16:uniqueId val="{0000000C-9E69-4EA6-A970-0C945B0BAA6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{A4CE867B-934D-4DD2-AD8B-6E7662564F3C}</c15:txfldGUID>
                      <c15:f>Diagramm!$I$59</c15:f>
                      <c15:dlblFieldTableCache>
                        <c:ptCount val="1"/>
                      </c15:dlblFieldTableCache>
                    </c15:dlblFTEntry>
                  </c15:dlblFieldTable>
                  <c15:showDataLabelsRange val="0"/>
                </c:ext>
                <c:ext xmlns:c16="http://schemas.microsoft.com/office/drawing/2014/chart" uri="{C3380CC4-5D6E-409C-BE32-E72D297353CC}">
                  <c16:uniqueId val="{0000000D-9E69-4EA6-A970-0C945B0BAA6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{BCACC898-FB5F-4594-8978-7D013E7CBF76}</c15:txfldGUID>
                      <c15:f>Diagramm!$I$60</c15:f>
                      <c15:dlblFieldTableCache>
                        <c:ptCount val="1"/>
                      </c15:dlblFieldTableCache>
                    </c15:dlblFTEntry>
                  </c15:dlblFieldTable>
                  <c15:showDataLabelsRange val="0"/>
                </c:ext>
                <c:ext xmlns:c16="http://schemas.microsoft.com/office/drawing/2014/chart" uri="{C3380CC4-5D6E-409C-BE32-E72D297353CC}">
                  <c16:uniqueId val="{0000000E-9E69-4EA6-A970-0C945B0BAA6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{7E18F543-672D-4A58-B1A4-B487115843AD}</c15:txfldGUID>
                      <c15:f>Diagramm!$I$61</c15:f>
                      <c15:dlblFieldTableCache>
                        <c:ptCount val="1"/>
                      </c15:dlblFieldTableCache>
                    </c15:dlblFTEntry>
                  </c15:dlblFieldTable>
                  <c15:showDataLabelsRange val="0"/>
                </c:ext>
                <c:ext xmlns:c16="http://schemas.microsoft.com/office/drawing/2014/chart" uri="{C3380CC4-5D6E-409C-BE32-E72D297353CC}">
                  <c16:uniqueId val="{0000000F-9E69-4EA6-A970-0C945B0BAA6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{39BCC17A-170D-413B-9EC9-5146F3AAFDB6}</c15:txfldGUID>
                      <c15:f>Diagramm!$I$62</c15:f>
                      <c15:dlblFieldTableCache>
                        <c:ptCount val="1"/>
                      </c15:dlblFieldTableCache>
                    </c15:dlblFTEntry>
                  </c15:dlblFieldTable>
                  <c15:showDataLabelsRange val="0"/>
                </c:ext>
                <c:ext xmlns:c16="http://schemas.microsoft.com/office/drawing/2014/chart" uri="{C3380CC4-5D6E-409C-BE32-E72D297353CC}">
                  <c16:uniqueId val="{00000010-9E69-4EA6-A970-0C945B0BAA6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{CF3D641C-765A-44BB-8AA1-6523A8801438}</c15:txfldGUID>
                      <c15:f>Diagramm!$I$63</c15:f>
                      <c15:dlblFieldTableCache>
                        <c:ptCount val="1"/>
                      </c15:dlblFieldTableCache>
                    </c15:dlblFTEntry>
                  </c15:dlblFieldTable>
                  <c15:showDataLabelsRange val="0"/>
                </c:ext>
                <c:ext xmlns:c16="http://schemas.microsoft.com/office/drawing/2014/chart" uri="{C3380CC4-5D6E-409C-BE32-E72D297353CC}">
                  <c16:uniqueId val="{00000011-9E69-4EA6-A970-0C945B0BAA6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{A923D985-208E-4382-ADC4-8D2F08597CCB}</c15:txfldGUID>
                      <c15:f>Diagramm!$I$64</c15:f>
                      <c15:dlblFieldTableCache>
                        <c:ptCount val="1"/>
                      </c15:dlblFieldTableCache>
                    </c15:dlblFTEntry>
                  </c15:dlblFieldTable>
                  <c15:showDataLabelsRange val="0"/>
                </c:ext>
                <c:ext xmlns:c16="http://schemas.microsoft.com/office/drawing/2014/chart" uri="{C3380CC4-5D6E-409C-BE32-E72D297353CC}">
                  <c16:uniqueId val="{00000012-9E69-4EA6-A970-0C945B0BAA6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{F11C330A-9BBF-4345-92BD-72728B54BFDA}</c15:txfldGUID>
                      <c15:f>Diagramm!$I$65</c15:f>
                      <c15:dlblFieldTableCache>
                        <c:ptCount val="1"/>
                      </c15:dlblFieldTableCache>
                    </c15:dlblFTEntry>
                  </c15:dlblFieldTable>
                  <c15:showDataLabelsRange val="0"/>
                </c:ext>
                <c:ext xmlns:c16="http://schemas.microsoft.com/office/drawing/2014/chart" uri="{C3380CC4-5D6E-409C-BE32-E72D297353CC}">
                  <c16:uniqueId val="{00000013-9E69-4EA6-A970-0C945B0BAA6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{316A7EAA-1E2D-4646-913F-076921C3C40A}</c15:txfldGUID>
                      <c15:f>Diagramm!$I$66</c15:f>
                      <c15:dlblFieldTableCache>
                        <c:ptCount val="1"/>
                      </c15:dlblFieldTableCache>
                    </c15:dlblFTEntry>
                  </c15:dlblFieldTable>
                  <c15:showDataLabelsRange val="0"/>
                </c:ext>
                <c:ext xmlns:c16="http://schemas.microsoft.com/office/drawing/2014/chart" uri="{C3380CC4-5D6E-409C-BE32-E72D297353CC}">
                  <c16:uniqueId val="{00000014-9E69-4EA6-A970-0C945B0BAA6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{AE0CC8D2-DD57-4F6F-9CA9-3F8D89901FC5}</c15:txfldGUID>
                      <c15:f>Diagramm!$I$67</c15:f>
                      <c15:dlblFieldTableCache>
                        <c:ptCount val="1"/>
                      </c15:dlblFieldTableCache>
                    </c15:dlblFTEntry>
                  </c15:dlblFieldTable>
                  <c15:showDataLabelsRange val="0"/>
                </c:ext>
                <c:ext xmlns:c16="http://schemas.microsoft.com/office/drawing/2014/chart" uri="{C3380CC4-5D6E-409C-BE32-E72D297353CC}">
                  <c16:uniqueId val="{00000015-9E69-4EA6-A970-0C945B0BAA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E69-4EA6-A970-0C945B0BAA6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{8CB4E5FC-263D-48B3-B4DF-9D42ABC32C21}</c15:txfldGUID>
                      <c15:f>Diagramm!$K$46</c15:f>
                      <c15:dlblFieldTableCache>
                        <c:ptCount val="1"/>
                      </c15:dlblFieldTableCache>
                    </c15:dlblFTEntry>
                  </c15:dlblFieldTable>
                  <c15:showDataLabelsRange val="0"/>
                </c:ext>
                <c:ext xmlns:c16="http://schemas.microsoft.com/office/drawing/2014/chart" uri="{C3380CC4-5D6E-409C-BE32-E72D297353CC}">
                  <c16:uniqueId val="{00000017-9E69-4EA6-A970-0C945B0BAA6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{BEC29FEC-9ED1-49A8-8509-9F6C04B6FA1E}</c15:txfldGUID>
                      <c15:f>Diagramm!$K$47</c15:f>
                      <c15:dlblFieldTableCache>
                        <c:ptCount val="1"/>
                      </c15:dlblFieldTableCache>
                    </c15:dlblFTEntry>
                  </c15:dlblFieldTable>
                  <c15:showDataLabelsRange val="0"/>
                </c:ext>
                <c:ext xmlns:c16="http://schemas.microsoft.com/office/drawing/2014/chart" uri="{C3380CC4-5D6E-409C-BE32-E72D297353CC}">
                  <c16:uniqueId val="{00000018-9E69-4EA6-A970-0C945B0BAA6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{74F5AAB3-0613-4B27-9CBB-F09F58E32E21}</c15:txfldGUID>
                      <c15:f>Diagramm!$K$48</c15:f>
                      <c15:dlblFieldTableCache>
                        <c:ptCount val="1"/>
                      </c15:dlblFieldTableCache>
                    </c15:dlblFTEntry>
                  </c15:dlblFieldTable>
                  <c15:showDataLabelsRange val="0"/>
                </c:ext>
                <c:ext xmlns:c16="http://schemas.microsoft.com/office/drawing/2014/chart" uri="{C3380CC4-5D6E-409C-BE32-E72D297353CC}">
                  <c16:uniqueId val="{00000019-9E69-4EA6-A970-0C945B0BAA6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{0A1C0509-5137-4F20-9AE5-87706F2E4DCB}</c15:txfldGUID>
                      <c15:f>Diagramm!$K$49</c15:f>
                      <c15:dlblFieldTableCache>
                        <c:ptCount val="1"/>
                      </c15:dlblFieldTableCache>
                    </c15:dlblFTEntry>
                  </c15:dlblFieldTable>
                  <c15:showDataLabelsRange val="0"/>
                </c:ext>
                <c:ext xmlns:c16="http://schemas.microsoft.com/office/drawing/2014/chart" uri="{C3380CC4-5D6E-409C-BE32-E72D297353CC}">
                  <c16:uniqueId val="{0000001A-9E69-4EA6-A970-0C945B0BAA6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{1F93EC9A-1961-4B30-AA37-D74032EA4404}</c15:txfldGUID>
                      <c15:f>Diagramm!$K$50</c15:f>
                      <c15:dlblFieldTableCache>
                        <c:ptCount val="1"/>
                      </c15:dlblFieldTableCache>
                    </c15:dlblFTEntry>
                  </c15:dlblFieldTable>
                  <c15:showDataLabelsRange val="0"/>
                </c:ext>
                <c:ext xmlns:c16="http://schemas.microsoft.com/office/drawing/2014/chart" uri="{C3380CC4-5D6E-409C-BE32-E72D297353CC}">
                  <c16:uniqueId val="{0000001B-9E69-4EA6-A970-0C945B0BAA6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{4A236DAA-B5D9-49D3-A113-6C00DB3132CF}</c15:txfldGUID>
                      <c15:f>Diagramm!$K$51</c15:f>
                      <c15:dlblFieldTableCache>
                        <c:ptCount val="1"/>
                      </c15:dlblFieldTableCache>
                    </c15:dlblFTEntry>
                  </c15:dlblFieldTable>
                  <c15:showDataLabelsRange val="0"/>
                </c:ext>
                <c:ext xmlns:c16="http://schemas.microsoft.com/office/drawing/2014/chart" uri="{C3380CC4-5D6E-409C-BE32-E72D297353CC}">
                  <c16:uniqueId val="{0000001C-9E69-4EA6-A970-0C945B0BAA6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{7EEFACC7-C346-4EBB-A53B-220D28D595F6}</c15:txfldGUID>
                      <c15:f>Diagramm!$K$52</c15:f>
                      <c15:dlblFieldTableCache>
                        <c:ptCount val="1"/>
                      </c15:dlblFieldTableCache>
                    </c15:dlblFTEntry>
                  </c15:dlblFieldTable>
                  <c15:showDataLabelsRange val="0"/>
                </c:ext>
                <c:ext xmlns:c16="http://schemas.microsoft.com/office/drawing/2014/chart" uri="{C3380CC4-5D6E-409C-BE32-E72D297353CC}">
                  <c16:uniqueId val="{0000001D-9E69-4EA6-A970-0C945B0BAA6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{BA5EAA17-A295-4D78-9594-1ADF2A0F077F}</c15:txfldGUID>
                      <c15:f>Diagramm!$K$53</c15:f>
                      <c15:dlblFieldTableCache>
                        <c:ptCount val="1"/>
                      </c15:dlblFieldTableCache>
                    </c15:dlblFTEntry>
                  </c15:dlblFieldTable>
                  <c15:showDataLabelsRange val="0"/>
                </c:ext>
                <c:ext xmlns:c16="http://schemas.microsoft.com/office/drawing/2014/chart" uri="{C3380CC4-5D6E-409C-BE32-E72D297353CC}">
                  <c16:uniqueId val="{0000001E-9E69-4EA6-A970-0C945B0BAA6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{34BD2D6F-8517-44DD-B624-9E6EB121D81D}</c15:txfldGUID>
                      <c15:f>Diagramm!$K$54</c15:f>
                      <c15:dlblFieldTableCache>
                        <c:ptCount val="1"/>
                      </c15:dlblFieldTableCache>
                    </c15:dlblFTEntry>
                  </c15:dlblFieldTable>
                  <c15:showDataLabelsRange val="0"/>
                </c:ext>
                <c:ext xmlns:c16="http://schemas.microsoft.com/office/drawing/2014/chart" uri="{C3380CC4-5D6E-409C-BE32-E72D297353CC}">
                  <c16:uniqueId val="{0000001F-9E69-4EA6-A970-0C945B0BAA6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{C7331873-E386-4FD1-BAFC-61A368EC80C5}</c15:txfldGUID>
                      <c15:f>Diagramm!$K$55</c15:f>
                      <c15:dlblFieldTableCache>
                        <c:ptCount val="1"/>
                      </c15:dlblFieldTableCache>
                    </c15:dlblFTEntry>
                  </c15:dlblFieldTable>
                  <c15:showDataLabelsRange val="0"/>
                </c:ext>
                <c:ext xmlns:c16="http://schemas.microsoft.com/office/drawing/2014/chart" uri="{C3380CC4-5D6E-409C-BE32-E72D297353CC}">
                  <c16:uniqueId val="{00000020-9E69-4EA6-A970-0C945B0BAA6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{3758B50C-1B82-41AD-8160-FA4963816A1F}</c15:txfldGUID>
                      <c15:f>Diagramm!$K$56</c15:f>
                      <c15:dlblFieldTableCache>
                        <c:ptCount val="1"/>
                      </c15:dlblFieldTableCache>
                    </c15:dlblFTEntry>
                  </c15:dlblFieldTable>
                  <c15:showDataLabelsRange val="0"/>
                </c:ext>
                <c:ext xmlns:c16="http://schemas.microsoft.com/office/drawing/2014/chart" uri="{C3380CC4-5D6E-409C-BE32-E72D297353CC}">
                  <c16:uniqueId val="{00000021-9E69-4EA6-A970-0C945B0BAA6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{134710EE-5943-4796-A9C9-B0ACF378F66E}</c15:txfldGUID>
                      <c15:f>Diagramm!$K$57</c15:f>
                      <c15:dlblFieldTableCache>
                        <c:ptCount val="1"/>
                      </c15:dlblFieldTableCache>
                    </c15:dlblFTEntry>
                  </c15:dlblFieldTable>
                  <c15:showDataLabelsRange val="0"/>
                </c:ext>
                <c:ext xmlns:c16="http://schemas.microsoft.com/office/drawing/2014/chart" uri="{C3380CC4-5D6E-409C-BE32-E72D297353CC}">
                  <c16:uniqueId val="{00000022-9E69-4EA6-A970-0C945B0BAA6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{BE8CC6FB-89AE-4FA3-B80F-8254627A1406}</c15:txfldGUID>
                      <c15:f>Diagramm!$K$58</c15:f>
                      <c15:dlblFieldTableCache>
                        <c:ptCount val="1"/>
                      </c15:dlblFieldTableCache>
                    </c15:dlblFTEntry>
                  </c15:dlblFieldTable>
                  <c15:showDataLabelsRange val="0"/>
                </c:ext>
                <c:ext xmlns:c16="http://schemas.microsoft.com/office/drawing/2014/chart" uri="{C3380CC4-5D6E-409C-BE32-E72D297353CC}">
                  <c16:uniqueId val="{00000023-9E69-4EA6-A970-0C945B0BAA6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{B7924669-538A-4499-B26C-19E3884FF493}</c15:txfldGUID>
                      <c15:f>Diagramm!$K$59</c15:f>
                      <c15:dlblFieldTableCache>
                        <c:ptCount val="1"/>
                      </c15:dlblFieldTableCache>
                    </c15:dlblFTEntry>
                  </c15:dlblFieldTable>
                  <c15:showDataLabelsRange val="0"/>
                </c:ext>
                <c:ext xmlns:c16="http://schemas.microsoft.com/office/drawing/2014/chart" uri="{C3380CC4-5D6E-409C-BE32-E72D297353CC}">
                  <c16:uniqueId val="{00000024-9E69-4EA6-A970-0C945B0BAA6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{2F701ADB-533E-4E4B-AD3D-AC3653FF94B0}</c15:txfldGUID>
                      <c15:f>Diagramm!$K$60</c15:f>
                      <c15:dlblFieldTableCache>
                        <c:ptCount val="1"/>
                      </c15:dlblFieldTableCache>
                    </c15:dlblFTEntry>
                  </c15:dlblFieldTable>
                  <c15:showDataLabelsRange val="0"/>
                </c:ext>
                <c:ext xmlns:c16="http://schemas.microsoft.com/office/drawing/2014/chart" uri="{C3380CC4-5D6E-409C-BE32-E72D297353CC}">
                  <c16:uniqueId val="{00000025-9E69-4EA6-A970-0C945B0BAA6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{2685EF8E-5C02-404A-BF7E-2DB1EE397C71}</c15:txfldGUID>
                      <c15:f>Diagramm!$K$61</c15:f>
                      <c15:dlblFieldTableCache>
                        <c:ptCount val="1"/>
                      </c15:dlblFieldTableCache>
                    </c15:dlblFTEntry>
                  </c15:dlblFieldTable>
                  <c15:showDataLabelsRange val="0"/>
                </c:ext>
                <c:ext xmlns:c16="http://schemas.microsoft.com/office/drawing/2014/chart" uri="{C3380CC4-5D6E-409C-BE32-E72D297353CC}">
                  <c16:uniqueId val="{00000026-9E69-4EA6-A970-0C945B0BAA6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{BD7DB334-F902-47CD-837C-99029E6CCAB1}</c15:txfldGUID>
                      <c15:f>Diagramm!$K$62</c15:f>
                      <c15:dlblFieldTableCache>
                        <c:ptCount val="1"/>
                      </c15:dlblFieldTableCache>
                    </c15:dlblFTEntry>
                  </c15:dlblFieldTable>
                  <c15:showDataLabelsRange val="0"/>
                </c:ext>
                <c:ext xmlns:c16="http://schemas.microsoft.com/office/drawing/2014/chart" uri="{C3380CC4-5D6E-409C-BE32-E72D297353CC}">
                  <c16:uniqueId val="{00000027-9E69-4EA6-A970-0C945B0BAA6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{E5289405-3361-41D9-BE90-DA6339A5BE7A}</c15:txfldGUID>
                      <c15:f>Diagramm!$K$63</c15:f>
                      <c15:dlblFieldTableCache>
                        <c:ptCount val="1"/>
                      </c15:dlblFieldTableCache>
                    </c15:dlblFTEntry>
                  </c15:dlblFieldTable>
                  <c15:showDataLabelsRange val="0"/>
                </c:ext>
                <c:ext xmlns:c16="http://schemas.microsoft.com/office/drawing/2014/chart" uri="{C3380CC4-5D6E-409C-BE32-E72D297353CC}">
                  <c16:uniqueId val="{00000028-9E69-4EA6-A970-0C945B0BAA6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{8BE0B440-69CE-45B0-9996-4D25DCFE32BA}</c15:txfldGUID>
                      <c15:f>Diagramm!$K$64</c15:f>
                      <c15:dlblFieldTableCache>
                        <c:ptCount val="1"/>
                      </c15:dlblFieldTableCache>
                    </c15:dlblFTEntry>
                  </c15:dlblFieldTable>
                  <c15:showDataLabelsRange val="0"/>
                </c:ext>
                <c:ext xmlns:c16="http://schemas.microsoft.com/office/drawing/2014/chart" uri="{C3380CC4-5D6E-409C-BE32-E72D297353CC}">
                  <c16:uniqueId val="{00000029-9E69-4EA6-A970-0C945B0BAA6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{4E41527F-146F-4913-ACB6-76E8C781A9DC}</c15:txfldGUID>
                      <c15:f>Diagramm!$K$65</c15:f>
                      <c15:dlblFieldTableCache>
                        <c:ptCount val="1"/>
                      </c15:dlblFieldTableCache>
                    </c15:dlblFTEntry>
                  </c15:dlblFieldTable>
                  <c15:showDataLabelsRange val="0"/>
                </c:ext>
                <c:ext xmlns:c16="http://schemas.microsoft.com/office/drawing/2014/chart" uri="{C3380CC4-5D6E-409C-BE32-E72D297353CC}">
                  <c16:uniqueId val="{0000002A-9E69-4EA6-A970-0C945B0BAA6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{73D385E1-03E1-4E5D-8C54-C45A315AC57D}</c15:txfldGUID>
                      <c15:f>Diagramm!$K$66</c15:f>
                      <c15:dlblFieldTableCache>
                        <c:ptCount val="1"/>
                      </c15:dlblFieldTableCache>
                    </c15:dlblFTEntry>
                  </c15:dlblFieldTable>
                  <c15:showDataLabelsRange val="0"/>
                </c:ext>
                <c:ext xmlns:c16="http://schemas.microsoft.com/office/drawing/2014/chart" uri="{C3380CC4-5D6E-409C-BE32-E72D297353CC}">
                  <c16:uniqueId val="{0000002B-9E69-4EA6-A970-0C945B0BAA6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{94E96220-56A1-4867-BCD5-3818EB016E15}</c15:txfldGUID>
                      <c15:f>Diagramm!$K$67</c15:f>
                      <c15:dlblFieldTableCache>
                        <c:ptCount val="1"/>
                      </c15:dlblFieldTableCache>
                    </c15:dlblFTEntry>
                  </c15:dlblFieldTable>
                  <c15:showDataLabelsRange val="0"/>
                </c:ext>
                <c:ext xmlns:c16="http://schemas.microsoft.com/office/drawing/2014/chart" uri="{C3380CC4-5D6E-409C-BE32-E72D297353CC}">
                  <c16:uniqueId val="{0000002C-9E69-4EA6-A970-0C945B0BAA6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E69-4EA6-A970-0C945B0BAA6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{4FA06590-81C1-4AF7-8AA1-FE1F75F45D20}</c15:txfldGUID>
                      <c15:f>Diagramm!$J$46</c15:f>
                      <c15:dlblFieldTableCache>
                        <c:ptCount val="1"/>
                      </c15:dlblFieldTableCache>
                    </c15:dlblFTEntry>
                  </c15:dlblFieldTable>
                  <c15:showDataLabelsRange val="0"/>
                </c:ext>
                <c:ext xmlns:c16="http://schemas.microsoft.com/office/drawing/2014/chart" uri="{C3380CC4-5D6E-409C-BE32-E72D297353CC}">
                  <c16:uniqueId val="{0000002E-9E69-4EA6-A970-0C945B0BAA6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{8698062B-BE9E-4288-9834-E089E556ADFB}</c15:txfldGUID>
                      <c15:f>Diagramm!$J$47</c15:f>
                      <c15:dlblFieldTableCache>
                        <c:ptCount val="1"/>
                      </c15:dlblFieldTableCache>
                    </c15:dlblFTEntry>
                  </c15:dlblFieldTable>
                  <c15:showDataLabelsRange val="0"/>
                </c:ext>
                <c:ext xmlns:c16="http://schemas.microsoft.com/office/drawing/2014/chart" uri="{C3380CC4-5D6E-409C-BE32-E72D297353CC}">
                  <c16:uniqueId val="{0000002F-9E69-4EA6-A970-0C945B0BAA6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{3F15D031-BBEE-43A6-BD6E-F07A1B5E5E3C}</c15:txfldGUID>
                      <c15:f>Diagramm!$J$48</c15:f>
                      <c15:dlblFieldTableCache>
                        <c:ptCount val="1"/>
                      </c15:dlblFieldTableCache>
                    </c15:dlblFTEntry>
                  </c15:dlblFieldTable>
                  <c15:showDataLabelsRange val="0"/>
                </c:ext>
                <c:ext xmlns:c16="http://schemas.microsoft.com/office/drawing/2014/chart" uri="{C3380CC4-5D6E-409C-BE32-E72D297353CC}">
                  <c16:uniqueId val="{00000030-9E69-4EA6-A970-0C945B0BAA6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{676FE26D-E1D0-4EC7-B8F8-A054FA5A5B26}</c15:txfldGUID>
                      <c15:f>Diagramm!$J$49</c15:f>
                      <c15:dlblFieldTableCache>
                        <c:ptCount val="1"/>
                      </c15:dlblFieldTableCache>
                    </c15:dlblFTEntry>
                  </c15:dlblFieldTable>
                  <c15:showDataLabelsRange val="0"/>
                </c:ext>
                <c:ext xmlns:c16="http://schemas.microsoft.com/office/drawing/2014/chart" uri="{C3380CC4-5D6E-409C-BE32-E72D297353CC}">
                  <c16:uniqueId val="{00000031-9E69-4EA6-A970-0C945B0BAA6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{E2F6D521-14A1-40AF-A6D6-3FD0F6D40947}</c15:txfldGUID>
                      <c15:f>Diagramm!$J$50</c15:f>
                      <c15:dlblFieldTableCache>
                        <c:ptCount val="1"/>
                      </c15:dlblFieldTableCache>
                    </c15:dlblFTEntry>
                  </c15:dlblFieldTable>
                  <c15:showDataLabelsRange val="0"/>
                </c:ext>
                <c:ext xmlns:c16="http://schemas.microsoft.com/office/drawing/2014/chart" uri="{C3380CC4-5D6E-409C-BE32-E72D297353CC}">
                  <c16:uniqueId val="{00000032-9E69-4EA6-A970-0C945B0BAA6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{92FBFD50-D6F9-40E7-AC0F-D5359E7929AC}</c15:txfldGUID>
                      <c15:f>Diagramm!$J$51</c15:f>
                      <c15:dlblFieldTableCache>
                        <c:ptCount val="1"/>
                      </c15:dlblFieldTableCache>
                    </c15:dlblFTEntry>
                  </c15:dlblFieldTable>
                  <c15:showDataLabelsRange val="0"/>
                </c:ext>
                <c:ext xmlns:c16="http://schemas.microsoft.com/office/drawing/2014/chart" uri="{C3380CC4-5D6E-409C-BE32-E72D297353CC}">
                  <c16:uniqueId val="{00000033-9E69-4EA6-A970-0C945B0BAA6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{058074FF-1517-47AE-A235-45CCE6DAD454}</c15:txfldGUID>
                      <c15:f>Diagramm!$J$52</c15:f>
                      <c15:dlblFieldTableCache>
                        <c:ptCount val="1"/>
                      </c15:dlblFieldTableCache>
                    </c15:dlblFTEntry>
                  </c15:dlblFieldTable>
                  <c15:showDataLabelsRange val="0"/>
                </c:ext>
                <c:ext xmlns:c16="http://schemas.microsoft.com/office/drawing/2014/chart" uri="{C3380CC4-5D6E-409C-BE32-E72D297353CC}">
                  <c16:uniqueId val="{00000034-9E69-4EA6-A970-0C945B0BAA6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{122ECB10-8624-455D-B23F-CC39327CCD80}</c15:txfldGUID>
                      <c15:f>Diagramm!$J$53</c15:f>
                      <c15:dlblFieldTableCache>
                        <c:ptCount val="1"/>
                      </c15:dlblFieldTableCache>
                    </c15:dlblFTEntry>
                  </c15:dlblFieldTable>
                  <c15:showDataLabelsRange val="0"/>
                </c:ext>
                <c:ext xmlns:c16="http://schemas.microsoft.com/office/drawing/2014/chart" uri="{C3380CC4-5D6E-409C-BE32-E72D297353CC}">
                  <c16:uniqueId val="{00000035-9E69-4EA6-A970-0C945B0BAA6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{2EDF6E31-FEF7-440B-AADE-316CFA5EEBEC}</c15:txfldGUID>
                      <c15:f>Diagramm!$J$54</c15:f>
                      <c15:dlblFieldTableCache>
                        <c:ptCount val="1"/>
                      </c15:dlblFieldTableCache>
                    </c15:dlblFTEntry>
                  </c15:dlblFieldTable>
                  <c15:showDataLabelsRange val="0"/>
                </c:ext>
                <c:ext xmlns:c16="http://schemas.microsoft.com/office/drawing/2014/chart" uri="{C3380CC4-5D6E-409C-BE32-E72D297353CC}">
                  <c16:uniqueId val="{00000036-9E69-4EA6-A970-0C945B0BAA6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{992802F3-7509-4150-AA35-878ED3301351}</c15:txfldGUID>
                      <c15:f>Diagramm!$J$55</c15:f>
                      <c15:dlblFieldTableCache>
                        <c:ptCount val="1"/>
                      </c15:dlblFieldTableCache>
                    </c15:dlblFTEntry>
                  </c15:dlblFieldTable>
                  <c15:showDataLabelsRange val="0"/>
                </c:ext>
                <c:ext xmlns:c16="http://schemas.microsoft.com/office/drawing/2014/chart" uri="{C3380CC4-5D6E-409C-BE32-E72D297353CC}">
                  <c16:uniqueId val="{00000037-9E69-4EA6-A970-0C945B0BAA6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{C6125348-D96F-4D62-9FE5-6F78BCBA3ADE}</c15:txfldGUID>
                      <c15:f>Diagramm!$J$56</c15:f>
                      <c15:dlblFieldTableCache>
                        <c:ptCount val="1"/>
                      </c15:dlblFieldTableCache>
                    </c15:dlblFTEntry>
                  </c15:dlblFieldTable>
                  <c15:showDataLabelsRange val="0"/>
                </c:ext>
                <c:ext xmlns:c16="http://schemas.microsoft.com/office/drawing/2014/chart" uri="{C3380CC4-5D6E-409C-BE32-E72D297353CC}">
                  <c16:uniqueId val="{00000038-9E69-4EA6-A970-0C945B0BAA6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{B0B3C5D7-11AA-4E67-AC60-09D9D94C6B78}</c15:txfldGUID>
                      <c15:f>Diagramm!$J$57</c15:f>
                      <c15:dlblFieldTableCache>
                        <c:ptCount val="1"/>
                      </c15:dlblFieldTableCache>
                    </c15:dlblFTEntry>
                  </c15:dlblFieldTable>
                  <c15:showDataLabelsRange val="0"/>
                </c:ext>
                <c:ext xmlns:c16="http://schemas.microsoft.com/office/drawing/2014/chart" uri="{C3380CC4-5D6E-409C-BE32-E72D297353CC}">
                  <c16:uniqueId val="{00000039-9E69-4EA6-A970-0C945B0BAA6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{B4550915-4C30-4EEA-A7CC-7D18FEF0CF43}</c15:txfldGUID>
                      <c15:f>Diagramm!$J$58</c15:f>
                      <c15:dlblFieldTableCache>
                        <c:ptCount val="1"/>
                      </c15:dlblFieldTableCache>
                    </c15:dlblFTEntry>
                  </c15:dlblFieldTable>
                  <c15:showDataLabelsRange val="0"/>
                </c:ext>
                <c:ext xmlns:c16="http://schemas.microsoft.com/office/drawing/2014/chart" uri="{C3380CC4-5D6E-409C-BE32-E72D297353CC}">
                  <c16:uniqueId val="{0000003A-9E69-4EA6-A970-0C945B0BAA6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{747193DA-5249-4A5F-80EB-6758CA83342C}</c15:txfldGUID>
                      <c15:f>Diagramm!$J$59</c15:f>
                      <c15:dlblFieldTableCache>
                        <c:ptCount val="1"/>
                      </c15:dlblFieldTableCache>
                    </c15:dlblFTEntry>
                  </c15:dlblFieldTable>
                  <c15:showDataLabelsRange val="0"/>
                </c:ext>
                <c:ext xmlns:c16="http://schemas.microsoft.com/office/drawing/2014/chart" uri="{C3380CC4-5D6E-409C-BE32-E72D297353CC}">
                  <c16:uniqueId val="{0000003B-9E69-4EA6-A970-0C945B0BAA6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{F60E66E1-70EC-43B6-9C0A-9C51C71A9D96}</c15:txfldGUID>
                      <c15:f>Diagramm!$J$60</c15:f>
                      <c15:dlblFieldTableCache>
                        <c:ptCount val="1"/>
                      </c15:dlblFieldTableCache>
                    </c15:dlblFTEntry>
                  </c15:dlblFieldTable>
                  <c15:showDataLabelsRange val="0"/>
                </c:ext>
                <c:ext xmlns:c16="http://schemas.microsoft.com/office/drawing/2014/chart" uri="{C3380CC4-5D6E-409C-BE32-E72D297353CC}">
                  <c16:uniqueId val="{0000003C-9E69-4EA6-A970-0C945B0BAA6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{478A0E84-94E0-4841-9943-9B95F7523066}</c15:txfldGUID>
                      <c15:f>Diagramm!$J$61</c15:f>
                      <c15:dlblFieldTableCache>
                        <c:ptCount val="1"/>
                      </c15:dlblFieldTableCache>
                    </c15:dlblFTEntry>
                  </c15:dlblFieldTable>
                  <c15:showDataLabelsRange val="0"/>
                </c:ext>
                <c:ext xmlns:c16="http://schemas.microsoft.com/office/drawing/2014/chart" uri="{C3380CC4-5D6E-409C-BE32-E72D297353CC}">
                  <c16:uniqueId val="{0000003D-9E69-4EA6-A970-0C945B0BAA6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{E3D4C6BA-9438-40C1-A501-6912AA499B2F}</c15:txfldGUID>
                      <c15:f>Diagramm!$J$62</c15:f>
                      <c15:dlblFieldTableCache>
                        <c:ptCount val="1"/>
                      </c15:dlblFieldTableCache>
                    </c15:dlblFTEntry>
                  </c15:dlblFieldTable>
                  <c15:showDataLabelsRange val="0"/>
                </c:ext>
                <c:ext xmlns:c16="http://schemas.microsoft.com/office/drawing/2014/chart" uri="{C3380CC4-5D6E-409C-BE32-E72D297353CC}">
                  <c16:uniqueId val="{0000003E-9E69-4EA6-A970-0C945B0BAA6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{913D2B29-3062-4BE0-B803-8237C3173488}</c15:txfldGUID>
                      <c15:f>Diagramm!$J$63</c15:f>
                      <c15:dlblFieldTableCache>
                        <c:ptCount val="1"/>
                      </c15:dlblFieldTableCache>
                    </c15:dlblFTEntry>
                  </c15:dlblFieldTable>
                  <c15:showDataLabelsRange val="0"/>
                </c:ext>
                <c:ext xmlns:c16="http://schemas.microsoft.com/office/drawing/2014/chart" uri="{C3380CC4-5D6E-409C-BE32-E72D297353CC}">
                  <c16:uniqueId val="{0000003F-9E69-4EA6-A970-0C945B0BAA6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{E64D8FBA-1B24-4B9B-BA36-3F4DBE6B31D1}</c15:txfldGUID>
                      <c15:f>Diagramm!$J$64</c15:f>
                      <c15:dlblFieldTableCache>
                        <c:ptCount val="1"/>
                      </c15:dlblFieldTableCache>
                    </c15:dlblFTEntry>
                  </c15:dlblFieldTable>
                  <c15:showDataLabelsRange val="0"/>
                </c:ext>
                <c:ext xmlns:c16="http://schemas.microsoft.com/office/drawing/2014/chart" uri="{C3380CC4-5D6E-409C-BE32-E72D297353CC}">
                  <c16:uniqueId val="{00000040-9E69-4EA6-A970-0C945B0BAA6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{FB0EA4FA-C677-49DE-90DA-12C4B5A36766}</c15:txfldGUID>
                      <c15:f>Diagramm!$J$65</c15:f>
                      <c15:dlblFieldTableCache>
                        <c:ptCount val="1"/>
                      </c15:dlblFieldTableCache>
                    </c15:dlblFTEntry>
                  </c15:dlblFieldTable>
                  <c15:showDataLabelsRange val="0"/>
                </c:ext>
                <c:ext xmlns:c16="http://schemas.microsoft.com/office/drawing/2014/chart" uri="{C3380CC4-5D6E-409C-BE32-E72D297353CC}">
                  <c16:uniqueId val="{00000041-9E69-4EA6-A970-0C945B0BAA6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{7C512DE3-A2CF-4052-A3E4-BCAE10E49173}</c15:txfldGUID>
                      <c15:f>Diagramm!$J$66</c15:f>
                      <c15:dlblFieldTableCache>
                        <c:ptCount val="1"/>
                      </c15:dlblFieldTableCache>
                    </c15:dlblFTEntry>
                  </c15:dlblFieldTable>
                  <c15:showDataLabelsRange val="0"/>
                </c:ext>
                <c:ext xmlns:c16="http://schemas.microsoft.com/office/drawing/2014/chart" uri="{C3380CC4-5D6E-409C-BE32-E72D297353CC}">
                  <c16:uniqueId val="{00000042-9E69-4EA6-A970-0C945B0BAA6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{18772173-B5B4-4A47-B269-204292B2D49C}</c15:txfldGUID>
                      <c15:f>Diagramm!$J$67</c15:f>
                      <c15:dlblFieldTableCache>
                        <c:ptCount val="1"/>
                      </c15:dlblFieldTableCache>
                    </c15:dlblFTEntry>
                  </c15:dlblFieldTable>
                  <c15:showDataLabelsRange val="0"/>
                </c:ext>
                <c:ext xmlns:c16="http://schemas.microsoft.com/office/drawing/2014/chart" uri="{C3380CC4-5D6E-409C-BE32-E72D297353CC}">
                  <c16:uniqueId val="{00000043-9E69-4EA6-A970-0C945B0BAA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E69-4EA6-A970-0C945B0BAA6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97-4845-A829-FC7391F00A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97-4845-A829-FC7391F00A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97-4845-A829-FC7391F00A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97-4845-A829-FC7391F00A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97-4845-A829-FC7391F00A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97-4845-A829-FC7391F00A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97-4845-A829-FC7391F00A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97-4845-A829-FC7391F00A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97-4845-A829-FC7391F00A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97-4845-A829-FC7391F00A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E97-4845-A829-FC7391F00A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E97-4845-A829-FC7391F00A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E97-4845-A829-FC7391F00A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E97-4845-A829-FC7391F00A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E97-4845-A829-FC7391F00A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E97-4845-A829-FC7391F00A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E97-4845-A829-FC7391F00A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E97-4845-A829-FC7391F00A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E97-4845-A829-FC7391F00A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E97-4845-A829-FC7391F00A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E97-4845-A829-FC7391F00A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E97-4845-A829-FC7391F00A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E97-4845-A829-FC7391F00AA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E97-4845-A829-FC7391F00A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E97-4845-A829-FC7391F00A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E97-4845-A829-FC7391F00A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E97-4845-A829-FC7391F00A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E97-4845-A829-FC7391F00A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E97-4845-A829-FC7391F00A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E97-4845-A829-FC7391F00A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E97-4845-A829-FC7391F00A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E97-4845-A829-FC7391F00A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E97-4845-A829-FC7391F00A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E97-4845-A829-FC7391F00A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E97-4845-A829-FC7391F00A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E97-4845-A829-FC7391F00A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E97-4845-A829-FC7391F00A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E97-4845-A829-FC7391F00A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E97-4845-A829-FC7391F00A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E97-4845-A829-FC7391F00A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E97-4845-A829-FC7391F00A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E97-4845-A829-FC7391F00A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E97-4845-A829-FC7391F00A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E97-4845-A829-FC7391F00A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E97-4845-A829-FC7391F00AA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E97-4845-A829-FC7391F00AA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E97-4845-A829-FC7391F00A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E97-4845-A829-FC7391F00A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E97-4845-A829-FC7391F00A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E97-4845-A829-FC7391F00A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E97-4845-A829-FC7391F00A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E97-4845-A829-FC7391F00A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E97-4845-A829-FC7391F00A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E97-4845-A829-FC7391F00A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E97-4845-A829-FC7391F00A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E97-4845-A829-FC7391F00A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E97-4845-A829-FC7391F00A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E97-4845-A829-FC7391F00A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E97-4845-A829-FC7391F00A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E97-4845-A829-FC7391F00A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E97-4845-A829-FC7391F00A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E97-4845-A829-FC7391F00A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E97-4845-A829-FC7391F00A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E97-4845-A829-FC7391F00A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E97-4845-A829-FC7391F00A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E97-4845-A829-FC7391F00A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E97-4845-A829-FC7391F00A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E97-4845-A829-FC7391F00A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E97-4845-A829-FC7391F00AA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101.15440773863844</c:v>
                </c:pt>
                <c:pt idx="2">
                  <c:v>103.48375615988319</c:v>
                </c:pt>
                <c:pt idx="3">
                  <c:v>101.66316846139807</c:v>
                </c:pt>
                <c:pt idx="4">
                  <c:v>102.37954006205511</c:v>
                </c:pt>
                <c:pt idx="5">
                  <c:v>103.48147472166454</c:v>
                </c:pt>
                <c:pt idx="6">
                  <c:v>105.86557766015696</c:v>
                </c:pt>
                <c:pt idx="7">
                  <c:v>104.77961306807812</c:v>
                </c:pt>
                <c:pt idx="8">
                  <c:v>105.57583500638803</c:v>
                </c:pt>
                <c:pt idx="9">
                  <c:v>106.8990691732068</c:v>
                </c:pt>
                <c:pt idx="10">
                  <c:v>109.20104033582771</c:v>
                </c:pt>
                <c:pt idx="11">
                  <c:v>108.16070450812192</c:v>
                </c:pt>
                <c:pt idx="12">
                  <c:v>109.03677678408468</c:v>
                </c:pt>
                <c:pt idx="13">
                  <c:v>110.32122650118635</c:v>
                </c:pt>
                <c:pt idx="14">
                  <c:v>112.61863478736996</c:v>
                </c:pt>
                <c:pt idx="15">
                  <c:v>111.86804161343311</c:v>
                </c:pt>
                <c:pt idx="16">
                  <c:v>112.84906004745392</c:v>
                </c:pt>
                <c:pt idx="17">
                  <c:v>113.97837196568716</c:v>
                </c:pt>
                <c:pt idx="18">
                  <c:v>116.55639715276511</c:v>
                </c:pt>
                <c:pt idx="19">
                  <c:v>115.27879175031941</c:v>
                </c:pt>
                <c:pt idx="20">
                  <c:v>116.29859463405732</c:v>
                </c:pt>
                <c:pt idx="21">
                  <c:v>117.19748129220662</c:v>
                </c:pt>
                <c:pt idx="22">
                  <c:v>119.07966782259535</c:v>
                </c:pt>
                <c:pt idx="23">
                  <c:v>118.26291294031756</c:v>
                </c:pt>
                <c:pt idx="24">
                  <c:v>118.43858368315385</c:v>
                </c:pt>
              </c:numCache>
            </c:numRef>
          </c:val>
          <c:smooth val="0"/>
          <c:extLst>
            <c:ext xmlns:c16="http://schemas.microsoft.com/office/drawing/2014/chart" uri="{C3380CC4-5D6E-409C-BE32-E72D297353CC}">
              <c16:uniqueId val="{00000000-B457-4324-A622-0F6852EAFD1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104.00843881856541</c:v>
                </c:pt>
                <c:pt idx="2">
                  <c:v>107.48945147679325</c:v>
                </c:pt>
                <c:pt idx="3">
                  <c:v>103.90295358649789</c:v>
                </c:pt>
                <c:pt idx="4">
                  <c:v>102.76898734177216</c:v>
                </c:pt>
                <c:pt idx="5">
                  <c:v>106.93565400843883</c:v>
                </c:pt>
                <c:pt idx="6">
                  <c:v>110.4957805907173</c:v>
                </c:pt>
                <c:pt idx="7">
                  <c:v>110.44303797468353</c:v>
                </c:pt>
                <c:pt idx="8">
                  <c:v>111.65611814345992</c:v>
                </c:pt>
                <c:pt idx="9">
                  <c:v>115.34810126582278</c:v>
                </c:pt>
                <c:pt idx="10">
                  <c:v>119.56751054852322</c:v>
                </c:pt>
                <c:pt idx="11">
                  <c:v>119.04008438818565</c:v>
                </c:pt>
                <c:pt idx="12">
                  <c:v>120.06856540084388</c:v>
                </c:pt>
                <c:pt idx="13">
                  <c:v>123.33860759493672</c:v>
                </c:pt>
                <c:pt idx="14">
                  <c:v>126.37130801687763</c:v>
                </c:pt>
                <c:pt idx="15">
                  <c:v>125.84388185654008</c:v>
                </c:pt>
                <c:pt idx="16">
                  <c:v>126.1603375527426</c:v>
                </c:pt>
                <c:pt idx="17">
                  <c:v>130.66983122362871</c:v>
                </c:pt>
                <c:pt idx="18">
                  <c:v>134.59915611814347</c:v>
                </c:pt>
                <c:pt idx="19">
                  <c:v>133.62341772151899</c:v>
                </c:pt>
                <c:pt idx="20">
                  <c:v>134.4145569620253</c:v>
                </c:pt>
                <c:pt idx="21">
                  <c:v>139.00316455696202</c:v>
                </c:pt>
                <c:pt idx="22">
                  <c:v>141.82489451476795</c:v>
                </c:pt>
                <c:pt idx="23">
                  <c:v>141.71940928270041</c:v>
                </c:pt>
                <c:pt idx="24">
                  <c:v>140.82278481012656</c:v>
                </c:pt>
              </c:numCache>
            </c:numRef>
          </c:val>
          <c:smooth val="0"/>
          <c:extLst>
            <c:ext xmlns:c16="http://schemas.microsoft.com/office/drawing/2014/chart" uri="{C3380CC4-5D6E-409C-BE32-E72D297353CC}">
              <c16:uniqueId val="{00000001-B457-4324-A622-0F6852EAFD1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101.86532610133617</c:v>
                </c:pt>
                <c:pt idx="2">
                  <c:v>101.19063368170393</c:v>
                </c:pt>
                <c:pt idx="3">
                  <c:v>100.23812673634079</c:v>
                </c:pt>
                <c:pt idx="4">
                  <c:v>97.195396216430737</c:v>
                </c:pt>
                <c:pt idx="5">
                  <c:v>99.298849054107691</c:v>
                </c:pt>
                <c:pt idx="6">
                  <c:v>98.253737266834236</c:v>
                </c:pt>
                <c:pt idx="7">
                  <c:v>98.452176213784895</c:v>
                </c:pt>
                <c:pt idx="8">
                  <c:v>97.579044847202013</c:v>
                </c:pt>
                <c:pt idx="9">
                  <c:v>99.907395158089699</c:v>
                </c:pt>
                <c:pt idx="10">
                  <c:v>99.682497684878953</c:v>
                </c:pt>
                <c:pt idx="11">
                  <c:v>100.35719010451119</c:v>
                </c:pt>
                <c:pt idx="12">
                  <c:v>100.03968778939014</c:v>
                </c:pt>
                <c:pt idx="13">
                  <c:v>102.01084799576662</c:v>
                </c:pt>
                <c:pt idx="14">
                  <c:v>99.259161264717548</c:v>
                </c:pt>
                <c:pt idx="15">
                  <c:v>99.33853684349782</c:v>
                </c:pt>
                <c:pt idx="16">
                  <c:v>97.618732636592142</c:v>
                </c:pt>
                <c:pt idx="17">
                  <c:v>99.616351369228738</c:v>
                </c:pt>
                <c:pt idx="18">
                  <c:v>97.89654716232306</c:v>
                </c:pt>
                <c:pt idx="19">
                  <c:v>97.499669268421755</c:v>
                </c:pt>
                <c:pt idx="20">
                  <c:v>96.335494112977898</c:v>
                </c:pt>
                <c:pt idx="21">
                  <c:v>97.168937690170651</c:v>
                </c:pt>
                <c:pt idx="22">
                  <c:v>95.766635798386034</c:v>
                </c:pt>
                <c:pt idx="23">
                  <c:v>94.867045905543051</c:v>
                </c:pt>
                <c:pt idx="24">
                  <c:v>91.678793491202541</c:v>
                </c:pt>
              </c:numCache>
            </c:numRef>
          </c:val>
          <c:smooth val="0"/>
          <c:extLst>
            <c:ext xmlns:c16="http://schemas.microsoft.com/office/drawing/2014/chart" uri="{C3380CC4-5D6E-409C-BE32-E72D297353CC}">
              <c16:uniqueId val="{00000002-B457-4324-A622-0F6852EAFD1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457-4324-A622-0F6852EAFD17}"/>
                </c:ext>
              </c:extLst>
            </c:dLbl>
            <c:dLbl>
              <c:idx val="1"/>
              <c:delete val="1"/>
              <c:extLst>
                <c:ext xmlns:c15="http://schemas.microsoft.com/office/drawing/2012/chart" uri="{CE6537A1-D6FC-4f65-9D91-7224C49458BB}"/>
                <c:ext xmlns:c16="http://schemas.microsoft.com/office/drawing/2014/chart" uri="{C3380CC4-5D6E-409C-BE32-E72D297353CC}">
                  <c16:uniqueId val="{00000004-B457-4324-A622-0F6852EAFD17}"/>
                </c:ext>
              </c:extLst>
            </c:dLbl>
            <c:dLbl>
              <c:idx val="2"/>
              <c:delete val="1"/>
              <c:extLst>
                <c:ext xmlns:c15="http://schemas.microsoft.com/office/drawing/2012/chart" uri="{CE6537A1-D6FC-4f65-9D91-7224C49458BB}"/>
                <c:ext xmlns:c16="http://schemas.microsoft.com/office/drawing/2014/chart" uri="{C3380CC4-5D6E-409C-BE32-E72D297353CC}">
                  <c16:uniqueId val="{00000005-B457-4324-A622-0F6852EAFD17}"/>
                </c:ext>
              </c:extLst>
            </c:dLbl>
            <c:dLbl>
              <c:idx val="3"/>
              <c:delete val="1"/>
              <c:extLst>
                <c:ext xmlns:c15="http://schemas.microsoft.com/office/drawing/2012/chart" uri="{CE6537A1-D6FC-4f65-9D91-7224C49458BB}"/>
                <c:ext xmlns:c16="http://schemas.microsoft.com/office/drawing/2014/chart" uri="{C3380CC4-5D6E-409C-BE32-E72D297353CC}">
                  <c16:uniqueId val="{00000006-B457-4324-A622-0F6852EAFD17}"/>
                </c:ext>
              </c:extLst>
            </c:dLbl>
            <c:dLbl>
              <c:idx val="4"/>
              <c:delete val="1"/>
              <c:extLst>
                <c:ext xmlns:c15="http://schemas.microsoft.com/office/drawing/2012/chart" uri="{CE6537A1-D6FC-4f65-9D91-7224C49458BB}"/>
                <c:ext xmlns:c16="http://schemas.microsoft.com/office/drawing/2014/chart" uri="{C3380CC4-5D6E-409C-BE32-E72D297353CC}">
                  <c16:uniqueId val="{00000007-B457-4324-A622-0F6852EAFD17}"/>
                </c:ext>
              </c:extLst>
            </c:dLbl>
            <c:dLbl>
              <c:idx val="5"/>
              <c:delete val="1"/>
              <c:extLst>
                <c:ext xmlns:c15="http://schemas.microsoft.com/office/drawing/2012/chart" uri="{CE6537A1-D6FC-4f65-9D91-7224C49458BB}"/>
                <c:ext xmlns:c16="http://schemas.microsoft.com/office/drawing/2014/chart" uri="{C3380CC4-5D6E-409C-BE32-E72D297353CC}">
                  <c16:uniqueId val="{00000008-B457-4324-A622-0F6852EAFD17}"/>
                </c:ext>
              </c:extLst>
            </c:dLbl>
            <c:dLbl>
              <c:idx val="6"/>
              <c:delete val="1"/>
              <c:extLst>
                <c:ext xmlns:c15="http://schemas.microsoft.com/office/drawing/2012/chart" uri="{CE6537A1-D6FC-4f65-9D91-7224C49458BB}"/>
                <c:ext xmlns:c16="http://schemas.microsoft.com/office/drawing/2014/chart" uri="{C3380CC4-5D6E-409C-BE32-E72D297353CC}">
                  <c16:uniqueId val="{00000009-B457-4324-A622-0F6852EAFD17}"/>
                </c:ext>
              </c:extLst>
            </c:dLbl>
            <c:dLbl>
              <c:idx val="7"/>
              <c:delete val="1"/>
              <c:extLst>
                <c:ext xmlns:c15="http://schemas.microsoft.com/office/drawing/2012/chart" uri="{CE6537A1-D6FC-4f65-9D91-7224C49458BB}"/>
                <c:ext xmlns:c16="http://schemas.microsoft.com/office/drawing/2014/chart" uri="{C3380CC4-5D6E-409C-BE32-E72D297353CC}">
                  <c16:uniqueId val="{0000000A-B457-4324-A622-0F6852EAFD17}"/>
                </c:ext>
              </c:extLst>
            </c:dLbl>
            <c:dLbl>
              <c:idx val="8"/>
              <c:delete val="1"/>
              <c:extLst>
                <c:ext xmlns:c15="http://schemas.microsoft.com/office/drawing/2012/chart" uri="{CE6537A1-D6FC-4f65-9D91-7224C49458BB}"/>
                <c:ext xmlns:c16="http://schemas.microsoft.com/office/drawing/2014/chart" uri="{C3380CC4-5D6E-409C-BE32-E72D297353CC}">
                  <c16:uniqueId val="{0000000B-B457-4324-A622-0F6852EAFD17}"/>
                </c:ext>
              </c:extLst>
            </c:dLbl>
            <c:dLbl>
              <c:idx val="9"/>
              <c:delete val="1"/>
              <c:extLst>
                <c:ext xmlns:c15="http://schemas.microsoft.com/office/drawing/2012/chart" uri="{CE6537A1-D6FC-4f65-9D91-7224C49458BB}"/>
                <c:ext xmlns:c16="http://schemas.microsoft.com/office/drawing/2014/chart" uri="{C3380CC4-5D6E-409C-BE32-E72D297353CC}">
                  <c16:uniqueId val="{0000000C-B457-4324-A622-0F6852EAFD17}"/>
                </c:ext>
              </c:extLst>
            </c:dLbl>
            <c:dLbl>
              <c:idx val="10"/>
              <c:delete val="1"/>
              <c:extLst>
                <c:ext xmlns:c15="http://schemas.microsoft.com/office/drawing/2012/chart" uri="{CE6537A1-D6FC-4f65-9D91-7224C49458BB}"/>
                <c:ext xmlns:c16="http://schemas.microsoft.com/office/drawing/2014/chart" uri="{C3380CC4-5D6E-409C-BE32-E72D297353CC}">
                  <c16:uniqueId val="{0000000D-B457-4324-A622-0F6852EAFD17}"/>
                </c:ext>
              </c:extLst>
            </c:dLbl>
            <c:dLbl>
              <c:idx val="11"/>
              <c:delete val="1"/>
              <c:extLst>
                <c:ext xmlns:c15="http://schemas.microsoft.com/office/drawing/2012/chart" uri="{CE6537A1-D6FC-4f65-9D91-7224C49458BB}"/>
                <c:ext xmlns:c16="http://schemas.microsoft.com/office/drawing/2014/chart" uri="{C3380CC4-5D6E-409C-BE32-E72D297353CC}">
                  <c16:uniqueId val="{0000000E-B457-4324-A622-0F6852EAFD17}"/>
                </c:ext>
              </c:extLst>
            </c:dLbl>
            <c:dLbl>
              <c:idx val="12"/>
              <c:delete val="1"/>
              <c:extLst>
                <c:ext xmlns:c15="http://schemas.microsoft.com/office/drawing/2012/chart" uri="{CE6537A1-D6FC-4f65-9D91-7224C49458BB}"/>
                <c:ext xmlns:c16="http://schemas.microsoft.com/office/drawing/2014/chart" uri="{C3380CC4-5D6E-409C-BE32-E72D297353CC}">
                  <c16:uniqueId val="{0000000F-B457-4324-A622-0F6852EAFD1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457-4324-A622-0F6852EAFD17}"/>
                </c:ext>
              </c:extLst>
            </c:dLbl>
            <c:dLbl>
              <c:idx val="14"/>
              <c:delete val="1"/>
              <c:extLst>
                <c:ext xmlns:c15="http://schemas.microsoft.com/office/drawing/2012/chart" uri="{CE6537A1-D6FC-4f65-9D91-7224C49458BB}"/>
                <c:ext xmlns:c16="http://schemas.microsoft.com/office/drawing/2014/chart" uri="{C3380CC4-5D6E-409C-BE32-E72D297353CC}">
                  <c16:uniqueId val="{00000011-B457-4324-A622-0F6852EAFD17}"/>
                </c:ext>
              </c:extLst>
            </c:dLbl>
            <c:dLbl>
              <c:idx val="15"/>
              <c:delete val="1"/>
              <c:extLst>
                <c:ext xmlns:c15="http://schemas.microsoft.com/office/drawing/2012/chart" uri="{CE6537A1-D6FC-4f65-9D91-7224C49458BB}"/>
                <c:ext xmlns:c16="http://schemas.microsoft.com/office/drawing/2014/chart" uri="{C3380CC4-5D6E-409C-BE32-E72D297353CC}">
                  <c16:uniqueId val="{00000012-B457-4324-A622-0F6852EAFD17}"/>
                </c:ext>
              </c:extLst>
            </c:dLbl>
            <c:dLbl>
              <c:idx val="16"/>
              <c:delete val="1"/>
              <c:extLst>
                <c:ext xmlns:c15="http://schemas.microsoft.com/office/drawing/2012/chart" uri="{CE6537A1-D6FC-4f65-9D91-7224C49458BB}"/>
                <c:ext xmlns:c16="http://schemas.microsoft.com/office/drawing/2014/chart" uri="{C3380CC4-5D6E-409C-BE32-E72D297353CC}">
                  <c16:uniqueId val="{00000013-B457-4324-A622-0F6852EAFD17}"/>
                </c:ext>
              </c:extLst>
            </c:dLbl>
            <c:dLbl>
              <c:idx val="17"/>
              <c:delete val="1"/>
              <c:extLst>
                <c:ext xmlns:c15="http://schemas.microsoft.com/office/drawing/2012/chart" uri="{CE6537A1-D6FC-4f65-9D91-7224C49458BB}"/>
                <c:ext xmlns:c16="http://schemas.microsoft.com/office/drawing/2014/chart" uri="{C3380CC4-5D6E-409C-BE32-E72D297353CC}">
                  <c16:uniqueId val="{00000014-B457-4324-A622-0F6852EAFD17}"/>
                </c:ext>
              </c:extLst>
            </c:dLbl>
            <c:dLbl>
              <c:idx val="18"/>
              <c:delete val="1"/>
              <c:extLst>
                <c:ext xmlns:c15="http://schemas.microsoft.com/office/drawing/2012/chart" uri="{CE6537A1-D6FC-4f65-9D91-7224C49458BB}"/>
                <c:ext xmlns:c16="http://schemas.microsoft.com/office/drawing/2014/chart" uri="{C3380CC4-5D6E-409C-BE32-E72D297353CC}">
                  <c16:uniqueId val="{00000015-B457-4324-A622-0F6852EAFD17}"/>
                </c:ext>
              </c:extLst>
            </c:dLbl>
            <c:dLbl>
              <c:idx val="19"/>
              <c:delete val="1"/>
              <c:extLst>
                <c:ext xmlns:c15="http://schemas.microsoft.com/office/drawing/2012/chart" uri="{CE6537A1-D6FC-4f65-9D91-7224C49458BB}"/>
                <c:ext xmlns:c16="http://schemas.microsoft.com/office/drawing/2014/chart" uri="{C3380CC4-5D6E-409C-BE32-E72D297353CC}">
                  <c16:uniqueId val="{00000016-B457-4324-A622-0F6852EAFD17}"/>
                </c:ext>
              </c:extLst>
            </c:dLbl>
            <c:dLbl>
              <c:idx val="20"/>
              <c:delete val="1"/>
              <c:extLst>
                <c:ext xmlns:c15="http://schemas.microsoft.com/office/drawing/2012/chart" uri="{CE6537A1-D6FC-4f65-9D91-7224C49458BB}"/>
                <c:ext xmlns:c16="http://schemas.microsoft.com/office/drawing/2014/chart" uri="{C3380CC4-5D6E-409C-BE32-E72D297353CC}">
                  <c16:uniqueId val="{00000017-B457-4324-A622-0F6852EAFD17}"/>
                </c:ext>
              </c:extLst>
            </c:dLbl>
            <c:dLbl>
              <c:idx val="21"/>
              <c:delete val="1"/>
              <c:extLst>
                <c:ext xmlns:c15="http://schemas.microsoft.com/office/drawing/2012/chart" uri="{CE6537A1-D6FC-4f65-9D91-7224C49458BB}"/>
                <c:ext xmlns:c16="http://schemas.microsoft.com/office/drawing/2014/chart" uri="{C3380CC4-5D6E-409C-BE32-E72D297353CC}">
                  <c16:uniqueId val="{00000018-B457-4324-A622-0F6852EAFD17}"/>
                </c:ext>
              </c:extLst>
            </c:dLbl>
            <c:dLbl>
              <c:idx val="22"/>
              <c:delete val="1"/>
              <c:extLst>
                <c:ext xmlns:c15="http://schemas.microsoft.com/office/drawing/2012/chart" uri="{CE6537A1-D6FC-4f65-9D91-7224C49458BB}"/>
                <c:ext xmlns:c16="http://schemas.microsoft.com/office/drawing/2014/chart" uri="{C3380CC4-5D6E-409C-BE32-E72D297353CC}">
                  <c16:uniqueId val="{00000019-B457-4324-A622-0F6852EAFD17}"/>
                </c:ext>
              </c:extLst>
            </c:dLbl>
            <c:dLbl>
              <c:idx val="23"/>
              <c:delete val="1"/>
              <c:extLst>
                <c:ext xmlns:c15="http://schemas.microsoft.com/office/drawing/2012/chart" uri="{CE6537A1-D6FC-4f65-9D91-7224C49458BB}"/>
                <c:ext xmlns:c16="http://schemas.microsoft.com/office/drawing/2014/chart" uri="{C3380CC4-5D6E-409C-BE32-E72D297353CC}">
                  <c16:uniqueId val="{0000001A-B457-4324-A622-0F6852EAFD17}"/>
                </c:ext>
              </c:extLst>
            </c:dLbl>
            <c:dLbl>
              <c:idx val="24"/>
              <c:delete val="1"/>
              <c:extLst>
                <c:ext xmlns:c15="http://schemas.microsoft.com/office/drawing/2012/chart" uri="{CE6537A1-D6FC-4f65-9D91-7224C49458BB}"/>
                <c:ext xmlns:c16="http://schemas.microsoft.com/office/drawing/2014/chart" uri="{C3380CC4-5D6E-409C-BE32-E72D297353CC}">
                  <c16:uniqueId val="{0000001B-B457-4324-A622-0F6852EAFD1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457-4324-A622-0F6852EAFD1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Neumarkt i.d.OPf. (09373)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51914</v>
      </c>
      <c r="F11" s="238">
        <v>51837</v>
      </c>
      <c r="G11" s="238">
        <v>52195</v>
      </c>
      <c r="H11" s="238">
        <v>51370</v>
      </c>
      <c r="I11" s="265">
        <v>50976</v>
      </c>
      <c r="J11" s="263">
        <v>938</v>
      </c>
      <c r="K11" s="266">
        <v>1.8400816070307595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14.768655853912239</v>
      </c>
      <c r="E13" s="115">
        <v>7667</v>
      </c>
      <c r="F13" s="114">
        <v>7561</v>
      </c>
      <c r="G13" s="114">
        <v>7650</v>
      </c>
      <c r="H13" s="114">
        <v>7649</v>
      </c>
      <c r="I13" s="140">
        <v>7421</v>
      </c>
      <c r="J13" s="115">
        <v>246</v>
      </c>
      <c r="K13" s="116">
        <v>3.3149171270718232</v>
      </c>
    </row>
    <row r="14" spans="1:255" ht="14.1" customHeight="1" x14ac:dyDescent="0.2">
      <c r="A14" s="306" t="s">
        <v>230</v>
      </c>
      <c r="B14" s="307"/>
      <c r="C14" s="308"/>
      <c r="D14" s="113">
        <v>64.681974033979273</v>
      </c>
      <c r="E14" s="115">
        <v>33579</v>
      </c>
      <c r="F14" s="114">
        <v>33622</v>
      </c>
      <c r="G14" s="114">
        <v>33868</v>
      </c>
      <c r="H14" s="114">
        <v>33138</v>
      </c>
      <c r="I14" s="140">
        <v>33027</v>
      </c>
      <c r="J14" s="115">
        <v>552</v>
      </c>
      <c r="K14" s="116">
        <v>1.6713597965301117</v>
      </c>
    </row>
    <row r="15" spans="1:255" ht="14.1" customHeight="1" x14ac:dyDescent="0.2">
      <c r="A15" s="306" t="s">
        <v>231</v>
      </c>
      <c r="B15" s="307"/>
      <c r="C15" s="308"/>
      <c r="D15" s="113">
        <v>12.095003274646531</v>
      </c>
      <c r="E15" s="115">
        <v>6279</v>
      </c>
      <c r="F15" s="114">
        <v>6288</v>
      </c>
      <c r="G15" s="114">
        <v>6313</v>
      </c>
      <c r="H15" s="114">
        <v>6234</v>
      </c>
      <c r="I15" s="140">
        <v>6226</v>
      </c>
      <c r="J15" s="115">
        <v>53</v>
      </c>
      <c r="K15" s="116">
        <v>0.85126887247028593</v>
      </c>
    </row>
    <row r="16" spans="1:255" ht="14.1" customHeight="1" x14ac:dyDescent="0.2">
      <c r="A16" s="306" t="s">
        <v>232</v>
      </c>
      <c r="B16" s="307"/>
      <c r="C16" s="308"/>
      <c r="D16" s="113">
        <v>7.9939900604846477</v>
      </c>
      <c r="E16" s="115">
        <v>4150</v>
      </c>
      <c r="F16" s="114">
        <v>4123</v>
      </c>
      <c r="G16" s="114">
        <v>4116</v>
      </c>
      <c r="H16" s="114">
        <v>4103</v>
      </c>
      <c r="I16" s="140">
        <v>4052</v>
      </c>
      <c r="J16" s="115">
        <v>98</v>
      </c>
      <c r="K16" s="116">
        <v>2.4185587364264562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0.49119697962014103</v>
      </c>
      <c r="E18" s="115">
        <v>255</v>
      </c>
      <c r="F18" s="114">
        <v>255</v>
      </c>
      <c r="G18" s="114">
        <v>271</v>
      </c>
      <c r="H18" s="114">
        <v>253</v>
      </c>
      <c r="I18" s="140">
        <v>241</v>
      </c>
      <c r="J18" s="115">
        <v>14</v>
      </c>
      <c r="K18" s="116">
        <v>5.809128630705394</v>
      </c>
    </row>
    <row r="19" spans="1:255" ht="14.1" customHeight="1" x14ac:dyDescent="0.2">
      <c r="A19" s="306" t="s">
        <v>235</v>
      </c>
      <c r="B19" s="307" t="s">
        <v>236</v>
      </c>
      <c r="C19" s="308"/>
      <c r="D19" s="113">
        <v>0.28123434911584544</v>
      </c>
      <c r="E19" s="115">
        <v>146</v>
      </c>
      <c r="F19" s="114">
        <v>144</v>
      </c>
      <c r="G19" s="114">
        <v>157</v>
      </c>
      <c r="H19" s="114">
        <v>144</v>
      </c>
      <c r="I19" s="140">
        <v>139</v>
      </c>
      <c r="J19" s="115">
        <v>7</v>
      </c>
      <c r="K19" s="116">
        <v>5.0359712230215825</v>
      </c>
    </row>
    <row r="20" spans="1:255" ht="14.1" customHeight="1" x14ac:dyDescent="0.2">
      <c r="A20" s="306">
        <v>12</v>
      </c>
      <c r="B20" s="307" t="s">
        <v>237</v>
      </c>
      <c r="C20" s="308"/>
      <c r="D20" s="113">
        <v>0.5470585969102747</v>
      </c>
      <c r="E20" s="115">
        <v>284</v>
      </c>
      <c r="F20" s="114">
        <v>278</v>
      </c>
      <c r="G20" s="114">
        <v>315</v>
      </c>
      <c r="H20" s="114">
        <v>315</v>
      </c>
      <c r="I20" s="140">
        <v>296</v>
      </c>
      <c r="J20" s="115">
        <v>-12</v>
      </c>
      <c r="K20" s="116">
        <v>-4.0540540540540544</v>
      </c>
    </row>
    <row r="21" spans="1:255" ht="14.1" customHeight="1" x14ac:dyDescent="0.2">
      <c r="A21" s="306">
        <v>21</v>
      </c>
      <c r="B21" s="307" t="s">
        <v>238</v>
      </c>
      <c r="C21" s="308"/>
      <c r="D21" s="113">
        <v>1.15190507377586</v>
      </c>
      <c r="E21" s="115">
        <v>598</v>
      </c>
      <c r="F21" s="114">
        <v>598</v>
      </c>
      <c r="G21" s="114">
        <v>620</v>
      </c>
      <c r="H21" s="114">
        <v>638</v>
      </c>
      <c r="I21" s="140">
        <v>640</v>
      </c>
      <c r="J21" s="115">
        <v>-42</v>
      </c>
      <c r="K21" s="116">
        <v>-6.5625</v>
      </c>
    </row>
    <row r="22" spans="1:255" ht="14.1" customHeight="1" x14ac:dyDescent="0.2">
      <c r="A22" s="306">
        <v>22</v>
      </c>
      <c r="B22" s="307" t="s">
        <v>239</v>
      </c>
      <c r="C22" s="308"/>
      <c r="D22" s="113">
        <v>3.2784990561312939</v>
      </c>
      <c r="E22" s="115">
        <v>1702</v>
      </c>
      <c r="F22" s="114">
        <v>1715</v>
      </c>
      <c r="G22" s="114">
        <v>1767</v>
      </c>
      <c r="H22" s="114">
        <v>1759</v>
      </c>
      <c r="I22" s="140">
        <v>1736</v>
      </c>
      <c r="J22" s="115">
        <v>-34</v>
      </c>
      <c r="K22" s="116">
        <v>-1.9585253456221199</v>
      </c>
    </row>
    <row r="23" spans="1:255" ht="14.1" customHeight="1" x14ac:dyDescent="0.2">
      <c r="A23" s="306">
        <v>23</v>
      </c>
      <c r="B23" s="307" t="s">
        <v>240</v>
      </c>
      <c r="C23" s="308"/>
      <c r="D23" s="113">
        <v>0.68767577146819736</v>
      </c>
      <c r="E23" s="115">
        <v>357</v>
      </c>
      <c r="F23" s="114">
        <v>352</v>
      </c>
      <c r="G23" s="114">
        <v>374</v>
      </c>
      <c r="H23" s="114">
        <v>364</v>
      </c>
      <c r="I23" s="140">
        <v>365</v>
      </c>
      <c r="J23" s="115">
        <v>-8</v>
      </c>
      <c r="K23" s="116">
        <v>-2.1917808219178081</v>
      </c>
    </row>
    <row r="24" spans="1:255" ht="14.1" customHeight="1" x14ac:dyDescent="0.2">
      <c r="A24" s="306">
        <v>24</v>
      </c>
      <c r="B24" s="307" t="s">
        <v>241</v>
      </c>
      <c r="C24" s="308"/>
      <c r="D24" s="113">
        <v>6.0060869900219593</v>
      </c>
      <c r="E24" s="115">
        <v>3118</v>
      </c>
      <c r="F24" s="114">
        <v>3151</v>
      </c>
      <c r="G24" s="114">
        <v>3182</v>
      </c>
      <c r="H24" s="114">
        <v>3177</v>
      </c>
      <c r="I24" s="140">
        <v>3196</v>
      </c>
      <c r="J24" s="115">
        <v>-78</v>
      </c>
      <c r="K24" s="116">
        <v>-2.4405506883604504</v>
      </c>
    </row>
    <row r="25" spans="1:255" ht="14.1" customHeight="1" x14ac:dyDescent="0.2">
      <c r="A25" s="306">
        <v>25</v>
      </c>
      <c r="B25" s="307" t="s">
        <v>242</v>
      </c>
      <c r="C25" s="308"/>
      <c r="D25" s="113">
        <v>5.8076819355087261</v>
      </c>
      <c r="E25" s="115">
        <v>3015</v>
      </c>
      <c r="F25" s="114">
        <v>3023</v>
      </c>
      <c r="G25" s="114">
        <v>3054</v>
      </c>
      <c r="H25" s="114">
        <v>3025</v>
      </c>
      <c r="I25" s="140">
        <v>3035</v>
      </c>
      <c r="J25" s="115">
        <v>-20</v>
      </c>
      <c r="K25" s="116">
        <v>-0.65897858319604607</v>
      </c>
    </row>
    <row r="26" spans="1:255" ht="14.1" customHeight="1" x14ac:dyDescent="0.2">
      <c r="A26" s="306">
        <v>26</v>
      </c>
      <c r="B26" s="307" t="s">
        <v>243</v>
      </c>
      <c r="C26" s="308"/>
      <c r="D26" s="113">
        <v>4.3706899872866662</v>
      </c>
      <c r="E26" s="115">
        <v>2269</v>
      </c>
      <c r="F26" s="114">
        <v>2251</v>
      </c>
      <c r="G26" s="114">
        <v>2266</v>
      </c>
      <c r="H26" s="114">
        <v>2171</v>
      </c>
      <c r="I26" s="140">
        <v>2165</v>
      </c>
      <c r="J26" s="115">
        <v>104</v>
      </c>
      <c r="K26" s="116">
        <v>4.8036951501154732</v>
      </c>
    </row>
    <row r="27" spans="1:255" ht="14.1" customHeight="1" x14ac:dyDescent="0.2">
      <c r="A27" s="306">
        <v>27</v>
      </c>
      <c r="B27" s="307" t="s">
        <v>244</v>
      </c>
      <c r="C27" s="308"/>
      <c r="D27" s="113">
        <v>3.6964980544747084</v>
      </c>
      <c r="E27" s="115">
        <v>1919</v>
      </c>
      <c r="F27" s="114">
        <v>1918</v>
      </c>
      <c r="G27" s="114">
        <v>1926</v>
      </c>
      <c r="H27" s="114">
        <v>1882</v>
      </c>
      <c r="I27" s="140">
        <v>1880</v>
      </c>
      <c r="J27" s="115">
        <v>39</v>
      </c>
      <c r="K27" s="116">
        <v>2.0744680851063828</v>
      </c>
    </row>
    <row r="28" spans="1:255" ht="14.1" customHeight="1" x14ac:dyDescent="0.2">
      <c r="A28" s="306">
        <v>28</v>
      </c>
      <c r="B28" s="307" t="s">
        <v>245</v>
      </c>
      <c r="C28" s="308"/>
      <c r="D28" s="113">
        <v>0.15987980120969295</v>
      </c>
      <c r="E28" s="115">
        <v>83</v>
      </c>
      <c r="F28" s="114">
        <v>77</v>
      </c>
      <c r="G28" s="114">
        <v>77</v>
      </c>
      <c r="H28" s="114">
        <v>79</v>
      </c>
      <c r="I28" s="140">
        <v>72</v>
      </c>
      <c r="J28" s="115">
        <v>11</v>
      </c>
      <c r="K28" s="116">
        <v>15.277777777777779</v>
      </c>
    </row>
    <row r="29" spans="1:255" ht="14.1" customHeight="1" x14ac:dyDescent="0.2">
      <c r="A29" s="306">
        <v>29</v>
      </c>
      <c r="B29" s="307" t="s">
        <v>246</v>
      </c>
      <c r="C29" s="308"/>
      <c r="D29" s="113">
        <v>2.3404091381900836</v>
      </c>
      <c r="E29" s="115">
        <v>1215</v>
      </c>
      <c r="F29" s="114">
        <v>1242</v>
      </c>
      <c r="G29" s="114">
        <v>1247</v>
      </c>
      <c r="H29" s="114">
        <v>1253</v>
      </c>
      <c r="I29" s="140">
        <v>1204</v>
      </c>
      <c r="J29" s="115">
        <v>11</v>
      </c>
      <c r="K29" s="116">
        <v>0.91362126245847175</v>
      </c>
    </row>
    <row r="30" spans="1:255" ht="14.1" customHeight="1" x14ac:dyDescent="0.2">
      <c r="A30" s="306" t="s">
        <v>247</v>
      </c>
      <c r="B30" s="307" t="s">
        <v>248</v>
      </c>
      <c r="C30" s="308"/>
      <c r="D30" s="113">
        <v>0.91882729128944018</v>
      </c>
      <c r="E30" s="115">
        <v>477</v>
      </c>
      <c r="F30" s="114">
        <v>496</v>
      </c>
      <c r="G30" s="114">
        <v>492</v>
      </c>
      <c r="H30" s="114">
        <v>497</v>
      </c>
      <c r="I30" s="140">
        <v>473</v>
      </c>
      <c r="J30" s="115">
        <v>4</v>
      </c>
      <c r="K30" s="116">
        <v>0.84566596194503174</v>
      </c>
    </row>
    <row r="31" spans="1:255" ht="14.1" customHeight="1" x14ac:dyDescent="0.2">
      <c r="A31" s="306" t="s">
        <v>249</v>
      </c>
      <c r="B31" s="307" t="s">
        <v>250</v>
      </c>
      <c r="C31" s="308"/>
      <c r="D31" s="113">
        <v>1.304079824324845</v>
      </c>
      <c r="E31" s="115">
        <v>677</v>
      </c>
      <c r="F31" s="114">
        <v>683</v>
      </c>
      <c r="G31" s="114">
        <v>691</v>
      </c>
      <c r="H31" s="114">
        <v>696</v>
      </c>
      <c r="I31" s="140">
        <v>669</v>
      </c>
      <c r="J31" s="115">
        <v>8</v>
      </c>
      <c r="K31" s="116">
        <v>1.195814648729447</v>
      </c>
    </row>
    <row r="32" spans="1:255" ht="14.1" customHeight="1" x14ac:dyDescent="0.2">
      <c r="A32" s="306">
        <v>31</v>
      </c>
      <c r="B32" s="307" t="s">
        <v>251</v>
      </c>
      <c r="C32" s="308"/>
      <c r="D32" s="113">
        <v>1.9763454944716261</v>
      </c>
      <c r="E32" s="115">
        <v>1026</v>
      </c>
      <c r="F32" s="114">
        <v>1025</v>
      </c>
      <c r="G32" s="114">
        <v>1019</v>
      </c>
      <c r="H32" s="114">
        <v>1003</v>
      </c>
      <c r="I32" s="140">
        <v>996</v>
      </c>
      <c r="J32" s="115">
        <v>30</v>
      </c>
      <c r="K32" s="116">
        <v>3.0120481927710845</v>
      </c>
    </row>
    <row r="33" spans="1:11" ht="14.1" customHeight="1" x14ac:dyDescent="0.2">
      <c r="A33" s="306">
        <v>32</v>
      </c>
      <c r="B33" s="307" t="s">
        <v>252</v>
      </c>
      <c r="C33" s="308"/>
      <c r="D33" s="113">
        <v>5.0525869707593332</v>
      </c>
      <c r="E33" s="115">
        <v>2623</v>
      </c>
      <c r="F33" s="114">
        <v>2588</v>
      </c>
      <c r="G33" s="114">
        <v>2680</v>
      </c>
      <c r="H33" s="114">
        <v>2625</v>
      </c>
      <c r="I33" s="140">
        <v>2600</v>
      </c>
      <c r="J33" s="115">
        <v>23</v>
      </c>
      <c r="K33" s="116">
        <v>0.88461538461538458</v>
      </c>
    </row>
    <row r="34" spans="1:11" ht="14.1" customHeight="1" x14ac:dyDescent="0.2">
      <c r="A34" s="306">
        <v>33</v>
      </c>
      <c r="B34" s="307" t="s">
        <v>253</v>
      </c>
      <c r="C34" s="308"/>
      <c r="D34" s="113">
        <v>1.9936818584582194</v>
      </c>
      <c r="E34" s="115">
        <v>1035</v>
      </c>
      <c r="F34" s="114">
        <v>1048</v>
      </c>
      <c r="G34" s="114">
        <v>1092</v>
      </c>
      <c r="H34" s="114">
        <v>1050</v>
      </c>
      <c r="I34" s="140">
        <v>1018</v>
      </c>
      <c r="J34" s="115">
        <v>17</v>
      </c>
      <c r="K34" s="116">
        <v>1.6699410609037328</v>
      </c>
    </row>
    <row r="35" spans="1:11" ht="14.1" customHeight="1" x14ac:dyDescent="0.2">
      <c r="A35" s="306">
        <v>34</v>
      </c>
      <c r="B35" s="307" t="s">
        <v>254</v>
      </c>
      <c r="C35" s="308"/>
      <c r="D35" s="113">
        <v>2.440574796779289</v>
      </c>
      <c r="E35" s="115">
        <v>1267</v>
      </c>
      <c r="F35" s="114">
        <v>1278</v>
      </c>
      <c r="G35" s="114">
        <v>1284</v>
      </c>
      <c r="H35" s="114">
        <v>1253</v>
      </c>
      <c r="I35" s="140">
        <v>1235</v>
      </c>
      <c r="J35" s="115">
        <v>32</v>
      </c>
      <c r="K35" s="116">
        <v>2.5910931174089069</v>
      </c>
    </row>
    <row r="36" spans="1:11" ht="14.1" customHeight="1" x14ac:dyDescent="0.2">
      <c r="A36" s="306">
        <v>41</v>
      </c>
      <c r="B36" s="307" t="s">
        <v>255</v>
      </c>
      <c r="C36" s="308"/>
      <c r="D36" s="113">
        <v>0.73390607543244601</v>
      </c>
      <c r="E36" s="115">
        <v>381</v>
      </c>
      <c r="F36" s="114">
        <v>396</v>
      </c>
      <c r="G36" s="114">
        <v>387</v>
      </c>
      <c r="H36" s="114">
        <v>381</v>
      </c>
      <c r="I36" s="140">
        <v>377</v>
      </c>
      <c r="J36" s="115">
        <v>4</v>
      </c>
      <c r="K36" s="116">
        <v>1.0610079575596818</v>
      </c>
    </row>
    <row r="37" spans="1:11" ht="14.1" customHeight="1" x14ac:dyDescent="0.2">
      <c r="A37" s="306">
        <v>42</v>
      </c>
      <c r="B37" s="307" t="s">
        <v>256</v>
      </c>
      <c r="C37" s="308"/>
      <c r="D37" s="113">
        <v>0.19647879184805639</v>
      </c>
      <c r="E37" s="115">
        <v>102</v>
      </c>
      <c r="F37" s="114">
        <v>103</v>
      </c>
      <c r="G37" s="114">
        <v>107</v>
      </c>
      <c r="H37" s="114">
        <v>111</v>
      </c>
      <c r="I37" s="140">
        <v>106</v>
      </c>
      <c r="J37" s="115">
        <v>-4</v>
      </c>
      <c r="K37" s="116">
        <v>-3.7735849056603774</v>
      </c>
    </row>
    <row r="38" spans="1:11" ht="14.1" customHeight="1" x14ac:dyDescent="0.2">
      <c r="A38" s="306">
        <v>43</v>
      </c>
      <c r="B38" s="307" t="s">
        <v>257</v>
      </c>
      <c r="C38" s="308"/>
      <c r="D38" s="113">
        <v>1.1846515390838694</v>
      </c>
      <c r="E38" s="115">
        <v>615</v>
      </c>
      <c r="F38" s="114">
        <v>603</v>
      </c>
      <c r="G38" s="114">
        <v>613</v>
      </c>
      <c r="H38" s="114">
        <v>596</v>
      </c>
      <c r="I38" s="140">
        <v>580</v>
      </c>
      <c r="J38" s="115">
        <v>35</v>
      </c>
      <c r="K38" s="116">
        <v>6.0344827586206895</v>
      </c>
    </row>
    <row r="39" spans="1:11" ht="14.1" customHeight="1" x14ac:dyDescent="0.2">
      <c r="A39" s="306">
        <v>51</v>
      </c>
      <c r="B39" s="307" t="s">
        <v>258</v>
      </c>
      <c r="C39" s="308"/>
      <c r="D39" s="113">
        <v>4.35527988596525</v>
      </c>
      <c r="E39" s="115">
        <v>2261</v>
      </c>
      <c r="F39" s="114">
        <v>2264</v>
      </c>
      <c r="G39" s="114">
        <v>2228</v>
      </c>
      <c r="H39" s="114">
        <v>2294</v>
      </c>
      <c r="I39" s="140">
        <v>2285</v>
      </c>
      <c r="J39" s="115">
        <v>-24</v>
      </c>
      <c r="K39" s="116">
        <v>-1.0503282275711159</v>
      </c>
    </row>
    <row r="40" spans="1:11" ht="14.1" customHeight="1" x14ac:dyDescent="0.2">
      <c r="A40" s="306" t="s">
        <v>259</v>
      </c>
      <c r="B40" s="307" t="s">
        <v>260</v>
      </c>
      <c r="C40" s="308"/>
      <c r="D40" s="113">
        <v>3.6483414878452827</v>
      </c>
      <c r="E40" s="115">
        <v>1894</v>
      </c>
      <c r="F40" s="114">
        <v>1891</v>
      </c>
      <c r="G40" s="114">
        <v>1868</v>
      </c>
      <c r="H40" s="114">
        <v>1931</v>
      </c>
      <c r="I40" s="140">
        <v>1919</v>
      </c>
      <c r="J40" s="115">
        <v>-25</v>
      </c>
      <c r="K40" s="116">
        <v>-1.3027618551328817</v>
      </c>
    </row>
    <row r="41" spans="1:11" ht="14.1" customHeight="1" x14ac:dyDescent="0.2">
      <c r="A41" s="306"/>
      <c r="B41" s="307" t="s">
        <v>261</v>
      </c>
      <c r="C41" s="308"/>
      <c r="D41" s="113">
        <v>3.1975960241938592</v>
      </c>
      <c r="E41" s="115">
        <v>1660</v>
      </c>
      <c r="F41" s="114">
        <v>1665</v>
      </c>
      <c r="G41" s="114">
        <v>1644</v>
      </c>
      <c r="H41" s="114">
        <v>1626</v>
      </c>
      <c r="I41" s="140">
        <v>1601</v>
      </c>
      <c r="J41" s="115">
        <v>59</v>
      </c>
      <c r="K41" s="116">
        <v>3.6851967520299813</v>
      </c>
    </row>
    <row r="42" spans="1:11" ht="14.1" customHeight="1" x14ac:dyDescent="0.2">
      <c r="A42" s="306">
        <v>52</v>
      </c>
      <c r="B42" s="307" t="s">
        <v>262</v>
      </c>
      <c r="C42" s="308"/>
      <c r="D42" s="113">
        <v>3.8949031089879416</v>
      </c>
      <c r="E42" s="115">
        <v>2022</v>
      </c>
      <c r="F42" s="114">
        <v>2005</v>
      </c>
      <c r="G42" s="114">
        <v>2120</v>
      </c>
      <c r="H42" s="114">
        <v>2064</v>
      </c>
      <c r="I42" s="140">
        <v>1991</v>
      </c>
      <c r="J42" s="115">
        <v>31</v>
      </c>
      <c r="K42" s="116">
        <v>1.55700652938222</v>
      </c>
    </row>
    <row r="43" spans="1:11" ht="14.1" customHeight="1" x14ac:dyDescent="0.2">
      <c r="A43" s="306" t="s">
        <v>263</v>
      </c>
      <c r="B43" s="307" t="s">
        <v>264</v>
      </c>
      <c r="C43" s="308"/>
      <c r="D43" s="113">
        <v>2.7603343991986748</v>
      </c>
      <c r="E43" s="115">
        <v>1433</v>
      </c>
      <c r="F43" s="114">
        <v>1418</v>
      </c>
      <c r="G43" s="114">
        <v>1500</v>
      </c>
      <c r="H43" s="114">
        <v>1457</v>
      </c>
      <c r="I43" s="140">
        <v>1421</v>
      </c>
      <c r="J43" s="115">
        <v>12</v>
      </c>
      <c r="K43" s="116">
        <v>0.84447572132301196</v>
      </c>
    </row>
    <row r="44" spans="1:11" ht="14.1" customHeight="1" x14ac:dyDescent="0.2">
      <c r="A44" s="306">
        <v>53</v>
      </c>
      <c r="B44" s="307" t="s">
        <v>265</v>
      </c>
      <c r="C44" s="308"/>
      <c r="D44" s="113">
        <v>0.51238586893708826</v>
      </c>
      <c r="E44" s="115">
        <v>266</v>
      </c>
      <c r="F44" s="114">
        <v>274</v>
      </c>
      <c r="G44" s="114">
        <v>270</v>
      </c>
      <c r="H44" s="114">
        <v>269</v>
      </c>
      <c r="I44" s="140">
        <v>266</v>
      </c>
      <c r="J44" s="115">
        <v>0</v>
      </c>
      <c r="K44" s="116">
        <v>0</v>
      </c>
    </row>
    <row r="45" spans="1:11" ht="14.1" customHeight="1" x14ac:dyDescent="0.2">
      <c r="A45" s="306" t="s">
        <v>266</v>
      </c>
      <c r="B45" s="307" t="s">
        <v>267</v>
      </c>
      <c r="C45" s="308"/>
      <c r="D45" s="113">
        <v>0.49697576761567208</v>
      </c>
      <c r="E45" s="115">
        <v>258</v>
      </c>
      <c r="F45" s="114">
        <v>265</v>
      </c>
      <c r="G45" s="114">
        <v>261</v>
      </c>
      <c r="H45" s="114">
        <v>259</v>
      </c>
      <c r="I45" s="140">
        <v>257</v>
      </c>
      <c r="J45" s="115">
        <v>1</v>
      </c>
      <c r="K45" s="116">
        <v>0.38910505836575876</v>
      </c>
    </row>
    <row r="46" spans="1:11" ht="14.1" customHeight="1" x14ac:dyDescent="0.2">
      <c r="A46" s="306">
        <v>54</v>
      </c>
      <c r="B46" s="307" t="s">
        <v>268</v>
      </c>
      <c r="C46" s="308"/>
      <c r="D46" s="113">
        <v>1.7625303386369766</v>
      </c>
      <c r="E46" s="115">
        <v>915</v>
      </c>
      <c r="F46" s="114">
        <v>906</v>
      </c>
      <c r="G46" s="114">
        <v>927</v>
      </c>
      <c r="H46" s="114">
        <v>900</v>
      </c>
      <c r="I46" s="140">
        <v>893</v>
      </c>
      <c r="J46" s="115">
        <v>22</v>
      </c>
      <c r="K46" s="116">
        <v>2.4636058230683089</v>
      </c>
    </row>
    <row r="47" spans="1:11" ht="14.1" customHeight="1" x14ac:dyDescent="0.2">
      <c r="A47" s="306">
        <v>61</v>
      </c>
      <c r="B47" s="307" t="s">
        <v>269</v>
      </c>
      <c r="C47" s="308"/>
      <c r="D47" s="113">
        <v>2.3924182301498633</v>
      </c>
      <c r="E47" s="115">
        <v>1242</v>
      </c>
      <c r="F47" s="114">
        <v>1230</v>
      </c>
      <c r="G47" s="114">
        <v>1227</v>
      </c>
      <c r="H47" s="114">
        <v>1207</v>
      </c>
      <c r="I47" s="140">
        <v>1195</v>
      </c>
      <c r="J47" s="115">
        <v>47</v>
      </c>
      <c r="K47" s="116">
        <v>3.9330543933054392</v>
      </c>
    </row>
    <row r="48" spans="1:11" ht="14.1" customHeight="1" x14ac:dyDescent="0.2">
      <c r="A48" s="306">
        <v>62</v>
      </c>
      <c r="B48" s="307" t="s">
        <v>270</v>
      </c>
      <c r="C48" s="308"/>
      <c r="D48" s="113">
        <v>6.8690526640212664</v>
      </c>
      <c r="E48" s="115">
        <v>3566</v>
      </c>
      <c r="F48" s="114">
        <v>3591</v>
      </c>
      <c r="G48" s="114">
        <v>3580</v>
      </c>
      <c r="H48" s="114">
        <v>3504</v>
      </c>
      <c r="I48" s="140">
        <v>3481</v>
      </c>
      <c r="J48" s="115">
        <v>85</v>
      </c>
      <c r="K48" s="116">
        <v>2.4418270611893136</v>
      </c>
    </row>
    <row r="49" spans="1:11" ht="14.1" customHeight="1" x14ac:dyDescent="0.2">
      <c r="A49" s="306">
        <v>63</v>
      </c>
      <c r="B49" s="307" t="s">
        <v>271</v>
      </c>
      <c r="C49" s="308"/>
      <c r="D49" s="113">
        <v>1.629618214739762</v>
      </c>
      <c r="E49" s="115">
        <v>846</v>
      </c>
      <c r="F49" s="114">
        <v>849</v>
      </c>
      <c r="G49" s="114">
        <v>834</v>
      </c>
      <c r="H49" s="114">
        <v>821</v>
      </c>
      <c r="I49" s="140">
        <v>780</v>
      </c>
      <c r="J49" s="115">
        <v>66</v>
      </c>
      <c r="K49" s="116">
        <v>8.4615384615384617</v>
      </c>
    </row>
    <row r="50" spans="1:11" ht="14.1" customHeight="1" x14ac:dyDescent="0.2">
      <c r="A50" s="306" t="s">
        <v>272</v>
      </c>
      <c r="B50" s="307" t="s">
        <v>273</v>
      </c>
      <c r="C50" s="308"/>
      <c r="D50" s="113">
        <v>0.46615556497283972</v>
      </c>
      <c r="E50" s="115">
        <v>242</v>
      </c>
      <c r="F50" s="114">
        <v>243</v>
      </c>
      <c r="G50" s="114">
        <v>247</v>
      </c>
      <c r="H50" s="114">
        <v>234</v>
      </c>
      <c r="I50" s="140">
        <v>233</v>
      </c>
      <c r="J50" s="115">
        <v>9</v>
      </c>
      <c r="K50" s="116">
        <v>3.8626609442060085</v>
      </c>
    </row>
    <row r="51" spans="1:11" ht="14.1" customHeight="1" x14ac:dyDescent="0.2">
      <c r="A51" s="306" t="s">
        <v>274</v>
      </c>
      <c r="B51" s="307" t="s">
        <v>275</v>
      </c>
      <c r="C51" s="308"/>
      <c r="D51" s="113">
        <v>0.97468890857957391</v>
      </c>
      <c r="E51" s="115">
        <v>506</v>
      </c>
      <c r="F51" s="114">
        <v>503</v>
      </c>
      <c r="G51" s="114">
        <v>483</v>
      </c>
      <c r="H51" s="114">
        <v>484</v>
      </c>
      <c r="I51" s="140">
        <v>445</v>
      </c>
      <c r="J51" s="115">
        <v>61</v>
      </c>
      <c r="K51" s="116">
        <v>13.707865168539326</v>
      </c>
    </row>
    <row r="52" spans="1:11" ht="14.1" customHeight="1" x14ac:dyDescent="0.2">
      <c r="A52" s="306">
        <v>71</v>
      </c>
      <c r="B52" s="307" t="s">
        <v>276</v>
      </c>
      <c r="C52" s="308"/>
      <c r="D52" s="113">
        <v>13.499248757560581</v>
      </c>
      <c r="E52" s="115">
        <v>7008</v>
      </c>
      <c r="F52" s="114">
        <v>6936</v>
      </c>
      <c r="G52" s="114">
        <v>6946</v>
      </c>
      <c r="H52" s="114">
        <v>6803</v>
      </c>
      <c r="I52" s="140">
        <v>6802</v>
      </c>
      <c r="J52" s="115">
        <v>206</v>
      </c>
      <c r="K52" s="116">
        <v>3.0285210232284623</v>
      </c>
    </row>
    <row r="53" spans="1:11" ht="14.1" customHeight="1" x14ac:dyDescent="0.2">
      <c r="A53" s="306" t="s">
        <v>277</v>
      </c>
      <c r="B53" s="307" t="s">
        <v>278</v>
      </c>
      <c r="C53" s="308"/>
      <c r="D53" s="113">
        <v>6.1890819432137762</v>
      </c>
      <c r="E53" s="115">
        <v>3213</v>
      </c>
      <c r="F53" s="114">
        <v>3176</v>
      </c>
      <c r="G53" s="114">
        <v>3191</v>
      </c>
      <c r="H53" s="114">
        <v>3120</v>
      </c>
      <c r="I53" s="140">
        <v>3139</v>
      </c>
      <c r="J53" s="115">
        <v>74</v>
      </c>
      <c r="K53" s="116">
        <v>2.3574386747371774</v>
      </c>
    </row>
    <row r="54" spans="1:11" ht="14.1" customHeight="1" x14ac:dyDescent="0.2">
      <c r="A54" s="306" t="s">
        <v>279</v>
      </c>
      <c r="B54" s="307" t="s">
        <v>280</v>
      </c>
      <c r="C54" s="308"/>
      <c r="D54" s="113">
        <v>6.491505181646569</v>
      </c>
      <c r="E54" s="115">
        <v>3370</v>
      </c>
      <c r="F54" s="114">
        <v>3332</v>
      </c>
      <c r="G54" s="114">
        <v>3329</v>
      </c>
      <c r="H54" s="114">
        <v>3269</v>
      </c>
      <c r="I54" s="140">
        <v>3248</v>
      </c>
      <c r="J54" s="115">
        <v>122</v>
      </c>
      <c r="K54" s="116">
        <v>3.7561576354679804</v>
      </c>
    </row>
    <row r="55" spans="1:11" ht="14.1" customHeight="1" x14ac:dyDescent="0.2">
      <c r="A55" s="306">
        <v>72</v>
      </c>
      <c r="B55" s="307" t="s">
        <v>281</v>
      </c>
      <c r="C55" s="308"/>
      <c r="D55" s="113">
        <v>3.6502677505104595</v>
      </c>
      <c r="E55" s="115">
        <v>1895</v>
      </c>
      <c r="F55" s="114">
        <v>1899</v>
      </c>
      <c r="G55" s="114">
        <v>1893</v>
      </c>
      <c r="H55" s="114">
        <v>1853</v>
      </c>
      <c r="I55" s="140">
        <v>1854</v>
      </c>
      <c r="J55" s="115">
        <v>41</v>
      </c>
      <c r="K55" s="116">
        <v>2.2114347357065802</v>
      </c>
    </row>
    <row r="56" spans="1:11" ht="14.1" customHeight="1" x14ac:dyDescent="0.2">
      <c r="A56" s="306" t="s">
        <v>282</v>
      </c>
      <c r="B56" s="307" t="s">
        <v>283</v>
      </c>
      <c r="C56" s="308"/>
      <c r="D56" s="113">
        <v>1.6970374080209578</v>
      </c>
      <c r="E56" s="115">
        <v>881</v>
      </c>
      <c r="F56" s="114">
        <v>895</v>
      </c>
      <c r="G56" s="114">
        <v>902</v>
      </c>
      <c r="H56" s="114">
        <v>883</v>
      </c>
      <c r="I56" s="140">
        <v>890</v>
      </c>
      <c r="J56" s="115">
        <v>-9</v>
      </c>
      <c r="K56" s="116">
        <v>-1.0112359550561798</v>
      </c>
    </row>
    <row r="57" spans="1:11" ht="14.1" customHeight="1" x14ac:dyDescent="0.2">
      <c r="A57" s="306" t="s">
        <v>284</v>
      </c>
      <c r="B57" s="307" t="s">
        <v>285</v>
      </c>
      <c r="C57" s="308"/>
      <c r="D57" s="113">
        <v>1.2655545710213045</v>
      </c>
      <c r="E57" s="115">
        <v>657</v>
      </c>
      <c r="F57" s="114">
        <v>647</v>
      </c>
      <c r="G57" s="114">
        <v>637</v>
      </c>
      <c r="H57" s="114">
        <v>631</v>
      </c>
      <c r="I57" s="140">
        <v>623</v>
      </c>
      <c r="J57" s="115">
        <v>34</v>
      </c>
      <c r="K57" s="116">
        <v>5.4574638844301768</v>
      </c>
    </row>
    <row r="58" spans="1:11" ht="14.1" customHeight="1" x14ac:dyDescent="0.2">
      <c r="A58" s="306">
        <v>73</v>
      </c>
      <c r="B58" s="307" t="s">
        <v>286</v>
      </c>
      <c r="C58" s="308"/>
      <c r="D58" s="113">
        <v>1.9936818584582194</v>
      </c>
      <c r="E58" s="115">
        <v>1035</v>
      </c>
      <c r="F58" s="114">
        <v>1030</v>
      </c>
      <c r="G58" s="114">
        <v>1012</v>
      </c>
      <c r="H58" s="114">
        <v>996</v>
      </c>
      <c r="I58" s="140">
        <v>993</v>
      </c>
      <c r="J58" s="115">
        <v>42</v>
      </c>
      <c r="K58" s="116">
        <v>4.2296072507552873</v>
      </c>
    </row>
    <row r="59" spans="1:11" ht="14.1" customHeight="1" x14ac:dyDescent="0.2">
      <c r="A59" s="306" t="s">
        <v>287</v>
      </c>
      <c r="B59" s="307" t="s">
        <v>288</v>
      </c>
      <c r="C59" s="308"/>
      <c r="D59" s="113">
        <v>1.6893323573602497</v>
      </c>
      <c r="E59" s="115">
        <v>877</v>
      </c>
      <c r="F59" s="114">
        <v>875</v>
      </c>
      <c r="G59" s="114">
        <v>857</v>
      </c>
      <c r="H59" s="114">
        <v>851</v>
      </c>
      <c r="I59" s="140">
        <v>850</v>
      </c>
      <c r="J59" s="115">
        <v>27</v>
      </c>
      <c r="K59" s="116">
        <v>3.1764705882352939</v>
      </c>
    </row>
    <row r="60" spans="1:11" ht="14.1" customHeight="1" x14ac:dyDescent="0.2">
      <c r="A60" s="306">
        <v>81</v>
      </c>
      <c r="B60" s="307" t="s">
        <v>289</v>
      </c>
      <c r="C60" s="308"/>
      <c r="D60" s="113">
        <v>6.899872866664098</v>
      </c>
      <c r="E60" s="115">
        <v>3582</v>
      </c>
      <c r="F60" s="114">
        <v>3561</v>
      </c>
      <c r="G60" s="114">
        <v>3517</v>
      </c>
      <c r="H60" s="114">
        <v>3458</v>
      </c>
      <c r="I60" s="140">
        <v>3442</v>
      </c>
      <c r="J60" s="115">
        <v>140</v>
      </c>
      <c r="K60" s="116">
        <v>4.0674026728646133</v>
      </c>
    </row>
    <row r="61" spans="1:11" ht="14.1" customHeight="1" x14ac:dyDescent="0.2">
      <c r="A61" s="306" t="s">
        <v>290</v>
      </c>
      <c r="B61" s="307" t="s">
        <v>291</v>
      </c>
      <c r="C61" s="308"/>
      <c r="D61" s="113">
        <v>1.9320414531725547</v>
      </c>
      <c r="E61" s="115">
        <v>1003</v>
      </c>
      <c r="F61" s="114">
        <v>992</v>
      </c>
      <c r="G61" s="114">
        <v>995</v>
      </c>
      <c r="H61" s="114">
        <v>969</v>
      </c>
      <c r="I61" s="140">
        <v>995</v>
      </c>
      <c r="J61" s="115">
        <v>8</v>
      </c>
      <c r="K61" s="116">
        <v>0.8040201005025126</v>
      </c>
    </row>
    <row r="62" spans="1:11" ht="14.1" customHeight="1" x14ac:dyDescent="0.2">
      <c r="A62" s="306" t="s">
        <v>292</v>
      </c>
      <c r="B62" s="307" t="s">
        <v>293</v>
      </c>
      <c r="C62" s="308"/>
      <c r="D62" s="113">
        <v>2.7738182378549139</v>
      </c>
      <c r="E62" s="115">
        <v>1440</v>
      </c>
      <c r="F62" s="114">
        <v>1441</v>
      </c>
      <c r="G62" s="114">
        <v>1409</v>
      </c>
      <c r="H62" s="114">
        <v>1396</v>
      </c>
      <c r="I62" s="140">
        <v>1369</v>
      </c>
      <c r="J62" s="115">
        <v>71</v>
      </c>
      <c r="K62" s="116">
        <v>5.186267348429511</v>
      </c>
    </row>
    <row r="63" spans="1:11" ht="14.1" customHeight="1" x14ac:dyDescent="0.2">
      <c r="A63" s="306"/>
      <c r="B63" s="307" t="s">
        <v>294</v>
      </c>
      <c r="C63" s="308"/>
      <c r="D63" s="113">
        <v>2.4829525754131834</v>
      </c>
      <c r="E63" s="115">
        <v>1289</v>
      </c>
      <c r="F63" s="114">
        <v>1288</v>
      </c>
      <c r="G63" s="114">
        <v>1265</v>
      </c>
      <c r="H63" s="114">
        <v>1255</v>
      </c>
      <c r="I63" s="140">
        <v>1226</v>
      </c>
      <c r="J63" s="115">
        <v>63</v>
      </c>
      <c r="K63" s="116">
        <v>5.1386623164763456</v>
      </c>
    </row>
    <row r="64" spans="1:11" ht="14.1" customHeight="1" x14ac:dyDescent="0.2">
      <c r="A64" s="306" t="s">
        <v>295</v>
      </c>
      <c r="B64" s="307" t="s">
        <v>296</v>
      </c>
      <c r="C64" s="308"/>
      <c r="D64" s="113">
        <v>0.62218284085217856</v>
      </c>
      <c r="E64" s="115">
        <v>323</v>
      </c>
      <c r="F64" s="114">
        <v>322</v>
      </c>
      <c r="G64" s="114">
        <v>314</v>
      </c>
      <c r="H64" s="114">
        <v>310</v>
      </c>
      <c r="I64" s="140">
        <v>308</v>
      </c>
      <c r="J64" s="115">
        <v>15</v>
      </c>
      <c r="K64" s="116">
        <v>4.8701298701298699</v>
      </c>
    </row>
    <row r="65" spans="1:11" ht="14.1" customHeight="1" x14ac:dyDescent="0.2">
      <c r="A65" s="306" t="s">
        <v>297</v>
      </c>
      <c r="B65" s="307" t="s">
        <v>298</v>
      </c>
      <c r="C65" s="308"/>
      <c r="D65" s="113">
        <v>0.52009091959779641</v>
      </c>
      <c r="E65" s="115">
        <v>270</v>
      </c>
      <c r="F65" s="114">
        <v>267</v>
      </c>
      <c r="G65" s="114">
        <v>252</v>
      </c>
      <c r="H65" s="114">
        <v>243</v>
      </c>
      <c r="I65" s="140">
        <v>239</v>
      </c>
      <c r="J65" s="115">
        <v>31</v>
      </c>
      <c r="K65" s="116">
        <v>12.97071129707113</v>
      </c>
    </row>
    <row r="66" spans="1:11" ht="14.1" customHeight="1" x14ac:dyDescent="0.2">
      <c r="A66" s="306">
        <v>82</v>
      </c>
      <c r="B66" s="307" t="s">
        <v>299</v>
      </c>
      <c r="C66" s="308"/>
      <c r="D66" s="113">
        <v>2.7526293485379667</v>
      </c>
      <c r="E66" s="115">
        <v>1429</v>
      </c>
      <c r="F66" s="114">
        <v>1420</v>
      </c>
      <c r="G66" s="114">
        <v>1420</v>
      </c>
      <c r="H66" s="114">
        <v>1385</v>
      </c>
      <c r="I66" s="140">
        <v>1387</v>
      </c>
      <c r="J66" s="115">
        <v>42</v>
      </c>
      <c r="K66" s="116">
        <v>3.028118240807498</v>
      </c>
    </row>
    <row r="67" spans="1:11" ht="14.1" customHeight="1" x14ac:dyDescent="0.2">
      <c r="A67" s="306" t="s">
        <v>300</v>
      </c>
      <c r="B67" s="307" t="s">
        <v>301</v>
      </c>
      <c r="C67" s="308"/>
      <c r="D67" s="113">
        <v>1.8973687251993683</v>
      </c>
      <c r="E67" s="115">
        <v>985</v>
      </c>
      <c r="F67" s="114">
        <v>988</v>
      </c>
      <c r="G67" s="114">
        <v>976</v>
      </c>
      <c r="H67" s="114">
        <v>945</v>
      </c>
      <c r="I67" s="140">
        <v>956</v>
      </c>
      <c r="J67" s="115">
        <v>29</v>
      </c>
      <c r="K67" s="116">
        <v>3.0334728033472804</v>
      </c>
    </row>
    <row r="68" spans="1:11" ht="14.1" customHeight="1" x14ac:dyDescent="0.2">
      <c r="A68" s="306" t="s">
        <v>302</v>
      </c>
      <c r="B68" s="307" t="s">
        <v>303</v>
      </c>
      <c r="C68" s="308"/>
      <c r="D68" s="113">
        <v>0.47386061563354781</v>
      </c>
      <c r="E68" s="115">
        <v>246</v>
      </c>
      <c r="F68" s="114">
        <v>246</v>
      </c>
      <c r="G68" s="114">
        <v>257</v>
      </c>
      <c r="H68" s="114">
        <v>252</v>
      </c>
      <c r="I68" s="140">
        <v>246</v>
      </c>
      <c r="J68" s="115">
        <v>0</v>
      </c>
      <c r="K68" s="116">
        <v>0</v>
      </c>
    </row>
    <row r="69" spans="1:11" ht="14.1" customHeight="1" x14ac:dyDescent="0.2">
      <c r="A69" s="306">
        <v>83</v>
      </c>
      <c r="B69" s="307" t="s">
        <v>304</v>
      </c>
      <c r="C69" s="308"/>
      <c r="D69" s="113">
        <v>5.4898485957545171</v>
      </c>
      <c r="E69" s="115">
        <v>2850</v>
      </c>
      <c r="F69" s="114">
        <v>2836</v>
      </c>
      <c r="G69" s="114">
        <v>2808</v>
      </c>
      <c r="H69" s="114">
        <v>2726</v>
      </c>
      <c r="I69" s="140">
        <v>2705</v>
      </c>
      <c r="J69" s="115">
        <v>145</v>
      </c>
      <c r="K69" s="116">
        <v>5.3604436229205179</v>
      </c>
    </row>
    <row r="70" spans="1:11" ht="14.1" customHeight="1" x14ac:dyDescent="0.2">
      <c r="A70" s="306" t="s">
        <v>305</v>
      </c>
      <c r="B70" s="307" t="s">
        <v>306</v>
      </c>
      <c r="C70" s="308"/>
      <c r="D70" s="113">
        <v>4.4650768578803408</v>
      </c>
      <c r="E70" s="115">
        <v>2318</v>
      </c>
      <c r="F70" s="114">
        <v>2303</v>
      </c>
      <c r="G70" s="114">
        <v>2282</v>
      </c>
      <c r="H70" s="114">
        <v>2203</v>
      </c>
      <c r="I70" s="140">
        <v>2182</v>
      </c>
      <c r="J70" s="115">
        <v>136</v>
      </c>
      <c r="K70" s="116">
        <v>6.232813932172319</v>
      </c>
    </row>
    <row r="71" spans="1:11" ht="14.1" customHeight="1" x14ac:dyDescent="0.2">
      <c r="A71" s="306"/>
      <c r="B71" s="307" t="s">
        <v>307</v>
      </c>
      <c r="C71" s="308"/>
      <c r="D71" s="113">
        <v>2.93177177639943</v>
      </c>
      <c r="E71" s="115">
        <v>1522</v>
      </c>
      <c r="F71" s="114">
        <v>1511</v>
      </c>
      <c r="G71" s="114">
        <v>1491</v>
      </c>
      <c r="H71" s="114">
        <v>1434</v>
      </c>
      <c r="I71" s="140">
        <v>1419</v>
      </c>
      <c r="J71" s="115">
        <v>103</v>
      </c>
      <c r="K71" s="116">
        <v>7.2586328400281888</v>
      </c>
    </row>
    <row r="72" spans="1:11" ht="14.1" customHeight="1" x14ac:dyDescent="0.2">
      <c r="A72" s="306">
        <v>84</v>
      </c>
      <c r="B72" s="307" t="s">
        <v>308</v>
      </c>
      <c r="C72" s="308"/>
      <c r="D72" s="113">
        <v>0.73775860076279998</v>
      </c>
      <c r="E72" s="115">
        <v>383</v>
      </c>
      <c r="F72" s="114">
        <v>372</v>
      </c>
      <c r="G72" s="114">
        <v>366</v>
      </c>
      <c r="H72" s="114">
        <v>410</v>
      </c>
      <c r="I72" s="140">
        <v>415</v>
      </c>
      <c r="J72" s="115">
        <v>-32</v>
      </c>
      <c r="K72" s="116">
        <v>-7.7108433734939759</v>
      </c>
    </row>
    <row r="73" spans="1:11" ht="14.1" customHeight="1" x14ac:dyDescent="0.2">
      <c r="A73" s="306" t="s">
        <v>309</v>
      </c>
      <c r="B73" s="307" t="s">
        <v>310</v>
      </c>
      <c r="C73" s="308"/>
      <c r="D73" s="113">
        <v>0.23307778248641986</v>
      </c>
      <c r="E73" s="115">
        <v>121</v>
      </c>
      <c r="F73" s="114">
        <v>112</v>
      </c>
      <c r="G73" s="114">
        <v>106</v>
      </c>
      <c r="H73" s="114">
        <v>142</v>
      </c>
      <c r="I73" s="140">
        <v>142</v>
      </c>
      <c r="J73" s="115">
        <v>-21</v>
      </c>
      <c r="K73" s="116">
        <v>-14.788732394366198</v>
      </c>
    </row>
    <row r="74" spans="1:11" ht="14.1" customHeight="1" x14ac:dyDescent="0.2">
      <c r="A74" s="306" t="s">
        <v>311</v>
      </c>
      <c r="B74" s="307" t="s">
        <v>312</v>
      </c>
      <c r="C74" s="308"/>
      <c r="D74" s="113">
        <v>0.2215202064953577</v>
      </c>
      <c r="E74" s="115">
        <v>115</v>
      </c>
      <c r="F74" s="114">
        <v>113</v>
      </c>
      <c r="G74" s="114">
        <v>111</v>
      </c>
      <c r="H74" s="114">
        <v>117</v>
      </c>
      <c r="I74" s="140">
        <v>116</v>
      </c>
      <c r="J74" s="115">
        <v>-1</v>
      </c>
      <c r="K74" s="116">
        <v>-0.86206896551724133</v>
      </c>
    </row>
    <row r="75" spans="1:11" ht="14.1" customHeight="1" x14ac:dyDescent="0.2">
      <c r="A75" s="306" t="s">
        <v>313</v>
      </c>
      <c r="B75" s="307" t="s">
        <v>314</v>
      </c>
      <c r="C75" s="308"/>
      <c r="D75" s="113">
        <v>5.7787879955310704E-3</v>
      </c>
      <c r="E75" s="115">
        <v>3</v>
      </c>
      <c r="F75" s="114">
        <v>3</v>
      </c>
      <c r="G75" s="114">
        <v>3</v>
      </c>
      <c r="H75" s="114" t="s">
        <v>513</v>
      </c>
      <c r="I75" s="140" t="s">
        <v>513</v>
      </c>
      <c r="J75" s="115" t="s">
        <v>513</v>
      </c>
      <c r="K75" s="116" t="s">
        <v>513</v>
      </c>
    </row>
    <row r="76" spans="1:11" ht="14.1" customHeight="1" x14ac:dyDescent="0.2">
      <c r="A76" s="306">
        <v>91</v>
      </c>
      <c r="B76" s="307" t="s">
        <v>315</v>
      </c>
      <c r="C76" s="308"/>
      <c r="D76" s="113">
        <v>0.13483838656239164</v>
      </c>
      <c r="E76" s="115">
        <v>70</v>
      </c>
      <c r="F76" s="114">
        <v>78</v>
      </c>
      <c r="G76" s="114">
        <v>78</v>
      </c>
      <c r="H76" s="114">
        <v>74</v>
      </c>
      <c r="I76" s="140">
        <v>74</v>
      </c>
      <c r="J76" s="115">
        <v>-4</v>
      </c>
      <c r="K76" s="116">
        <v>-5.4054054054054053</v>
      </c>
    </row>
    <row r="77" spans="1:11" ht="14.1" customHeight="1" x14ac:dyDescent="0.2">
      <c r="A77" s="306">
        <v>92</v>
      </c>
      <c r="B77" s="307" t="s">
        <v>316</v>
      </c>
      <c r="C77" s="308"/>
      <c r="D77" s="113">
        <v>0.56246869823169088</v>
      </c>
      <c r="E77" s="115">
        <v>292</v>
      </c>
      <c r="F77" s="114">
        <v>292</v>
      </c>
      <c r="G77" s="114">
        <v>286</v>
      </c>
      <c r="H77" s="114">
        <v>274</v>
      </c>
      <c r="I77" s="140">
        <v>271</v>
      </c>
      <c r="J77" s="115">
        <v>21</v>
      </c>
      <c r="K77" s="116">
        <v>7.7490774907749076</v>
      </c>
    </row>
    <row r="78" spans="1:11" ht="14.1" customHeight="1" x14ac:dyDescent="0.2">
      <c r="A78" s="306">
        <v>93</v>
      </c>
      <c r="B78" s="307" t="s">
        <v>317</v>
      </c>
      <c r="C78" s="308"/>
      <c r="D78" s="113">
        <v>0.22344646916053473</v>
      </c>
      <c r="E78" s="115">
        <v>116</v>
      </c>
      <c r="F78" s="114">
        <v>119</v>
      </c>
      <c r="G78" s="114">
        <v>116</v>
      </c>
      <c r="H78" s="114">
        <v>118</v>
      </c>
      <c r="I78" s="140">
        <v>120</v>
      </c>
      <c r="J78" s="115">
        <v>-4</v>
      </c>
      <c r="K78" s="116">
        <v>-3.3333333333333335</v>
      </c>
    </row>
    <row r="79" spans="1:11" ht="14.1" customHeight="1" x14ac:dyDescent="0.2">
      <c r="A79" s="306">
        <v>94</v>
      </c>
      <c r="B79" s="307" t="s">
        <v>318</v>
      </c>
      <c r="C79" s="308"/>
      <c r="D79" s="113" t="s">
        <v>513</v>
      </c>
      <c r="E79" s="115" t="s">
        <v>513</v>
      </c>
      <c r="F79" s="114">
        <v>31</v>
      </c>
      <c r="G79" s="114" t="s">
        <v>513</v>
      </c>
      <c r="H79" s="114" t="s">
        <v>513</v>
      </c>
      <c r="I79" s="140">
        <v>30</v>
      </c>
      <c r="J79" s="115" t="s">
        <v>513</v>
      </c>
      <c r="K79" s="116" t="s">
        <v>513</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224</v>
      </c>
      <c r="C81" s="312"/>
      <c r="D81" s="125">
        <v>0.46037677697730861</v>
      </c>
      <c r="E81" s="143">
        <v>239</v>
      </c>
      <c r="F81" s="144">
        <v>243</v>
      </c>
      <c r="G81" s="144">
        <v>248</v>
      </c>
      <c r="H81" s="144">
        <v>246</v>
      </c>
      <c r="I81" s="145">
        <v>250</v>
      </c>
      <c r="J81" s="143">
        <v>-11</v>
      </c>
      <c r="K81" s="146">
        <v>-4.4000000000000004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12270</v>
      </c>
      <c r="E12" s="114">
        <v>12545</v>
      </c>
      <c r="F12" s="114">
        <v>12617</v>
      </c>
      <c r="G12" s="114">
        <v>12616</v>
      </c>
      <c r="H12" s="140">
        <v>12379</v>
      </c>
      <c r="I12" s="115">
        <v>-109</v>
      </c>
      <c r="J12" s="116">
        <v>-0.88052346716212937</v>
      </c>
      <c r="K12"/>
      <c r="L12"/>
      <c r="M12"/>
      <c r="N12"/>
      <c r="O12"/>
      <c r="P12"/>
    </row>
    <row r="13" spans="1:16" s="110" customFormat="1" ht="14.45" customHeight="1" x14ac:dyDescent="0.2">
      <c r="A13" s="120" t="s">
        <v>105</v>
      </c>
      <c r="B13" s="119" t="s">
        <v>106</v>
      </c>
      <c r="C13" s="113">
        <v>36.25916870415648</v>
      </c>
      <c r="D13" s="115">
        <v>4449</v>
      </c>
      <c r="E13" s="114">
        <v>4502</v>
      </c>
      <c r="F13" s="114">
        <v>4524</v>
      </c>
      <c r="G13" s="114">
        <v>4457</v>
      </c>
      <c r="H13" s="140">
        <v>4323</v>
      </c>
      <c r="I13" s="115">
        <v>126</v>
      </c>
      <c r="J13" s="116">
        <v>2.914642609299098</v>
      </c>
      <c r="K13"/>
      <c r="L13"/>
      <c r="M13"/>
      <c r="N13"/>
      <c r="O13"/>
      <c r="P13"/>
    </row>
    <row r="14" spans="1:16" s="110" customFormat="1" ht="14.45" customHeight="1" x14ac:dyDescent="0.2">
      <c r="A14" s="120"/>
      <c r="B14" s="119" t="s">
        <v>107</v>
      </c>
      <c r="C14" s="113">
        <v>63.74083129584352</v>
      </c>
      <c r="D14" s="115">
        <v>7821</v>
      </c>
      <c r="E14" s="114">
        <v>8043</v>
      </c>
      <c r="F14" s="114">
        <v>8093</v>
      </c>
      <c r="G14" s="114">
        <v>8159</v>
      </c>
      <c r="H14" s="140">
        <v>8056</v>
      </c>
      <c r="I14" s="115">
        <v>-235</v>
      </c>
      <c r="J14" s="116">
        <v>-2.9170804369414101</v>
      </c>
      <c r="K14"/>
      <c r="L14"/>
      <c r="M14"/>
      <c r="N14"/>
      <c r="O14"/>
      <c r="P14"/>
    </row>
    <row r="15" spans="1:16" s="110" customFormat="1" ht="14.45" customHeight="1" x14ac:dyDescent="0.2">
      <c r="A15" s="118" t="s">
        <v>105</v>
      </c>
      <c r="B15" s="121" t="s">
        <v>108</v>
      </c>
      <c r="C15" s="113">
        <v>13.308883455582722</v>
      </c>
      <c r="D15" s="115">
        <v>1633</v>
      </c>
      <c r="E15" s="114">
        <v>1682</v>
      </c>
      <c r="F15" s="114">
        <v>1766</v>
      </c>
      <c r="G15" s="114">
        <v>1768</v>
      </c>
      <c r="H15" s="140">
        <v>1699</v>
      </c>
      <c r="I15" s="115">
        <v>-66</v>
      </c>
      <c r="J15" s="116">
        <v>-3.8846380223660977</v>
      </c>
      <c r="K15"/>
      <c r="L15"/>
      <c r="M15"/>
      <c r="N15"/>
      <c r="O15"/>
      <c r="P15"/>
    </row>
    <row r="16" spans="1:16" s="110" customFormat="1" ht="14.45" customHeight="1" x14ac:dyDescent="0.2">
      <c r="A16" s="118"/>
      <c r="B16" s="121" t="s">
        <v>109</v>
      </c>
      <c r="C16" s="113">
        <v>51.483292583537086</v>
      </c>
      <c r="D16" s="115">
        <v>6317</v>
      </c>
      <c r="E16" s="114">
        <v>6486</v>
      </c>
      <c r="F16" s="114">
        <v>6489</v>
      </c>
      <c r="G16" s="114">
        <v>6528</v>
      </c>
      <c r="H16" s="140">
        <v>6488</v>
      </c>
      <c r="I16" s="115">
        <v>-171</v>
      </c>
      <c r="J16" s="116">
        <v>-2.6356350184956843</v>
      </c>
      <c r="K16"/>
      <c r="L16"/>
      <c r="M16"/>
      <c r="N16"/>
      <c r="O16"/>
      <c r="P16"/>
    </row>
    <row r="17" spans="1:16" s="110" customFormat="1" ht="14.45" customHeight="1" x14ac:dyDescent="0.2">
      <c r="A17" s="118"/>
      <c r="B17" s="121" t="s">
        <v>110</v>
      </c>
      <c r="C17" s="113">
        <v>20.024449877750612</v>
      </c>
      <c r="D17" s="115">
        <v>2457</v>
      </c>
      <c r="E17" s="114">
        <v>2469</v>
      </c>
      <c r="F17" s="114">
        <v>2457</v>
      </c>
      <c r="G17" s="114">
        <v>2449</v>
      </c>
      <c r="H17" s="140">
        <v>2398</v>
      </c>
      <c r="I17" s="115">
        <v>59</v>
      </c>
      <c r="J17" s="116">
        <v>2.4603836530442034</v>
      </c>
      <c r="K17"/>
      <c r="L17"/>
      <c r="M17"/>
      <c r="N17"/>
      <c r="O17"/>
      <c r="P17"/>
    </row>
    <row r="18" spans="1:16" s="110" customFormat="1" ht="14.45" customHeight="1" x14ac:dyDescent="0.2">
      <c r="A18" s="120"/>
      <c r="B18" s="121" t="s">
        <v>111</v>
      </c>
      <c r="C18" s="113">
        <v>15.183374083129584</v>
      </c>
      <c r="D18" s="115">
        <v>1863</v>
      </c>
      <c r="E18" s="114">
        <v>1908</v>
      </c>
      <c r="F18" s="114">
        <v>1905</v>
      </c>
      <c r="G18" s="114">
        <v>1871</v>
      </c>
      <c r="H18" s="140">
        <v>1794</v>
      </c>
      <c r="I18" s="115">
        <v>69</v>
      </c>
      <c r="J18" s="116">
        <v>3.8461538461538463</v>
      </c>
      <c r="K18"/>
      <c r="L18"/>
      <c r="M18"/>
      <c r="N18"/>
      <c r="O18"/>
      <c r="P18"/>
    </row>
    <row r="19" spans="1:16" s="110" customFormat="1" ht="14.45" customHeight="1" x14ac:dyDescent="0.2">
      <c r="A19" s="120"/>
      <c r="B19" s="121" t="s">
        <v>112</v>
      </c>
      <c r="C19" s="113">
        <v>1.5403422982885087</v>
      </c>
      <c r="D19" s="115">
        <v>189</v>
      </c>
      <c r="E19" s="114">
        <v>199</v>
      </c>
      <c r="F19" s="114">
        <v>210</v>
      </c>
      <c r="G19" s="114">
        <v>187</v>
      </c>
      <c r="H19" s="140">
        <v>177</v>
      </c>
      <c r="I19" s="115">
        <v>12</v>
      </c>
      <c r="J19" s="116">
        <v>6.7796610169491522</v>
      </c>
      <c r="K19"/>
      <c r="L19"/>
      <c r="M19"/>
      <c r="N19"/>
      <c r="O19"/>
      <c r="P19"/>
    </row>
    <row r="20" spans="1:16" s="110" customFormat="1" ht="14.45" customHeight="1" x14ac:dyDescent="0.2">
      <c r="A20" s="120" t="s">
        <v>113</v>
      </c>
      <c r="B20" s="119" t="s">
        <v>116</v>
      </c>
      <c r="C20" s="113">
        <v>90.99429502852486</v>
      </c>
      <c r="D20" s="115">
        <v>11165</v>
      </c>
      <c r="E20" s="114">
        <v>11433</v>
      </c>
      <c r="F20" s="114">
        <v>11537</v>
      </c>
      <c r="G20" s="114">
        <v>11547</v>
      </c>
      <c r="H20" s="140">
        <v>11360</v>
      </c>
      <c r="I20" s="115">
        <v>-195</v>
      </c>
      <c r="J20" s="116">
        <v>-1.716549295774648</v>
      </c>
      <c r="K20"/>
      <c r="L20"/>
      <c r="M20"/>
      <c r="N20"/>
      <c r="O20"/>
      <c r="P20"/>
    </row>
    <row r="21" spans="1:16" s="110" customFormat="1" ht="14.45" customHeight="1" x14ac:dyDescent="0.2">
      <c r="A21" s="123"/>
      <c r="B21" s="124" t="s">
        <v>117</v>
      </c>
      <c r="C21" s="125">
        <v>8.875305623471883</v>
      </c>
      <c r="D21" s="143">
        <v>1089</v>
      </c>
      <c r="E21" s="144">
        <v>1100</v>
      </c>
      <c r="F21" s="144">
        <v>1065</v>
      </c>
      <c r="G21" s="144">
        <v>1056</v>
      </c>
      <c r="H21" s="145">
        <v>1008</v>
      </c>
      <c r="I21" s="143">
        <v>81</v>
      </c>
      <c r="J21" s="146">
        <v>8.0357142857142865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13603</v>
      </c>
      <c r="E56" s="114">
        <v>13942</v>
      </c>
      <c r="F56" s="114">
        <v>14088</v>
      </c>
      <c r="G56" s="114">
        <v>14142</v>
      </c>
      <c r="H56" s="140">
        <v>13883</v>
      </c>
      <c r="I56" s="115">
        <v>-280</v>
      </c>
      <c r="J56" s="116">
        <v>-2.0168551465821509</v>
      </c>
      <c r="K56"/>
      <c r="L56"/>
      <c r="M56"/>
      <c r="N56"/>
      <c r="O56"/>
      <c r="P56"/>
    </row>
    <row r="57" spans="1:16" s="110" customFormat="1" ht="14.45" customHeight="1" x14ac:dyDescent="0.2">
      <c r="A57" s="120" t="s">
        <v>105</v>
      </c>
      <c r="B57" s="119" t="s">
        <v>106</v>
      </c>
      <c r="C57" s="113">
        <v>36.646328015878851</v>
      </c>
      <c r="D57" s="115">
        <v>4985</v>
      </c>
      <c r="E57" s="114">
        <v>5030</v>
      </c>
      <c r="F57" s="114">
        <v>5082</v>
      </c>
      <c r="G57" s="114">
        <v>5045</v>
      </c>
      <c r="H57" s="140">
        <v>4902</v>
      </c>
      <c r="I57" s="115">
        <v>83</v>
      </c>
      <c r="J57" s="116">
        <v>1.6931864545083639</v>
      </c>
    </row>
    <row r="58" spans="1:16" s="110" customFormat="1" ht="14.45" customHeight="1" x14ac:dyDescent="0.2">
      <c r="A58" s="120"/>
      <c r="B58" s="119" t="s">
        <v>107</v>
      </c>
      <c r="C58" s="113">
        <v>63.353671984121149</v>
      </c>
      <c r="D58" s="115">
        <v>8618</v>
      </c>
      <c r="E58" s="114">
        <v>8912</v>
      </c>
      <c r="F58" s="114">
        <v>9006</v>
      </c>
      <c r="G58" s="114">
        <v>9097</v>
      </c>
      <c r="H58" s="140">
        <v>8981</v>
      </c>
      <c r="I58" s="115">
        <v>-363</v>
      </c>
      <c r="J58" s="116">
        <v>-4.0418661618973388</v>
      </c>
    </row>
    <row r="59" spans="1:16" s="110" customFormat="1" ht="14.45" customHeight="1" x14ac:dyDescent="0.2">
      <c r="A59" s="118" t="s">
        <v>105</v>
      </c>
      <c r="B59" s="121" t="s">
        <v>108</v>
      </c>
      <c r="C59" s="113">
        <v>13.673454385062119</v>
      </c>
      <c r="D59" s="115">
        <v>1860</v>
      </c>
      <c r="E59" s="114">
        <v>1934</v>
      </c>
      <c r="F59" s="114">
        <v>1974</v>
      </c>
      <c r="G59" s="114">
        <v>2032</v>
      </c>
      <c r="H59" s="140">
        <v>1929</v>
      </c>
      <c r="I59" s="115">
        <v>-69</v>
      </c>
      <c r="J59" s="116">
        <v>-3.5769828926905132</v>
      </c>
    </row>
    <row r="60" spans="1:16" s="110" customFormat="1" ht="14.45" customHeight="1" x14ac:dyDescent="0.2">
      <c r="A60" s="118"/>
      <c r="B60" s="121" t="s">
        <v>109</v>
      </c>
      <c r="C60" s="113">
        <v>50.679997059472178</v>
      </c>
      <c r="D60" s="115">
        <v>6894</v>
      </c>
      <c r="E60" s="114">
        <v>7103</v>
      </c>
      <c r="F60" s="114">
        <v>7176</v>
      </c>
      <c r="G60" s="114">
        <v>7201</v>
      </c>
      <c r="H60" s="140">
        <v>7169</v>
      </c>
      <c r="I60" s="115">
        <v>-275</v>
      </c>
      <c r="J60" s="116">
        <v>-3.8359603849909334</v>
      </c>
    </row>
    <row r="61" spans="1:16" s="110" customFormat="1" ht="14.45" customHeight="1" x14ac:dyDescent="0.2">
      <c r="A61" s="118"/>
      <c r="B61" s="121" t="s">
        <v>110</v>
      </c>
      <c r="C61" s="113">
        <v>20.120561640814525</v>
      </c>
      <c r="D61" s="115">
        <v>2737</v>
      </c>
      <c r="E61" s="114">
        <v>2747</v>
      </c>
      <c r="F61" s="114">
        <v>2768</v>
      </c>
      <c r="G61" s="114">
        <v>2782</v>
      </c>
      <c r="H61" s="140">
        <v>2725</v>
      </c>
      <c r="I61" s="115">
        <v>12</v>
      </c>
      <c r="J61" s="116">
        <v>0.44036697247706424</v>
      </c>
    </row>
    <row r="62" spans="1:16" s="110" customFormat="1" ht="14.45" customHeight="1" x14ac:dyDescent="0.2">
      <c r="A62" s="120"/>
      <c r="B62" s="121" t="s">
        <v>111</v>
      </c>
      <c r="C62" s="113">
        <v>15.525986914651179</v>
      </c>
      <c r="D62" s="115">
        <v>2112</v>
      </c>
      <c r="E62" s="114">
        <v>2158</v>
      </c>
      <c r="F62" s="114">
        <v>2170</v>
      </c>
      <c r="G62" s="114">
        <v>2127</v>
      </c>
      <c r="H62" s="140">
        <v>2060</v>
      </c>
      <c r="I62" s="115">
        <v>52</v>
      </c>
      <c r="J62" s="116">
        <v>2.5242718446601944</v>
      </c>
    </row>
    <row r="63" spans="1:16" s="110" customFormat="1" ht="14.45" customHeight="1" x14ac:dyDescent="0.2">
      <c r="A63" s="120"/>
      <c r="B63" s="121" t="s">
        <v>112</v>
      </c>
      <c r="C63" s="113">
        <v>1.5364257884290231</v>
      </c>
      <c r="D63" s="115">
        <v>209</v>
      </c>
      <c r="E63" s="114">
        <v>226</v>
      </c>
      <c r="F63" s="114">
        <v>238</v>
      </c>
      <c r="G63" s="114">
        <v>204</v>
      </c>
      <c r="H63" s="140">
        <v>199</v>
      </c>
      <c r="I63" s="115">
        <v>10</v>
      </c>
      <c r="J63" s="116">
        <v>5.025125628140704</v>
      </c>
    </row>
    <row r="64" spans="1:16" s="110" customFormat="1" ht="14.45" customHeight="1" x14ac:dyDescent="0.2">
      <c r="A64" s="120" t="s">
        <v>113</v>
      </c>
      <c r="B64" s="119" t="s">
        <v>116</v>
      </c>
      <c r="C64" s="113">
        <v>91.810630008086449</v>
      </c>
      <c r="D64" s="115">
        <v>12489</v>
      </c>
      <c r="E64" s="114">
        <v>12809</v>
      </c>
      <c r="F64" s="114">
        <v>12966</v>
      </c>
      <c r="G64" s="114">
        <v>13041</v>
      </c>
      <c r="H64" s="140">
        <v>12821</v>
      </c>
      <c r="I64" s="115">
        <v>-332</v>
      </c>
      <c r="J64" s="116">
        <v>-2.5895015989392403</v>
      </c>
    </row>
    <row r="65" spans="1:10" s="110" customFormat="1" ht="14.45" customHeight="1" x14ac:dyDescent="0.2">
      <c r="A65" s="123"/>
      <c r="B65" s="124" t="s">
        <v>117</v>
      </c>
      <c r="C65" s="125">
        <v>8.0496949202381831</v>
      </c>
      <c r="D65" s="143">
        <v>1095</v>
      </c>
      <c r="E65" s="144">
        <v>1117</v>
      </c>
      <c r="F65" s="144">
        <v>1104</v>
      </c>
      <c r="G65" s="144">
        <v>1085</v>
      </c>
      <c r="H65" s="145">
        <v>1045</v>
      </c>
      <c r="I65" s="143">
        <v>50</v>
      </c>
      <c r="J65" s="146">
        <v>4.7846889952153111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12270</v>
      </c>
      <c r="G11" s="114">
        <v>12545</v>
      </c>
      <c r="H11" s="114">
        <v>12617</v>
      </c>
      <c r="I11" s="114">
        <v>12616</v>
      </c>
      <c r="J11" s="140">
        <v>12379</v>
      </c>
      <c r="K11" s="114">
        <v>-109</v>
      </c>
      <c r="L11" s="116">
        <v>-0.88052346716212937</v>
      </c>
    </row>
    <row r="12" spans="1:17" s="110" customFormat="1" ht="24" customHeight="1" x14ac:dyDescent="0.2">
      <c r="A12" s="604" t="s">
        <v>185</v>
      </c>
      <c r="B12" s="605"/>
      <c r="C12" s="605"/>
      <c r="D12" s="606"/>
      <c r="E12" s="113">
        <v>36.25916870415648</v>
      </c>
      <c r="F12" s="115">
        <v>4449</v>
      </c>
      <c r="G12" s="114">
        <v>4502</v>
      </c>
      <c r="H12" s="114">
        <v>4524</v>
      </c>
      <c r="I12" s="114">
        <v>4457</v>
      </c>
      <c r="J12" s="140">
        <v>4323</v>
      </c>
      <c r="K12" s="114">
        <v>126</v>
      </c>
      <c r="L12" s="116">
        <v>2.914642609299098</v>
      </c>
    </row>
    <row r="13" spans="1:17" s="110" customFormat="1" ht="15" customHeight="1" x14ac:dyDescent="0.2">
      <c r="A13" s="120"/>
      <c r="B13" s="612" t="s">
        <v>107</v>
      </c>
      <c r="C13" s="612"/>
      <c r="E13" s="113">
        <v>63.74083129584352</v>
      </c>
      <c r="F13" s="115">
        <v>7821</v>
      </c>
      <c r="G13" s="114">
        <v>8043</v>
      </c>
      <c r="H13" s="114">
        <v>8093</v>
      </c>
      <c r="I13" s="114">
        <v>8159</v>
      </c>
      <c r="J13" s="140">
        <v>8056</v>
      </c>
      <c r="K13" s="114">
        <v>-235</v>
      </c>
      <c r="L13" s="116">
        <v>-2.9170804369414101</v>
      </c>
    </row>
    <row r="14" spans="1:17" s="110" customFormat="1" ht="22.5" customHeight="1" x14ac:dyDescent="0.2">
      <c r="A14" s="604" t="s">
        <v>186</v>
      </c>
      <c r="B14" s="605"/>
      <c r="C14" s="605"/>
      <c r="D14" s="606"/>
      <c r="E14" s="113">
        <v>13.308883455582722</v>
      </c>
      <c r="F14" s="115">
        <v>1633</v>
      </c>
      <c r="G14" s="114">
        <v>1682</v>
      </c>
      <c r="H14" s="114">
        <v>1766</v>
      </c>
      <c r="I14" s="114">
        <v>1768</v>
      </c>
      <c r="J14" s="140">
        <v>1699</v>
      </c>
      <c r="K14" s="114">
        <v>-66</v>
      </c>
      <c r="L14" s="116">
        <v>-3.8846380223660977</v>
      </c>
    </row>
    <row r="15" spans="1:17" s="110" customFormat="1" ht="15" customHeight="1" x14ac:dyDescent="0.2">
      <c r="A15" s="120"/>
      <c r="B15" s="119"/>
      <c r="C15" s="258" t="s">
        <v>106</v>
      </c>
      <c r="E15" s="113">
        <v>44.519289650949176</v>
      </c>
      <c r="F15" s="115">
        <v>727</v>
      </c>
      <c r="G15" s="114">
        <v>750</v>
      </c>
      <c r="H15" s="114">
        <v>789</v>
      </c>
      <c r="I15" s="114">
        <v>770</v>
      </c>
      <c r="J15" s="140">
        <v>743</v>
      </c>
      <c r="K15" s="114">
        <v>-16</v>
      </c>
      <c r="L15" s="116">
        <v>-2.1534320323014806</v>
      </c>
    </row>
    <row r="16" spans="1:17" s="110" customFormat="1" ht="15" customHeight="1" x14ac:dyDescent="0.2">
      <c r="A16" s="120"/>
      <c r="B16" s="119"/>
      <c r="C16" s="258" t="s">
        <v>107</v>
      </c>
      <c r="E16" s="113">
        <v>55.480710349050824</v>
      </c>
      <c r="F16" s="115">
        <v>906</v>
      </c>
      <c r="G16" s="114">
        <v>932</v>
      </c>
      <c r="H16" s="114">
        <v>977</v>
      </c>
      <c r="I16" s="114">
        <v>998</v>
      </c>
      <c r="J16" s="140">
        <v>956</v>
      </c>
      <c r="K16" s="114">
        <v>-50</v>
      </c>
      <c r="L16" s="116">
        <v>-5.2301255230125525</v>
      </c>
    </row>
    <row r="17" spans="1:12" s="110" customFormat="1" ht="15" customHeight="1" x14ac:dyDescent="0.2">
      <c r="A17" s="120"/>
      <c r="B17" s="121" t="s">
        <v>109</v>
      </c>
      <c r="C17" s="258"/>
      <c r="E17" s="113">
        <v>51.483292583537086</v>
      </c>
      <c r="F17" s="115">
        <v>6317</v>
      </c>
      <c r="G17" s="114">
        <v>6486</v>
      </c>
      <c r="H17" s="114">
        <v>6489</v>
      </c>
      <c r="I17" s="114">
        <v>6528</v>
      </c>
      <c r="J17" s="140">
        <v>6488</v>
      </c>
      <c r="K17" s="114">
        <v>-171</v>
      </c>
      <c r="L17" s="116">
        <v>-2.6356350184956843</v>
      </c>
    </row>
    <row r="18" spans="1:12" s="110" customFormat="1" ht="15" customHeight="1" x14ac:dyDescent="0.2">
      <c r="A18" s="120"/>
      <c r="B18" s="119"/>
      <c r="C18" s="258" t="s">
        <v>106</v>
      </c>
      <c r="E18" s="113">
        <v>31.438974196612318</v>
      </c>
      <c r="F18" s="115">
        <v>1986</v>
      </c>
      <c r="G18" s="114">
        <v>1996</v>
      </c>
      <c r="H18" s="114">
        <v>1976</v>
      </c>
      <c r="I18" s="114">
        <v>1966</v>
      </c>
      <c r="J18" s="140">
        <v>1926</v>
      </c>
      <c r="K18" s="114">
        <v>60</v>
      </c>
      <c r="L18" s="116">
        <v>3.1152647975077881</v>
      </c>
    </row>
    <row r="19" spans="1:12" s="110" customFormat="1" ht="15" customHeight="1" x14ac:dyDescent="0.2">
      <c r="A19" s="120"/>
      <c r="B19" s="119"/>
      <c r="C19" s="258" t="s">
        <v>107</v>
      </c>
      <c r="E19" s="113">
        <v>68.561025803387679</v>
      </c>
      <c r="F19" s="115">
        <v>4331</v>
      </c>
      <c r="G19" s="114">
        <v>4490</v>
      </c>
      <c r="H19" s="114">
        <v>4513</v>
      </c>
      <c r="I19" s="114">
        <v>4562</v>
      </c>
      <c r="J19" s="140">
        <v>4562</v>
      </c>
      <c r="K19" s="114">
        <v>-231</v>
      </c>
      <c r="L19" s="116">
        <v>-5.0635686102586588</v>
      </c>
    </row>
    <row r="20" spans="1:12" s="110" customFormat="1" ht="15" customHeight="1" x14ac:dyDescent="0.2">
      <c r="A20" s="120"/>
      <c r="B20" s="121" t="s">
        <v>110</v>
      </c>
      <c r="C20" s="258"/>
      <c r="E20" s="113">
        <v>20.024449877750612</v>
      </c>
      <c r="F20" s="115">
        <v>2457</v>
      </c>
      <c r="G20" s="114">
        <v>2469</v>
      </c>
      <c r="H20" s="114">
        <v>2457</v>
      </c>
      <c r="I20" s="114">
        <v>2449</v>
      </c>
      <c r="J20" s="140">
        <v>2398</v>
      </c>
      <c r="K20" s="114">
        <v>59</v>
      </c>
      <c r="L20" s="116">
        <v>2.4603836530442034</v>
      </c>
    </row>
    <row r="21" spans="1:12" s="110" customFormat="1" ht="15" customHeight="1" x14ac:dyDescent="0.2">
      <c r="A21" s="120"/>
      <c r="B21" s="119"/>
      <c r="C21" s="258" t="s">
        <v>106</v>
      </c>
      <c r="E21" s="113">
        <v>28.774928774928775</v>
      </c>
      <c r="F21" s="115">
        <v>707</v>
      </c>
      <c r="G21" s="114">
        <v>697</v>
      </c>
      <c r="H21" s="114">
        <v>690</v>
      </c>
      <c r="I21" s="114">
        <v>679</v>
      </c>
      <c r="J21" s="140">
        <v>657</v>
      </c>
      <c r="K21" s="114">
        <v>50</v>
      </c>
      <c r="L21" s="116">
        <v>7.6103500761035008</v>
      </c>
    </row>
    <row r="22" spans="1:12" s="110" customFormat="1" ht="15" customHeight="1" x14ac:dyDescent="0.2">
      <c r="A22" s="120"/>
      <c r="B22" s="119"/>
      <c r="C22" s="258" t="s">
        <v>107</v>
      </c>
      <c r="E22" s="113">
        <v>71.225071225071218</v>
      </c>
      <c r="F22" s="115">
        <v>1750</v>
      </c>
      <c r="G22" s="114">
        <v>1772</v>
      </c>
      <c r="H22" s="114">
        <v>1767</v>
      </c>
      <c r="I22" s="114">
        <v>1770</v>
      </c>
      <c r="J22" s="140">
        <v>1741</v>
      </c>
      <c r="K22" s="114">
        <v>9</v>
      </c>
      <c r="L22" s="116">
        <v>0.51694428489373923</v>
      </c>
    </row>
    <row r="23" spans="1:12" s="110" customFormat="1" ht="15" customHeight="1" x14ac:dyDescent="0.2">
      <c r="A23" s="120"/>
      <c r="B23" s="121" t="s">
        <v>111</v>
      </c>
      <c r="C23" s="258"/>
      <c r="E23" s="113">
        <v>15.183374083129584</v>
      </c>
      <c r="F23" s="115">
        <v>1863</v>
      </c>
      <c r="G23" s="114">
        <v>1908</v>
      </c>
      <c r="H23" s="114">
        <v>1905</v>
      </c>
      <c r="I23" s="114">
        <v>1871</v>
      </c>
      <c r="J23" s="140">
        <v>1794</v>
      </c>
      <c r="K23" s="114">
        <v>69</v>
      </c>
      <c r="L23" s="116">
        <v>3.8461538461538463</v>
      </c>
    </row>
    <row r="24" spans="1:12" s="110" customFormat="1" ht="15" customHeight="1" x14ac:dyDescent="0.2">
      <c r="A24" s="120"/>
      <c r="B24" s="119"/>
      <c r="C24" s="258" t="s">
        <v>106</v>
      </c>
      <c r="E24" s="113">
        <v>55.233494363929147</v>
      </c>
      <c r="F24" s="115">
        <v>1029</v>
      </c>
      <c r="G24" s="114">
        <v>1059</v>
      </c>
      <c r="H24" s="114">
        <v>1069</v>
      </c>
      <c r="I24" s="114">
        <v>1042</v>
      </c>
      <c r="J24" s="140">
        <v>997</v>
      </c>
      <c r="K24" s="114">
        <v>32</v>
      </c>
      <c r="L24" s="116">
        <v>3.20962888665998</v>
      </c>
    </row>
    <row r="25" spans="1:12" s="110" customFormat="1" ht="15" customHeight="1" x14ac:dyDescent="0.2">
      <c r="A25" s="120"/>
      <c r="B25" s="119"/>
      <c r="C25" s="258" t="s">
        <v>107</v>
      </c>
      <c r="E25" s="113">
        <v>44.766505636070853</v>
      </c>
      <c r="F25" s="115">
        <v>834</v>
      </c>
      <c r="G25" s="114">
        <v>849</v>
      </c>
      <c r="H25" s="114">
        <v>836</v>
      </c>
      <c r="I25" s="114">
        <v>829</v>
      </c>
      <c r="J25" s="140">
        <v>797</v>
      </c>
      <c r="K25" s="114">
        <v>37</v>
      </c>
      <c r="L25" s="116">
        <v>4.6424090338770387</v>
      </c>
    </row>
    <row r="26" spans="1:12" s="110" customFormat="1" ht="15" customHeight="1" x14ac:dyDescent="0.2">
      <c r="A26" s="120"/>
      <c r="C26" s="121" t="s">
        <v>187</v>
      </c>
      <c r="D26" s="110" t="s">
        <v>188</v>
      </c>
      <c r="E26" s="113">
        <v>1.5403422982885087</v>
      </c>
      <c r="F26" s="115">
        <v>189</v>
      </c>
      <c r="G26" s="114">
        <v>199</v>
      </c>
      <c r="H26" s="114">
        <v>210</v>
      </c>
      <c r="I26" s="114">
        <v>187</v>
      </c>
      <c r="J26" s="140">
        <v>177</v>
      </c>
      <c r="K26" s="114">
        <v>12</v>
      </c>
      <c r="L26" s="116">
        <v>6.7796610169491522</v>
      </c>
    </row>
    <row r="27" spans="1:12" s="110" customFormat="1" ht="15" customHeight="1" x14ac:dyDescent="0.2">
      <c r="A27" s="120"/>
      <c r="B27" s="119"/>
      <c r="D27" s="259" t="s">
        <v>106</v>
      </c>
      <c r="E27" s="113">
        <v>45.5026455026455</v>
      </c>
      <c r="F27" s="115">
        <v>86</v>
      </c>
      <c r="G27" s="114">
        <v>94</v>
      </c>
      <c r="H27" s="114">
        <v>107</v>
      </c>
      <c r="I27" s="114">
        <v>95</v>
      </c>
      <c r="J27" s="140">
        <v>93</v>
      </c>
      <c r="K27" s="114">
        <v>-7</v>
      </c>
      <c r="L27" s="116">
        <v>-7.5268817204301079</v>
      </c>
    </row>
    <row r="28" spans="1:12" s="110" customFormat="1" ht="15" customHeight="1" x14ac:dyDescent="0.2">
      <c r="A28" s="120"/>
      <c r="B28" s="119"/>
      <c r="D28" s="259" t="s">
        <v>107</v>
      </c>
      <c r="E28" s="113">
        <v>54.4973544973545</v>
      </c>
      <c r="F28" s="115">
        <v>103</v>
      </c>
      <c r="G28" s="114">
        <v>105</v>
      </c>
      <c r="H28" s="114">
        <v>103</v>
      </c>
      <c r="I28" s="114">
        <v>92</v>
      </c>
      <c r="J28" s="140">
        <v>84</v>
      </c>
      <c r="K28" s="114">
        <v>19</v>
      </c>
      <c r="L28" s="116">
        <v>22.61904761904762</v>
      </c>
    </row>
    <row r="29" spans="1:12" s="110" customFormat="1" ht="24" customHeight="1" x14ac:dyDescent="0.2">
      <c r="A29" s="604" t="s">
        <v>189</v>
      </c>
      <c r="B29" s="605"/>
      <c r="C29" s="605"/>
      <c r="D29" s="606"/>
      <c r="E29" s="113">
        <v>90.99429502852486</v>
      </c>
      <c r="F29" s="115">
        <v>11165</v>
      </c>
      <c r="G29" s="114">
        <v>11433</v>
      </c>
      <c r="H29" s="114">
        <v>11537</v>
      </c>
      <c r="I29" s="114">
        <v>11547</v>
      </c>
      <c r="J29" s="140">
        <v>11360</v>
      </c>
      <c r="K29" s="114">
        <v>-195</v>
      </c>
      <c r="L29" s="116">
        <v>-1.716549295774648</v>
      </c>
    </row>
    <row r="30" spans="1:12" s="110" customFormat="1" ht="15" customHeight="1" x14ac:dyDescent="0.2">
      <c r="A30" s="120"/>
      <c r="B30" s="119"/>
      <c r="C30" s="258" t="s">
        <v>106</v>
      </c>
      <c r="E30" s="113">
        <v>35.879982086878641</v>
      </c>
      <c r="F30" s="115">
        <v>4006</v>
      </c>
      <c r="G30" s="114">
        <v>4071</v>
      </c>
      <c r="H30" s="114">
        <v>4115</v>
      </c>
      <c r="I30" s="114">
        <v>4036</v>
      </c>
      <c r="J30" s="140">
        <v>3934</v>
      </c>
      <c r="K30" s="114">
        <v>72</v>
      </c>
      <c r="L30" s="116">
        <v>1.8301982714794103</v>
      </c>
    </row>
    <row r="31" spans="1:12" s="110" customFormat="1" ht="15" customHeight="1" x14ac:dyDescent="0.2">
      <c r="A31" s="120"/>
      <c r="B31" s="119"/>
      <c r="C31" s="258" t="s">
        <v>107</v>
      </c>
      <c r="E31" s="113">
        <v>64.120017913121359</v>
      </c>
      <c r="F31" s="115">
        <v>7159</v>
      </c>
      <c r="G31" s="114">
        <v>7362</v>
      </c>
      <c r="H31" s="114">
        <v>7422</v>
      </c>
      <c r="I31" s="114">
        <v>7511</v>
      </c>
      <c r="J31" s="140">
        <v>7426</v>
      </c>
      <c r="K31" s="114">
        <v>-267</v>
      </c>
      <c r="L31" s="116">
        <v>-3.5954753568542959</v>
      </c>
    </row>
    <row r="32" spans="1:12" s="110" customFormat="1" ht="15" customHeight="1" x14ac:dyDescent="0.2">
      <c r="A32" s="120"/>
      <c r="B32" s="119" t="s">
        <v>117</v>
      </c>
      <c r="C32" s="258"/>
      <c r="E32" s="113">
        <v>8.875305623471883</v>
      </c>
      <c r="F32" s="114">
        <v>1089</v>
      </c>
      <c r="G32" s="114">
        <v>1100</v>
      </c>
      <c r="H32" s="114">
        <v>1065</v>
      </c>
      <c r="I32" s="114">
        <v>1056</v>
      </c>
      <c r="J32" s="140">
        <v>1008</v>
      </c>
      <c r="K32" s="114">
        <v>81</v>
      </c>
      <c r="L32" s="116">
        <v>8.0357142857142865</v>
      </c>
    </row>
    <row r="33" spans="1:12" s="110" customFormat="1" ht="15" customHeight="1" x14ac:dyDescent="0.2">
      <c r="A33" s="120"/>
      <c r="B33" s="119"/>
      <c r="C33" s="258" t="s">
        <v>106</v>
      </c>
      <c r="E33" s="113">
        <v>40.22038567493113</v>
      </c>
      <c r="F33" s="114">
        <v>438</v>
      </c>
      <c r="G33" s="114">
        <v>428</v>
      </c>
      <c r="H33" s="114">
        <v>405</v>
      </c>
      <c r="I33" s="114">
        <v>417</v>
      </c>
      <c r="J33" s="140">
        <v>385</v>
      </c>
      <c r="K33" s="114">
        <v>53</v>
      </c>
      <c r="L33" s="116">
        <v>13.766233766233766</v>
      </c>
    </row>
    <row r="34" spans="1:12" s="110" customFormat="1" ht="15" customHeight="1" x14ac:dyDescent="0.2">
      <c r="A34" s="120"/>
      <c r="B34" s="119"/>
      <c r="C34" s="258" t="s">
        <v>107</v>
      </c>
      <c r="E34" s="113">
        <v>59.77961432506887</v>
      </c>
      <c r="F34" s="114">
        <v>651</v>
      </c>
      <c r="G34" s="114">
        <v>672</v>
      </c>
      <c r="H34" s="114">
        <v>660</v>
      </c>
      <c r="I34" s="114">
        <v>639</v>
      </c>
      <c r="J34" s="140">
        <v>623</v>
      </c>
      <c r="K34" s="114">
        <v>28</v>
      </c>
      <c r="L34" s="116">
        <v>4.4943820224719104</v>
      </c>
    </row>
    <row r="35" spans="1:12" s="110" customFormat="1" ht="24" customHeight="1" x14ac:dyDescent="0.2">
      <c r="A35" s="604" t="s">
        <v>192</v>
      </c>
      <c r="B35" s="605"/>
      <c r="C35" s="605"/>
      <c r="D35" s="606"/>
      <c r="E35" s="113">
        <v>14.009779951100244</v>
      </c>
      <c r="F35" s="114">
        <v>1719</v>
      </c>
      <c r="G35" s="114">
        <v>1770</v>
      </c>
      <c r="H35" s="114">
        <v>1825</v>
      </c>
      <c r="I35" s="114">
        <v>1853</v>
      </c>
      <c r="J35" s="114">
        <v>1782</v>
      </c>
      <c r="K35" s="318">
        <v>-63</v>
      </c>
      <c r="L35" s="319">
        <v>-3.5353535353535355</v>
      </c>
    </row>
    <row r="36" spans="1:12" s="110" customFormat="1" ht="15" customHeight="1" x14ac:dyDescent="0.2">
      <c r="A36" s="120"/>
      <c r="B36" s="119"/>
      <c r="C36" s="258" t="s">
        <v>106</v>
      </c>
      <c r="E36" s="113">
        <v>34.438627108784175</v>
      </c>
      <c r="F36" s="114">
        <v>592</v>
      </c>
      <c r="G36" s="114">
        <v>607</v>
      </c>
      <c r="H36" s="114">
        <v>637</v>
      </c>
      <c r="I36" s="114">
        <v>643</v>
      </c>
      <c r="J36" s="114">
        <v>604</v>
      </c>
      <c r="K36" s="318">
        <v>-12</v>
      </c>
      <c r="L36" s="116">
        <v>-1.9867549668874172</v>
      </c>
    </row>
    <row r="37" spans="1:12" s="110" customFormat="1" ht="15" customHeight="1" x14ac:dyDescent="0.2">
      <c r="A37" s="120"/>
      <c r="B37" s="119"/>
      <c r="C37" s="258" t="s">
        <v>107</v>
      </c>
      <c r="E37" s="113">
        <v>65.561372891215825</v>
      </c>
      <c r="F37" s="114">
        <v>1127</v>
      </c>
      <c r="G37" s="114">
        <v>1163</v>
      </c>
      <c r="H37" s="114">
        <v>1188</v>
      </c>
      <c r="I37" s="114">
        <v>1210</v>
      </c>
      <c r="J37" s="140">
        <v>1178</v>
      </c>
      <c r="K37" s="114">
        <v>-51</v>
      </c>
      <c r="L37" s="116">
        <v>-4.3293718166383703</v>
      </c>
    </row>
    <row r="38" spans="1:12" s="110" customFormat="1" ht="15" customHeight="1" x14ac:dyDescent="0.2">
      <c r="A38" s="120"/>
      <c r="B38" s="119" t="s">
        <v>328</v>
      </c>
      <c r="C38" s="258"/>
      <c r="E38" s="113">
        <v>66.291768541157296</v>
      </c>
      <c r="F38" s="114">
        <v>8134</v>
      </c>
      <c r="G38" s="114">
        <v>8269</v>
      </c>
      <c r="H38" s="114">
        <v>8264</v>
      </c>
      <c r="I38" s="114">
        <v>8256</v>
      </c>
      <c r="J38" s="140">
        <v>8090</v>
      </c>
      <c r="K38" s="114">
        <v>44</v>
      </c>
      <c r="L38" s="116">
        <v>0.54388133498145863</v>
      </c>
    </row>
    <row r="39" spans="1:12" s="110" customFormat="1" ht="15" customHeight="1" x14ac:dyDescent="0.2">
      <c r="A39" s="120"/>
      <c r="B39" s="119"/>
      <c r="C39" s="258" t="s">
        <v>106</v>
      </c>
      <c r="E39" s="113">
        <v>37.349397590361448</v>
      </c>
      <c r="F39" s="115">
        <v>3038</v>
      </c>
      <c r="G39" s="114">
        <v>3050</v>
      </c>
      <c r="H39" s="114">
        <v>3031</v>
      </c>
      <c r="I39" s="114">
        <v>2994</v>
      </c>
      <c r="J39" s="140">
        <v>2905</v>
      </c>
      <c r="K39" s="114">
        <v>133</v>
      </c>
      <c r="L39" s="116">
        <v>4.5783132530120483</v>
      </c>
    </row>
    <row r="40" spans="1:12" s="110" customFormat="1" ht="15" customHeight="1" x14ac:dyDescent="0.2">
      <c r="A40" s="120"/>
      <c r="B40" s="119"/>
      <c r="C40" s="258" t="s">
        <v>107</v>
      </c>
      <c r="E40" s="113">
        <v>62.650602409638552</v>
      </c>
      <c r="F40" s="115">
        <v>5096</v>
      </c>
      <c r="G40" s="114">
        <v>5219</v>
      </c>
      <c r="H40" s="114">
        <v>5233</v>
      </c>
      <c r="I40" s="114">
        <v>5262</v>
      </c>
      <c r="J40" s="140">
        <v>5185</v>
      </c>
      <c r="K40" s="114">
        <v>-89</v>
      </c>
      <c r="L40" s="116">
        <v>-1.7164898746383799</v>
      </c>
    </row>
    <row r="41" spans="1:12" s="110" customFormat="1" ht="15" customHeight="1" x14ac:dyDescent="0.2">
      <c r="A41" s="120"/>
      <c r="B41" s="320" t="s">
        <v>515</v>
      </c>
      <c r="C41" s="258"/>
      <c r="E41" s="113">
        <v>5.6153219233903826</v>
      </c>
      <c r="F41" s="115">
        <v>689</v>
      </c>
      <c r="G41" s="114">
        <v>697</v>
      </c>
      <c r="H41" s="114">
        <v>693</v>
      </c>
      <c r="I41" s="114">
        <v>685</v>
      </c>
      <c r="J41" s="140">
        <v>673</v>
      </c>
      <c r="K41" s="114">
        <v>16</v>
      </c>
      <c r="L41" s="116">
        <v>2.3774145616641902</v>
      </c>
    </row>
    <row r="42" spans="1:12" s="110" customFormat="1" ht="15" customHeight="1" x14ac:dyDescent="0.2">
      <c r="A42" s="120"/>
      <c r="B42" s="119"/>
      <c r="C42" s="268" t="s">
        <v>106</v>
      </c>
      <c r="D42" s="182"/>
      <c r="E42" s="113">
        <v>42.089985486211901</v>
      </c>
      <c r="F42" s="115">
        <v>290</v>
      </c>
      <c r="G42" s="114">
        <v>301</v>
      </c>
      <c r="H42" s="114">
        <v>294</v>
      </c>
      <c r="I42" s="114">
        <v>287</v>
      </c>
      <c r="J42" s="140">
        <v>285</v>
      </c>
      <c r="K42" s="114">
        <v>5</v>
      </c>
      <c r="L42" s="116">
        <v>1.7543859649122806</v>
      </c>
    </row>
    <row r="43" spans="1:12" s="110" customFormat="1" ht="15" customHeight="1" x14ac:dyDescent="0.2">
      <c r="A43" s="120"/>
      <c r="B43" s="119"/>
      <c r="C43" s="268" t="s">
        <v>107</v>
      </c>
      <c r="D43" s="182"/>
      <c r="E43" s="113">
        <v>57.910014513788099</v>
      </c>
      <c r="F43" s="115">
        <v>399</v>
      </c>
      <c r="G43" s="114">
        <v>396</v>
      </c>
      <c r="H43" s="114">
        <v>399</v>
      </c>
      <c r="I43" s="114">
        <v>398</v>
      </c>
      <c r="J43" s="140">
        <v>388</v>
      </c>
      <c r="K43" s="114">
        <v>11</v>
      </c>
      <c r="L43" s="116">
        <v>2.8350515463917527</v>
      </c>
    </row>
    <row r="44" spans="1:12" s="110" customFormat="1" ht="15" customHeight="1" x14ac:dyDescent="0.2">
      <c r="A44" s="120"/>
      <c r="B44" s="119" t="s">
        <v>205</v>
      </c>
      <c r="C44" s="268"/>
      <c r="D44" s="182"/>
      <c r="E44" s="113">
        <v>14.083129584352077</v>
      </c>
      <c r="F44" s="115">
        <v>1728</v>
      </c>
      <c r="G44" s="114">
        <v>1809</v>
      </c>
      <c r="H44" s="114">
        <v>1835</v>
      </c>
      <c r="I44" s="114">
        <v>1822</v>
      </c>
      <c r="J44" s="140">
        <v>1834</v>
      </c>
      <c r="K44" s="114">
        <v>-106</v>
      </c>
      <c r="L44" s="116">
        <v>-5.7797164667393677</v>
      </c>
    </row>
    <row r="45" spans="1:12" s="110" customFormat="1" ht="15" customHeight="1" x14ac:dyDescent="0.2">
      <c r="A45" s="120"/>
      <c r="B45" s="119"/>
      <c r="C45" s="268" t="s">
        <v>106</v>
      </c>
      <c r="D45" s="182"/>
      <c r="E45" s="113">
        <v>30.613425925925927</v>
      </c>
      <c r="F45" s="115">
        <v>529</v>
      </c>
      <c r="G45" s="114">
        <v>544</v>
      </c>
      <c r="H45" s="114">
        <v>562</v>
      </c>
      <c r="I45" s="114">
        <v>533</v>
      </c>
      <c r="J45" s="140">
        <v>529</v>
      </c>
      <c r="K45" s="114">
        <v>0</v>
      </c>
      <c r="L45" s="116">
        <v>0</v>
      </c>
    </row>
    <row r="46" spans="1:12" s="110" customFormat="1" ht="15" customHeight="1" x14ac:dyDescent="0.2">
      <c r="A46" s="123"/>
      <c r="B46" s="124"/>
      <c r="C46" s="260" t="s">
        <v>107</v>
      </c>
      <c r="D46" s="261"/>
      <c r="E46" s="125">
        <v>69.386574074074076</v>
      </c>
      <c r="F46" s="143">
        <v>1199</v>
      </c>
      <c r="G46" s="144">
        <v>1265</v>
      </c>
      <c r="H46" s="144">
        <v>1273</v>
      </c>
      <c r="I46" s="144">
        <v>1289</v>
      </c>
      <c r="J46" s="145">
        <v>1305</v>
      </c>
      <c r="K46" s="144">
        <v>-106</v>
      </c>
      <c r="L46" s="146">
        <v>-8.1226053639846736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12270</v>
      </c>
      <c r="E11" s="114">
        <v>12545</v>
      </c>
      <c r="F11" s="114">
        <v>12617</v>
      </c>
      <c r="G11" s="114">
        <v>12616</v>
      </c>
      <c r="H11" s="140">
        <v>12379</v>
      </c>
      <c r="I11" s="115">
        <v>-109</v>
      </c>
      <c r="J11" s="116">
        <v>-0.88052346716212937</v>
      </c>
    </row>
    <row r="12" spans="1:15" s="110" customFormat="1" ht="24.95" customHeight="1" x14ac:dyDescent="0.2">
      <c r="A12" s="193" t="s">
        <v>132</v>
      </c>
      <c r="B12" s="194" t="s">
        <v>133</v>
      </c>
      <c r="C12" s="113">
        <v>2.0211898940505297</v>
      </c>
      <c r="D12" s="115">
        <v>248</v>
      </c>
      <c r="E12" s="114">
        <v>231</v>
      </c>
      <c r="F12" s="114">
        <v>232</v>
      </c>
      <c r="G12" s="114">
        <v>228</v>
      </c>
      <c r="H12" s="140">
        <v>212</v>
      </c>
      <c r="I12" s="115">
        <v>36</v>
      </c>
      <c r="J12" s="116">
        <v>16.981132075471699</v>
      </c>
    </row>
    <row r="13" spans="1:15" s="110" customFormat="1" ht="24.95" customHeight="1" x14ac:dyDescent="0.2">
      <c r="A13" s="193" t="s">
        <v>134</v>
      </c>
      <c r="B13" s="199" t="s">
        <v>214</v>
      </c>
      <c r="C13" s="113">
        <v>0.96169519152404237</v>
      </c>
      <c r="D13" s="115">
        <v>118</v>
      </c>
      <c r="E13" s="114">
        <v>104</v>
      </c>
      <c r="F13" s="114">
        <v>96</v>
      </c>
      <c r="G13" s="114">
        <v>100</v>
      </c>
      <c r="H13" s="140">
        <v>94</v>
      </c>
      <c r="I13" s="115">
        <v>24</v>
      </c>
      <c r="J13" s="116">
        <v>25.531914893617021</v>
      </c>
    </row>
    <row r="14" spans="1:15" s="287" customFormat="1" ht="24.95" customHeight="1" x14ac:dyDescent="0.2">
      <c r="A14" s="193" t="s">
        <v>215</v>
      </c>
      <c r="B14" s="199" t="s">
        <v>137</v>
      </c>
      <c r="C14" s="113">
        <v>10.358598207008965</v>
      </c>
      <c r="D14" s="115">
        <v>1271</v>
      </c>
      <c r="E14" s="114">
        <v>1353</v>
      </c>
      <c r="F14" s="114">
        <v>1369</v>
      </c>
      <c r="G14" s="114">
        <v>1394</v>
      </c>
      <c r="H14" s="140">
        <v>1401</v>
      </c>
      <c r="I14" s="115">
        <v>-130</v>
      </c>
      <c r="J14" s="116">
        <v>-9.279086366880799</v>
      </c>
      <c r="K14" s="110"/>
      <c r="L14" s="110"/>
      <c r="M14" s="110"/>
      <c r="N14" s="110"/>
      <c r="O14" s="110"/>
    </row>
    <row r="15" spans="1:15" s="110" customFormat="1" ht="24.95" customHeight="1" x14ac:dyDescent="0.2">
      <c r="A15" s="193" t="s">
        <v>216</v>
      </c>
      <c r="B15" s="199" t="s">
        <v>217</v>
      </c>
      <c r="C15" s="113">
        <v>4.017929910350448</v>
      </c>
      <c r="D15" s="115">
        <v>493</v>
      </c>
      <c r="E15" s="114">
        <v>540</v>
      </c>
      <c r="F15" s="114">
        <v>578</v>
      </c>
      <c r="G15" s="114">
        <v>590</v>
      </c>
      <c r="H15" s="140">
        <v>569</v>
      </c>
      <c r="I15" s="115">
        <v>-76</v>
      </c>
      <c r="J15" s="116">
        <v>-13.356766256590509</v>
      </c>
    </row>
    <row r="16" spans="1:15" s="287" customFormat="1" ht="24.95" customHeight="1" x14ac:dyDescent="0.2">
      <c r="A16" s="193" t="s">
        <v>218</v>
      </c>
      <c r="B16" s="199" t="s">
        <v>141</v>
      </c>
      <c r="C16" s="113">
        <v>4.2053789731051348</v>
      </c>
      <c r="D16" s="115">
        <v>516</v>
      </c>
      <c r="E16" s="114">
        <v>562</v>
      </c>
      <c r="F16" s="114">
        <v>553</v>
      </c>
      <c r="G16" s="114">
        <v>555</v>
      </c>
      <c r="H16" s="140">
        <v>579</v>
      </c>
      <c r="I16" s="115">
        <v>-63</v>
      </c>
      <c r="J16" s="116">
        <v>-10.880829015544041</v>
      </c>
      <c r="K16" s="110"/>
      <c r="L16" s="110"/>
      <c r="M16" s="110"/>
      <c r="N16" s="110"/>
      <c r="O16" s="110"/>
    </row>
    <row r="17" spans="1:15" s="110" customFormat="1" ht="24.95" customHeight="1" x14ac:dyDescent="0.2">
      <c r="A17" s="193" t="s">
        <v>142</v>
      </c>
      <c r="B17" s="199" t="s">
        <v>220</v>
      </c>
      <c r="C17" s="113">
        <v>2.1352893235533821</v>
      </c>
      <c r="D17" s="115">
        <v>262</v>
      </c>
      <c r="E17" s="114">
        <v>251</v>
      </c>
      <c r="F17" s="114">
        <v>238</v>
      </c>
      <c r="G17" s="114">
        <v>249</v>
      </c>
      <c r="H17" s="140">
        <v>253</v>
      </c>
      <c r="I17" s="115">
        <v>9</v>
      </c>
      <c r="J17" s="116">
        <v>3.5573122529644268</v>
      </c>
    </row>
    <row r="18" spans="1:15" s="287" customFormat="1" ht="24.95" customHeight="1" x14ac:dyDescent="0.2">
      <c r="A18" s="201" t="s">
        <v>144</v>
      </c>
      <c r="B18" s="202" t="s">
        <v>145</v>
      </c>
      <c r="C18" s="113">
        <v>7.1719641401792993</v>
      </c>
      <c r="D18" s="115">
        <v>880</v>
      </c>
      <c r="E18" s="114">
        <v>882</v>
      </c>
      <c r="F18" s="114">
        <v>911</v>
      </c>
      <c r="G18" s="114">
        <v>882</v>
      </c>
      <c r="H18" s="140">
        <v>853</v>
      </c>
      <c r="I18" s="115">
        <v>27</v>
      </c>
      <c r="J18" s="116">
        <v>3.1652989449003517</v>
      </c>
      <c r="K18" s="110"/>
      <c r="L18" s="110"/>
      <c r="M18" s="110"/>
      <c r="N18" s="110"/>
      <c r="O18" s="110"/>
    </row>
    <row r="19" spans="1:15" s="110" customFormat="1" ht="24.95" customHeight="1" x14ac:dyDescent="0.2">
      <c r="A19" s="193" t="s">
        <v>146</v>
      </c>
      <c r="B19" s="199" t="s">
        <v>147</v>
      </c>
      <c r="C19" s="113">
        <v>18.133659331703342</v>
      </c>
      <c r="D19" s="115">
        <v>2225</v>
      </c>
      <c r="E19" s="114">
        <v>2212</v>
      </c>
      <c r="F19" s="114">
        <v>2205</v>
      </c>
      <c r="G19" s="114">
        <v>2215</v>
      </c>
      <c r="H19" s="140">
        <v>2222</v>
      </c>
      <c r="I19" s="115">
        <v>3</v>
      </c>
      <c r="J19" s="116">
        <v>0.13501350135013501</v>
      </c>
    </row>
    <row r="20" spans="1:15" s="287" customFormat="1" ht="24.95" customHeight="1" x14ac:dyDescent="0.2">
      <c r="A20" s="193" t="s">
        <v>148</v>
      </c>
      <c r="B20" s="199" t="s">
        <v>149</v>
      </c>
      <c r="C20" s="113">
        <v>5.1018744906275471</v>
      </c>
      <c r="D20" s="115">
        <v>626</v>
      </c>
      <c r="E20" s="114">
        <v>631</v>
      </c>
      <c r="F20" s="114">
        <v>627</v>
      </c>
      <c r="G20" s="114">
        <v>618</v>
      </c>
      <c r="H20" s="140">
        <v>593</v>
      </c>
      <c r="I20" s="115">
        <v>33</v>
      </c>
      <c r="J20" s="116">
        <v>5.5649241146711637</v>
      </c>
      <c r="K20" s="110"/>
      <c r="L20" s="110"/>
      <c r="M20" s="110"/>
      <c r="N20" s="110"/>
      <c r="O20" s="110"/>
    </row>
    <row r="21" spans="1:15" s="110" customFormat="1" ht="24.95" customHeight="1" x14ac:dyDescent="0.2">
      <c r="A21" s="201" t="s">
        <v>150</v>
      </c>
      <c r="B21" s="202" t="s">
        <v>151</v>
      </c>
      <c r="C21" s="113">
        <v>12.290138549307253</v>
      </c>
      <c r="D21" s="115">
        <v>1508</v>
      </c>
      <c r="E21" s="114">
        <v>1613</v>
      </c>
      <c r="F21" s="114">
        <v>1630</v>
      </c>
      <c r="G21" s="114">
        <v>1676</v>
      </c>
      <c r="H21" s="140">
        <v>1556</v>
      </c>
      <c r="I21" s="115">
        <v>-48</v>
      </c>
      <c r="J21" s="116">
        <v>-3.0848329048843186</v>
      </c>
    </row>
    <row r="22" spans="1:15" s="110" customFormat="1" ht="24.95" customHeight="1" x14ac:dyDescent="0.2">
      <c r="A22" s="201" t="s">
        <v>152</v>
      </c>
      <c r="B22" s="199" t="s">
        <v>153</v>
      </c>
      <c r="C22" s="113">
        <v>2.2819885900570496</v>
      </c>
      <c r="D22" s="115">
        <v>280</v>
      </c>
      <c r="E22" s="114">
        <v>276</v>
      </c>
      <c r="F22" s="114">
        <v>271</v>
      </c>
      <c r="G22" s="114">
        <v>264</v>
      </c>
      <c r="H22" s="140">
        <v>254</v>
      </c>
      <c r="I22" s="115">
        <v>26</v>
      </c>
      <c r="J22" s="116">
        <v>10.236220472440944</v>
      </c>
    </row>
    <row r="23" spans="1:15" s="110" customFormat="1" ht="24.95" customHeight="1" x14ac:dyDescent="0.2">
      <c r="A23" s="193" t="s">
        <v>154</v>
      </c>
      <c r="B23" s="199" t="s">
        <v>155</v>
      </c>
      <c r="C23" s="113">
        <v>1.5403422982885087</v>
      </c>
      <c r="D23" s="115">
        <v>189</v>
      </c>
      <c r="E23" s="114">
        <v>200</v>
      </c>
      <c r="F23" s="114">
        <v>197</v>
      </c>
      <c r="G23" s="114">
        <v>199</v>
      </c>
      <c r="H23" s="140">
        <v>194</v>
      </c>
      <c r="I23" s="115">
        <v>-5</v>
      </c>
      <c r="J23" s="116">
        <v>-2.5773195876288661</v>
      </c>
    </row>
    <row r="24" spans="1:15" s="110" customFormat="1" ht="24.95" customHeight="1" x14ac:dyDescent="0.2">
      <c r="A24" s="193" t="s">
        <v>156</v>
      </c>
      <c r="B24" s="199" t="s">
        <v>221</v>
      </c>
      <c r="C24" s="113">
        <v>6.5525672371638146</v>
      </c>
      <c r="D24" s="115">
        <v>804</v>
      </c>
      <c r="E24" s="114">
        <v>855</v>
      </c>
      <c r="F24" s="114">
        <v>847</v>
      </c>
      <c r="G24" s="114">
        <v>849</v>
      </c>
      <c r="H24" s="140">
        <v>843</v>
      </c>
      <c r="I24" s="115">
        <v>-39</v>
      </c>
      <c r="J24" s="116">
        <v>-4.6263345195729535</v>
      </c>
    </row>
    <row r="25" spans="1:15" s="110" customFormat="1" ht="24.95" customHeight="1" x14ac:dyDescent="0.2">
      <c r="A25" s="193" t="s">
        <v>222</v>
      </c>
      <c r="B25" s="204" t="s">
        <v>159</v>
      </c>
      <c r="C25" s="113">
        <v>6.9682151589242052</v>
      </c>
      <c r="D25" s="115">
        <v>855</v>
      </c>
      <c r="E25" s="114">
        <v>845</v>
      </c>
      <c r="F25" s="114">
        <v>851</v>
      </c>
      <c r="G25" s="114">
        <v>840</v>
      </c>
      <c r="H25" s="140">
        <v>782</v>
      </c>
      <c r="I25" s="115">
        <v>73</v>
      </c>
      <c r="J25" s="116">
        <v>9.3350383631713552</v>
      </c>
    </row>
    <row r="26" spans="1:15" s="110" customFormat="1" ht="24.95" customHeight="1" x14ac:dyDescent="0.2">
      <c r="A26" s="201">
        <v>782.78300000000002</v>
      </c>
      <c r="B26" s="203" t="s">
        <v>160</v>
      </c>
      <c r="C26" s="113">
        <v>0.11409942950285248</v>
      </c>
      <c r="D26" s="115">
        <v>14</v>
      </c>
      <c r="E26" s="114">
        <v>15</v>
      </c>
      <c r="F26" s="114">
        <v>15</v>
      </c>
      <c r="G26" s="114">
        <v>15</v>
      </c>
      <c r="H26" s="140">
        <v>12</v>
      </c>
      <c r="I26" s="115">
        <v>2</v>
      </c>
      <c r="J26" s="116">
        <v>16.666666666666668</v>
      </c>
    </row>
    <row r="27" spans="1:15" s="110" customFormat="1" ht="24.95" customHeight="1" x14ac:dyDescent="0.2">
      <c r="A27" s="193" t="s">
        <v>161</v>
      </c>
      <c r="B27" s="199" t="s">
        <v>162</v>
      </c>
      <c r="C27" s="113">
        <v>3.0399348003259985</v>
      </c>
      <c r="D27" s="115">
        <v>373</v>
      </c>
      <c r="E27" s="114">
        <v>374</v>
      </c>
      <c r="F27" s="114">
        <v>365</v>
      </c>
      <c r="G27" s="114">
        <v>373</v>
      </c>
      <c r="H27" s="140">
        <v>379</v>
      </c>
      <c r="I27" s="115">
        <v>-6</v>
      </c>
      <c r="J27" s="116">
        <v>-1.5831134564643798</v>
      </c>
    </row>
    <row r="28" spans="1:15" s="110" customFormat="1" ht="24.95" customHeight="1" x14ac:dyDescent="0.2">
      <c r="A28" s="193" t="s">
        <v>163</v>
      </c>
      <c r="B28" s="199" t="s">
        <v>164</v>
      </c>
      <c r="C28" s="113">
        <v>2.404237978810106</v>
      </c>
      <c r="D28" s="115">
        <v>295</v>
      </c>
      <c r="E28" s="114">
        <v>284</v>
      </c>
      <c r="F28" s="114">
        <v>274</v>
      </c>
      <c r="G28" s="114">
        <v>278</v>
      </c>
      <c r="H28" s="140">
        <v>272</v>
      </c>
      <c r="I28" s="115">
        <v>23</v>
      </c>
      <c r="J28" s="116">
        <v>8.4558823529411757</v>
      </c>
    </row>
    <row r="29" spans="1:15" s="110" customFormat="1" ht="24.95" customHeight="1" x14ac:dyDescent="0.2">
      <c r="A29" s="193">
        <v>86</v>
      </c>
      <c r="B29" s="199" t="s">
        <v>165</v>
      </c>
      <c r="C29" s="113">
        <v>7.0741646291768543</v>
      </c>
      <c r="D29" s="115">
        <v>868</v>
      </c>
      <c r="E29" s="114">
        <v>872</v>
      </c>
      <c r="F29" s="114">
        <v>877</v>
      </c>
      <c r="G29" s="114">
        <v>872</v>
      </c>
      <c r="H29" s="140">
        <v>890</v>
      </c>
      <c r="I29" s="115">
        <v>-22</v>
      </c>
      <c r="J29" s="116">
        <v>-2.4719101123595504</v>
      </c>
    </row>
    <row r="30" spans="1:15" s="110" customFormat="1" ht="24.95" customHeight="1" x14ac:dyDescent="0.2">
      <c r="A30" s="193">
        <v>87.88</v>
      </c>
      <c r="B30" s="204" t="s">
        <v>166</v>
      </c>
      <c r="C30" s="113">
        <v>2.5183374083129584</v>
      </c>
      <c r="D30" s="115">
        <v>309</v>
      </c>
      <c r="E30" s="114">
        <v>304</v>
      </c>
      <c r="F30" s="114">
        <v>294</v>
      </c>
      <c r="G30" s="114">
        <v>305</v>
      </c>
      <c r="H30" s="140">
        <v>297</v>
      </c>
      <c r="I30" s="115">
        <v>12</v>
      </c>
      <c r="J30" s="116">
        <v>4.0404040404040407</v>
      </c>
    </row>
    <row r="31" spans="1:15" s="110" customFormat="1" ht="24.95" customHeight="1" x14ac:dyDescent="0.2">
      <c r="A31" s="193" t="s">
        <v>167</v>
      </c>
      <c r="B31" s="199" t="s">
        <v>168</v>
      </c>
      <c r="C31" s="113">
        <v>11.466992665036674</v>
      </c>
      <c r="D31" s="115">
        <v>1407</v>
      </c>
      <c r="E31" s="114">
        <v>1494</v>
      </c>
      <c r="F31" s="114">
        <v>1556</v>
      </c>
      <c r="G31" s="114">
        <v>1508</v>
      </c>
      <c r="H31" s="140">
        <v>1525</v>
      </c>
      <c r="I31" s="115">
        <v>-118</v>
      </c>
      <c r="J31" s="116">
        <v>-7.7377049180327866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2.0211898940505297</v>
      </c>
      <c r="D34" s="115">
        <v>248</v>
      </c>
      <c r="E34" s="114">
        <v>231</v>
      </c>
      <c r="F34" s="114">
        <v>232</v>
      </c>
      <c r="G34" s="114">
        <v>228</v>
      </c>
      <c r="H34" s="140">
        <v>212</v>
      </c>
      <c r="I34" s="115">
        <v>36</v>
      </c>
      <c r="J34" s="116">
        <v>16.981132075471699</v>
      </c>
    </row>
    <row r="35" spans="1:10" s="110" customFormat="1" ht="24.95" customHeight="1" x14ac:dyDescent="0.2">
      <c r="A35" s="292" t="s">
        <v>171</v>
      </c>
      <c r="B35" s="293" t="s">
        <v>172</v>
      </c>
      <c r="C35" s="113">
        <v>18.492257538712305</v>
      </c>
      <c r="D35" s="115">
        <v>2269</v>
      </c>
      <c r="E35" s="114">
        <v>2339</v>
      </c>
      <c r="F35" s="114">
        <v>2376</v>
      </c>
      <c r="G35" s="114">
        <v>2376</v>
      </c>
      <c r="H35" s="140">
        <v>2348</v>
      </c>
      <c r="I35" s="115">
        <v>-79</v>
      </c>
      <c r="J35" s="116">
        <v>-3.364565587734242</v>
      </c>
    </row>
    <row r="36" spans="1:10" s="110" customFormat="1" ht="24.95" customHeight="1" x14ac:dyDescent="0.2">
      <c r="A36" s="294" t="s">
        <v>173</v>
      </c>
      <c r="B36" s="295" t="s">
        <v>174</v>
      </c>
      <c r="C36" s="125">
        <v>79.486552567237169</v>
      </c>
      <c r="D36" s="143">
        <v>9753</v>
      </c>
      <c r="E36" s="144">
        <v>9975</v>
      </c>
      <c r="F36" s="144">
        <v>10009</v>
      </c>
      <c r="G36" s="144">
        <v>10012</v>
      </c>
      <c r="H36" s="145">
        <v>9819</v>
      </c>
      <c r="I36" s="143">
        <v>-66</v>
      </c>
      <c r="J36" s="146">
        <v>-0.67216620837152463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12270</v>
      </c>
      <c r="F11" s="264">
        <v>12545</v>
      </c>
      <c r="G11" s="264">
        <v>12617</v>
      </c>
      <c r="H11" s="264">
        <v>12616</v>
      </c>
      <c r="I11" s="265">
        <v>12379</v>
      </c>
      <c r="J11" s="263">
        <v>-109</v>
      </c>
      <c r="K11" s="266">
        <v>-0.88052346716212937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44.001629991850038</v>
      </c>
      <c r="E13" s="115">
        <v>5399</v>
      </c>
      <c r="F13" s="114">
        <v>5501</v>
      </c>
      <c r="G13" s="114">
        <v>5548</v>
      </c>
      <c r="H13" s="114">
        <v>5543</v>
      </c>
      <c r="I13" s="140">
        <v>5469</v>
      </c>
      <c r="J13" s="115">
        <v>-70</v>
      </c>
      <c r="K13" s="116">
        <v>-1.2799414883891023</v>
      </c>
    </row>
    <row r="14" spans="1:15" ht="15.95" customHeight="1" x14ac:dyDescent="0.2">
      <c r="A14" s="306" t="s">
        <v>230</v>
      </c>
      <c r="B14" s="307"/>
      <c r="C14" s="308"/>
      <c r="D14" s="113">
        <v>45.916870415647921</v>
      </c>
      <c r="E14" s="115">
        <v>5634</v>
      </c>
      <c r="F14" s="114">
        <v>5752</v>
      </c>
      <c r="G14" s="114">
        <v>5762</v>
      </c>
      <c r="H14" s="114">
        <v>5774</v>
      </c>
      <c r="I14" s="140">
        <v>5647</v>
      </c>
      <c r="J14" s="115">
        <v>-13</v>
      </c>
      <c r="K14" s="116">
        <v>-0.23021073136178502</v>
      </c>
    </row>
    <row r="15" spans="1:15" ht="15.95" customHeight="1" x14ac:dyDescent="0.2">
      <c r="A15" s="306" t="s">
        <v>231</v>
      </c>
      <c r="B15" s="307"/>
      <c r="C15" s="308"/>
      <c r="D15" s="113">
        <v>4.6617766911165441</v>
      </c>
      <c r="E15" s="115">
        <v>572</v>
      </c>
      <c r="F15" s="114">
        <v>584</v>
      </c>
      <c r="G15" s="114">
        <v>603</v>
      </c>
      <c r="H15" s="114">
        <v>583</v>
      </c>
      <c r="I15" s="140">
        <v>590</v>
      </c>
      <c r="J15" s="115">
        <v>-18</v>
      </c>
      <c r="K15" s="116">
        <v>-3.0508474576271185</v>
      </c>
    </row>
    <row r="16" spans="1:15" ht="15.95" customHeight="1" x14ac:dyDescent="0.2">
      <c r="A16" s="306" t="s">
        <v>232</v>
      </c>
      <c r="B16" s="307"/>
      <c r="C16" s="308"/>
      <c r="D16" s="113">
        <v>2.4205378973105134</v>
      </c>
      <c r="E16" s="115">
        <v>297</v>
      </c>
      <c r="F16" s="114">
        <v>308</v>
      </c>
      <c r="G16" s="114">
        <v>304</v>
      </c>
      <c r="H16" s="114">
        <v>312</v>
      </c>
      <c r="I16" s="140">
        <v>293</v>
      </c>
      <c r="J16" s="115">
        <v>4</v>
      </c>
      <c r="K16" s="116">
        <v>1.3651877133105803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2.0293398533007334</v>
      </c>
      <c r="E18" s="115">
        <v>249</v>
      </c>
      <c r="F18" s="114">
        <v>229</v>
      </c>
      <c r="G18" s="114">
        <v>225</v>
      </c>
      <c r="H18" s="114">
        <v>214</v>
      </c>
      <c r="I18" s="140">
        <v>193</v>
      </c>
      <c r="J18" s="115">
        <v>56</v>
      </c>
      <c r="K18" s="116">
        <v>29.015544041450777</v>
      </c>
    </row>
    <row r="19" spans="1:11" ht="14.1" customHeight="1" x14ac:dyDescent="0.2">
      <c r="A19" s="306" t="s">
        <v>235</v>
      </c>
      <c r="B19" s="307" t="s">
        <v>236</v>
      </c>
      <c r="C19" s="308"/>
      <c r="D19" s="113">
        <v>1.6462917685411573</v>
      </c>
      <c r="E19" s="115">
        <v>202</v>
      </c>
      <c r="F19" s="114">
        <v>187</v>
      </c>
      <c r="G19" s="114">
        <v>185</v>
      </c>
      <c r="H19" s="114">
        <v>173</v>
      </c>
      <c r="I19" s="140">
        <v>156</v>
      </c>
      <c r="J19" s="115">
        <v>46</v>
      </c>
      <c r="K19" s="116">
        <v>29.487179487179485</v>
      </c>
    </row>
    <row r="20" spans="1:11" ht="14.1" customHeight="1" x14ac:dyDescent="0.2">
      <c r="A20" s="306">
        <v>12</v>
      </c>
      <c r="B20" s="307" t="s">
        <v>237</v>
      </c>
      <c r="C20" s="308"/>
      <c r="D20" s="113">
        <v>1.1246943765281174</v>
      </c>
      <c r="E20" s="115">
        <v>138</v>
      </c>
      <c r="F20" s="114">
        <v>137</v>
      </c>
      <c r="G20" s="114">
        <v>145</v>
      </c>
      <c r="H20" s="114">
        <v>144</v>
      </c>
      <c r="I20" s="140">
        <v>129</v>
      </c>
      <c r="J20" s="115">
        <v>9</v>
      </c>
      <c r="K20" s="116">
        <v>6.9767441860465116</v>
      </c>
    </row>
    <row r="21" spans="1:11" ht="14.1" customHeight="1" x14ac:dyDescent="0.2">
      <c r="A21" s="306">
        <v>21</v>
      </c>
      <c r="B21" s="307" t="s">
        <v>238</v>
      </c>
      <c r="C21" s="308"/>
      <c r="D21" s="113">
        <v>0.12224938875305623</v>
      </c>
      <c r="E21" s="115">
        <v>15</v>
      </c>
      <c r="F21" s="114">
        <v>14</v>
      </c>
      <c r="G21" s="114">
        <v>12</v>
      </c>
      <c r="H21" s="114">
        <v>12</v>
      </c>
      <c r="I21" s="140">
        <v>12</v>
      </c>
      <c r="J21" s="115">
        <v>3</v>
      </c>
      <c r="K21" s="116">
        <v>25</v>
      </c>
    </row>
    <row r="22" spans="1:11" ht="14.1" customHeight="1" x14ac:dyDescent="0.2">
      <c r="A22" s="306">
        <v>22</v>
      </c>
      <c r="B22" s="307" t="s">
        <v>239</v>
      </c>
      <c r="C22" s="308"/>
      <c r="D22" s="113">
        <v>0.91279543602281987</v>
      </c>
      <c r="E22" s="115">
        <v>112</v>
      </c>
      <c r="F22" s="114">
        <v>114</v>
      </c>
      <c r="G22" s="114">
        <v>115</v>
      </c>
      <c r="H22" s="114">
        <v>114</v>
      </c>
      <c r="I22" s="140">
        <v>118</v>
      </c>
      <c r="J22" s="115">
        <v>-6</v>
      </c>
      <c r="K22" s="116">
        <v>-5.0847457627118642</v>
      </c>
    </row>
    <row r="23" spans="1:11" ht="14.1" customHeight="1" x14ac:dyDescent="0.2">
      <c r="A23" s="306">
        <v>23</v>
      </c>
      <c r="B23" s="307" t="s">
        <v>240</v>
      </c>
      <c r="C23" s="308"/>
      <c r="D23" s="113">
        <v>0.43194784026079869</v>
      </c>
      <c r="E23" s="115">
        <v>53</v>
      </c>
      <c r="F23" s="114">
        <v>54</v>
      </c>
      <c r="G23" s="114">
        <v>76</v>
      </c>
      <c r="H23" s="114">
        <v>77</v>
      </c>
      <c r="I23" s="140">
        <v>75</v>
      </c>
      <c r="J23" s="115">
        <v>-22</v>
      </c>
      <c r="K23" s="116">
        <v>-29.333333333333332</v>
      </c>
    </row>
    <row r="24" spans="1:11" ht="14.1" customHeight="1" x14ac:dyDescent="0.2">
      <c r="A24" s="306">
        <v>24</v>
      </c>
      <c r="B24" s="307" t="s">
        <v>241</v>
      </c>
      <c r="C24" s="308"/>
      <c r="D24" s="113">
        <v>1.4262428687856561</v>
      </c>
      <c r="E24" s="115">
        <v>175</v>
      </c>
      <c r="F24" s="114">
        <v>174</v>
      </c>
      <c r="G24" s="114">
        <v>148</v>
      </c>
      <c r="H24" s="114">
        <v>143</v>
      </c>
      <c r="I24" s="140">
        <v>147</v>
      </c>
      <c r="J24" s="115">
        <v>28</v>
      </c>
      <c r="K24" s="116">
        <v>19.047619047619047</v>
      </c>
    </row>
    <row r="25" spans="1:11" ht="14.1" customHeight="1" x14ac:dyDescent="0.2">
      <c r="A25" s="306">
        <v>25</v>
      </c>
      <c r="B25" s="307" t="s">
        <v>242</v>
      </c>
      <c r="C25" s="308"/>
      <c r="D25" s="113">
        <v>1.9559902200488997</v>
      </c>
      <c r="E25" s="115">
        <v>240</v>
      </c>
      <c r="F25" s="114">
        <v>252</v>
      </c>
      <c r="G25" s="114">
        <v>258</v>
      </c>
      <c r="H25" s="114">
        <v>254</v>
      </c>
      <c r="I25" s="140">
        <v>244</v>
      </c>
      <c r="J25" s="115">
        <v>-4</v>
      </c>
      <c r="K25" s="116">
        <v>-1.639344262295082</v>
      </c>
    </row>
    <row r="26" spans="1:11" ht="14.1" customHeight="1" x14ac:dyDescent="0.2">
      <c r="A26" s="306">
        <v>26</v>
      </c>
      <c r="B26" s="307" t="s">
        <v>243</v>
      </c>
      <c r="C26" s="308"/>
      <c r="D26" s="113">
        <v>0.97799511002444983</v>
      </c>
      <c r="E26" s="115">
        <v>120</v>
      </c>
      <c r="F26" s="114">
        <v>127</v>
      </c>
      <c r="G26" s="114">
        <v>126</v>
      </c>
      <c r="H26" s="114">
        <v>127</v>
      </c>
      <c r="I26" s="140">
        <v>136</v>
      </c>
      <c r="J26" s="115">
        <v>-16</v>
      </c>
      <c r="K26" s="116">
        <v>-11.764705882352942</v>
      </c>
    </row>
    <row r="27" spans="1:11" ht="14.1" customHeight="1" x14ac:dyDescent="0.2">
      <c r="A27" s="306">
        <v>27</v>
      </c>
      <c r="B27" s="307" t="s">
        <v>244</v>
      </c>
      <c r="C27" s="308"/>
      <c r="D27" s="113">
        <v>0.44824775876120621</v>
      </c>
      <c r="E27" s="115">
        <v>55</v>
      </c>
      <c r="F27" s="114">
        <v>56</v>
      </c>
      <c r="G27" s="114">
        <v>54</v>
      </c>
      <c r="H27" s="114">
        <v>57</v>
      </c>
      <c r="I27" s="140">
        <v>57</v>
      </c>
      <c r="J27" s="115">
        <v>-2</v>
      </c>
      <c r="K27" s="116">
        <v>-3.5087719298245612</v>
      </c>
    </row>
    <row r="28" spans="1:11" ht="14.1" customHeight="1" x14ac:dyDescent="0.2">
      <c r="A28" s="306">
        <v>28</v>
      </c>
      <c r="B28" s="307" t="s">
        <v>245</v>
      </c>
      <c r="C28" s="308"/>
      <c r="D28" s="113">
        <v>0.4971475142624287</v>
      </c>
      <c r="E28" s="115">
        <v>61</v>
      </c>
      <c r="F28" s="114">
        <v>62</v>
      </c>
      <c r="G28" s="114">
        <v>60</v>
      </c>
      <c r="H28" s="114">
        <v>57</v>
      </c>
      <c r="I28" s="140">
        <v>58</v>
      </c>
      <c r="J28" s="115">
        <v>3</v>
      </c>
      <c r="K28" s="116">
        <v>5.1724137931034484</v>
      </c>
    </row>
    <row r="29" spans="1:11" ht="14.1" customHeight="1" x14ac:dyDescent="0.2">
      <c r="A29" s="306">
        <v>29</v>
      </c>
      <c r="B29" s="307" t="s">
        <v>246</v>
      </c>
      <c r="C29" s="308"/>
      <c r="D29" s="113">
        <v>3.4229828850855744</v>
      </c>
      <c r="E29" s="115">
        <v>420</v>
      </c>
      <c r="F29" s="114">
        <v>449</v>
      </c>
      <c r="G29" s="114">
        <v>435</v>
      </c>
      <c r="H29" s="114">
        <v>456</v>
      </c>
      <c r="I29" s="140">
        <v>449</v>
      </c>
      <c r="J29" s="115">
        <v>-29</v>
      </c>
      <c r="K29" s="116">
        <v>-6.4587973273942092</v>
      </c>
    </row>
    <row r="30" spans="1:11" ht="14.1" customHeight="1" x14ac:dyDescent="0.2">
      <c r="A30" s="306" t="s">
        <v>247</v>
      </c>
      <c r="B30" s="307" t="s">
        <v>248</v>
      </c>
      <c r="C30" s="308"/>
      <c r="D30" s="113">
        <v>0.70089649551752242</v>
      </c>
      <c r="E30" s="115">
        <v>86</v>
      </c>
      <c r="F30" s="114">
        <v>91</v>
      </c>
      <c r="G30" s="114">
        <v>89</v>
      </c>
      <c r="H30" s="114">
        <v>87</v>
      </c>
      <c r="I30" s="140">
        <v>89</v>
      </c>
      <c r="J30" s="115">
        <v>-3</v>
      </c>
      <c r="K30" s="116">
        <v>-3.3707865168539324</v>
      </c>
    </row>
    <row r="31" spans="1:11" ht="14.1" customHeight="1" x14ac:dyDescent="0.2">
      <c r="A31" s="306" t="s">
        <v>249</v>
      </c>
      <c r="B31" s="307" t="s">
        <v>250</v>
      </c>
      <c r="C31" s="308"/>
      <c r="D31" s="113">
        <v>2.6894865525672373</v>
      </c>
      <c r="E31" s="115">
        <v>330</v>
      </c>
      <c r="F31" s="114">
        <v>354</v>
      </c>
      <c r="G31" s="114">
        <v>339</v>
      </c>
      <c r="H31" s="114">
        <v>363</v>
      </c>
      <c r="I31" s="140">
        <v>353</v>
      </c>
      <c r="J31" s="115">
        <v>-23</v>
      </c>
      <c r="K31" s="116">
        <v>-6.5155807365439093</v>
      </c>
    </row>
    <row r="32" spans="1:11" ht="14.1" customHeight="1" x14ac:dyDescent="0.2">
      <c r="A32" s="306">
        <v>31</v>
      </c>
      <c r="B32" s="307" t="s">
        <v>251</v>
      </c>
      <c r="C32" s="308"/>
      <c r="D32" s="113">
        <v>0.14669926650366749</v>
      </c>
      <c r="E32" s="115">
        <v>18</v>
      </c>
      <c r="F32" s="114">
        <v>20</v>
      </c>
      <c r="G32" s="114">
        <v>19</v>
      </c>
      <c r="H32" s="114">
        <v>17</v>
      </c>
      <c r="I32" s="140">
        <v>17</v>
      </c>
      <c r="J32" s="115">
        <v>1</v>
      </c>
      <c r="K32" s="116">
        <v>5.882352941176471</v>
      </c>
    </row>
    <row r="33" spans="1:11" ht="14.1" customHeight="1" x14ac:dyDescent="0.2">
      <c r="A33" s="306">
        <v>32</v>
      </c>
      <c r="B33" s="307" t="s">
        <v>252</v>
      </c>
      <c r="C33" s="308"/>
      <c r="D33" s="113">
        <v>1.1165444172779135</v>
      </c>
      <c r="E33" s="115">
        <v>137</v>
      </c>
      <c r="F33" s="114">
        <v>126</v>
      </c>
      <c r="G33" s="114">
        <v>157</v>
      </c>
      <c r="H33" s="114">
        <v>160</v>
      </c>
      <c r="I33" s="140">
        <v>143</v>
      </c>
      <c r="J33" s="115">
        <v>-6</v>
      </c>
      <c r="K33" s="116">
        <v>-4.1958041958041958</v>
      </c>
    </row>
    <row r="34" spans="1:11" ht="14.1" customHeight="1" x14ac:dyDescent="0.2">
      <c r="A34" s="306">
        <v>33</v>
      </c>
      <c r="B34" s="307" t="s">
        <v>253</v>
      </c>
      <c r="C34" s="308"/>
      <c r="D34" s="113">
        <v>0.96169519152404237</v>
      </c>
      <c r="E34" s="115">
        <v>118</v>
      </c>
      <c r="F34" s="114">
        <v>118</v>
      </c>
      <c r="G34" s="114">
        <v>127</v>
      </c>
      <c r="H34" s="114">
        <v>111</v>
      </c>
      <c r="I34" s="140">
        <v>106</v>
      </c>
      <c r="J34" s="115">
        <v>12</v>
      </c>
      <c r="K34" s="116">
        <v>11.320754716981131</v>
      </c>
    </row>
    <row r="35" spans="1:11" ht="14.1" customHeight="1" x14ac:dyDescent="0.2">
      <c r="A35" s="306">
        <v>34</v>
      </c>
      <c r="B35" s="307" t="s">
        <v>254</v>
      </c>
      <c r="C35" s="308"/>
      <c r="D35" s="113">
        <v>3.2518337408312958</v>
      </c>
      <c r="E35" s="115">
        <v>399</v>
      </c>
      <c r="F35" s="114">
        <v>408</v>
      </c>
      <c r="G35" s="114">
        <v>407</v>
      </c>
      <c r="H35" s="114">
        <v>406</v>
      </c>
      <c r="I35" s="140">
        <v>385</v>
      </c>
      <c r="J35" s="115">
        <v>14</v>
      </c>
      <c r="K35" s="116">
        <v>3.6363636363636362</v>
      </c>
    </row>
    <row r="36" spans="1:11" ht="14.1" customHeight="1" x14ac:dyDescent="0.2">
      <c r="A36" s="306">
        <v>41</v>
      </c>
      <c r="B36" s="307" t="s">
        <v>255</v>
      </c>
      <c r="C36" s="308"/>
      <c r="D36" s="113">
        <v>6.5199674001629987E-2</v>
      </c>
      <c r="E36" s="115">
        <v>8</v>
      </c>
      <c r="F36" s="114">
        <v>8</v>
      </c>
      <c r="G36" s="114">
        <v>7</v>
      </c>
      <c r="H36" s="114">
        <v>7</v>
      </c>
      <c r="I36" s="140">
        <v>8</v>
      </c>
      <c r="J36" s="115">
        <v>0</v>
      </c>
      <c r="K36" s="116">
        <v>0</v>
      </c>
    </row>
    <row r="37" spans="1:11" ht="14.1" customHeight="1" x14ac:dyDescent="0.2">
      <c r="A37" s="306">
        <v>42</v>
      </c>
      <c r="B37" s="307" t="s">
        <v>256</v>
      </c>
      <c r="C37" s="308"/>
      <c r="D37" s="113">
        <v>6.5199674001629987E-2</v>
      </c>
      <c r="E37" s="115">
        <v>8</v>
      </c>
      <c r="F37" s="114">
        <v>6</v>
      </c>
      <c r="G37" s="114">
        <v>6</v>
      </c>
      <c r="H37" s="114" t="s">
        <v>513</v>
      </c>
      <c r="I37" s="140">
        <v>6</v>
      </c>
      <c r="J37" s="115">
        <v>2</v>
      </c>
      <c r="K37" s="116">
        <v>33.333333333333336</v>
      </c>
    </row>
    <row r="38" spans="1:11" ht="14.1" customHeight="1" x14ac:dyDescent="0.2">
      <c r="A38" s="306">
        <v>43</v>
      </c>
      <c r="B38" s="307" t="s">
        <v>257</v>
      </c>
      <c r="C38" s="308"/>
      <c r="D38" s="113">
        <v>0.48084759576202118</v>
      </c>
      <c r="E38" s="115">
        <v>59</v>
      </c>
      <c r="F38" s="114">
        <v>60</v>
      </c>
      <c r="G38" s="114">
        <v>60</v>
      </c>
      <c r="H38" s="114">
        <v>60</v>
      </c>
      <c r="I38" s="140">
        <v>60</v>
      </c>
      <c r="J38" s="115">
        <v>-1</v>
      </c>
      <c r="K38" s="116">
        <v>-1.6666666666666667</v>
      </c>
    </row>
    <row r="39" spans="1:11" ht="14.1" customHeight="1" x14ac:dyDescent="0.2">
      <c r="A39" s="306">
        <v>51</v>
      </c>
      <c r="B39" s="307" t="s">
        <v>258</v>
      </c>
      <c r="C39" s="308"/>
      <c r="D39" s="113">
        <v>4.7514262428687859</v>
      </c>
      <c r="E39" s="115">
        <v>583</v>
      </c>
      <c r="F39" s="114">
        <v>590</v>
      </c>
      <c r="G39" s="114">
        <v>586</v>
      </c>
      <c r="H39" s="114">
        <v>609</v>
      </c>
      <c r="I39" s="140">
        <v>595</v>
      </c>
      <c r="J39" s="115">
        <v>-12</v>
      </c>
      <c r="K39" s="116">
        <v>-2.0168067226890756</v>
      </c>
    </row>
    <row r="40" spans="1:11" ht="14.1" customHeight="1" x14ac:dyDescent="0.2">
      <c r="A40" s="306" t="s">
        <v>259</v>
      </c>
      <c r="B40" s="307" t="s">
        <v>260</v>
      </c>
      <c r="C40" s="308"/>
      <c r="D40" s="113">
        <v>4.5313773431132844</v>
      </c>
      <c r="E40" s="115">
        <v>556</v>
      </c>
      <c r="F40" s="114">
        <v>561</v>
      </c>
      <c r="G40" s="114">
        <v>557</v>
      </c>
      <c r="H40" s="114">
        <v>580</v>
      </c>
      <c r="I40" s="140">
        <v>566</v>
      </c>
      <c r="J40" s="115">
        <v>-10</v>
      </c>
      <c r="K40" s="116">
        <v>-1.7667844522968197</v>
      </c>
    </row>
    <row r="41" spans="1:11" ht="14.1" customHeight="1" x14ac:dyDescent="0.2">
      <c r="A41" s="306"/>
      <c r="B41" s="307" t="s">
        <v>261</v>
      </c>
      <c r="C41" s="308"/>
      <c r="D41" s="113">
        <v>2.6650366748166259</v>
      </c>
      <c r="E41" s="115">
        <v>327</v>
      </c>
      <c r="F41" s="114">
        <v>332</v>
      </c>
      <c r="G41" s="114">
        <v>337</v>
      </c>
      <c r="H41" s="114">
        <v>366</v>
      </c>
      <c r="I41" s="140">
        <v>365</v>
      </c>
      <c r="J41" s="115">
        <v>-38</v>
      </c>
      <c r="K41" s="116">
        <v>-10.41095890410959</v>
      </c>
    </row>
    <row r="42" spans="1:11" ht="14.1" customHeight="1" x14ac:dyDescent="0.2">
      <c r="A42" s="306">
        <v>52</v>
      </c>
      <c r="B42" s="307" t="s">
        <v>262</v>
      </c>
      <c r="C42" s="308"/>
      <c r="D42" s="113">
        <v>6.2591687041564796</v>
      </c>
      <c r="E42" s="115">
        <v>768</v>
      </c>
      <c r="F42" s="114">
        <v>766</v>
      </c>
      <c r="G42" s="114">
        <v>770</v>
      </c>
      <c r="H42" s="114">
        <v>760</v>
      </c>
      <c r="I42" s="140">
        <v>722</v>
      </c>
      <c r="J42" s="115">
        <v>46</v>
      </c>
      <c r="K42" s="116">
        <v>6.3711911357340716</v>
      </c>
    </row>
    <row r="43" spans="1:11" ht="14.1" customHeight="1" x14ac:dyDescent="0.2">
      <c r="A43" s="306" t="s">
        <v>263</v>
      </c>
      <c r="B43" s="307" t="s">
        <v>264</v>
      </c>
      <c r="C43" s="308"/>
      <c r="D43" s="113">
        <v>5.6968215158924203</v>
      </c>
      <c r="E43" s="115">
        <v>699</v>
      </c>
      <c r="F43" s="114">
        <v>697</v>
      </c>
      <c r="G43" s="114">
        <v>700</v>
      </c>
      <c r="H43" s="114">
        <v>692</v>
      </c>
      <c r="I43" s="140">
        <v>663</v>
      </c>
      <c r="J43" s="115">
        <v>36</v>
      </c>
      <c r="K43" s="116">
        <v>5.4298642533936654</v>
      </c>
    </row>
    <row r="44" spans="1:11" ht="14.1" customHeight="1" x14ac:dyDescent="0.2">
      <c r="A44" s="306">
        <v>53</v>
      </c>
      <c r="B44" s="307" t="s">
        <v>265</v>
      </c>
      <c r="C44" s="308"/>
      <c r="D44" s="113">
        <v>0.86389568052159738</v>
      </c>
      <c r="E44" s="115">
        <v>106</v>
      </c>
      <c r="F44" s="114">
        <v>100</v>
      </c>
      <c r="G44" s="114">
        <v>100</v>
      </c>
      <c r="H44" s="114">
        <v>90</v>
      </c>
      <c r="I44" s="140">
        <v>79</v>
      </c>
      <c r="J44" s="115">
        <v>27</v>
      </c>
      <c r="K44" s="116">
        <v>34.177215189873415</v>
      </c>
    </row>
    <row r="45" spans="1:11" ht="14.1" customHeight="1" x14ac:dyDescent="0.2">
      <c r="A45" s="306" t="s">
        <v>266</v>
      </c>
      <c r="B45" s="307" t="s">
        <v>267</v>
      </c>
      <c r="C45" s="308"/>
      <c r="D45" s="113">
        <v>0.85574572127139359</v>
      </c>
      <c r="E45" s="115">
        <v>105</v>
      </c>
      <c r="F45" s="114">
        <v>99</v>
      </c>
      <c r="G45" s="114">
        <v>99</v>
      </c>
      <c r="H45" s="114">
        <v>89</v>
      </c>
      <c r="I45" s="140">
        <v>78</v>
      </c>
      <c r="J45" s="115">
        <v>27</v>
      </c>
      <c r="K45" s="116">
        <v>34.615384615384613</v>
      </c>
    </row>
    <row r="46" spans="1:11" ht="14.1" customHeight="1" x14ac:dyDescent="0.2">
      <c r="A46" s="306">
        <v>54</v>
      </c>
      <c r="B46" s="307" t="s">
        <v>268</v>
      </c>
      <c r="C46" s="308"/>
      <c r="D46" s="113">
        <v>14.987775061124694</v>
      </c>
      <c r="E46" s="115">
        <v>1839</v>
      </c>
      <c r="F46" s="114">
        <v>1868</v>
      </c>
      <c r="G46" s="114">
        <v>1862</v>
      </c>
      <c r="H46" s="114">
        <v>1867</v>
      </c>
      <c r="I46" s="140">
        <v>1868</v>
      </c>
      <c r="J46" s="115">
        <v>-29</v>
      </c>
      <c r="K46" s="116">
        <v>-1.5524625267665952</v>
      </c>
    </row>
    <row r="47" spans="1:11" ht="14.1" customHeight="1" x14ac:dyDescent="0.2">
      <c r="A47" s="306">
        <v>61</v>
      </c>
      <c r="B47" s="307" t="s">
        <v>269</v>
      </c>
      <c r="C47" s="308"/>
      <c r="D47" s="113">
        <v>0.69274653626731864</v>
      </c>
      <c r="E47" s="115">
        <v>85</v>
      </c>
      <c r="F47" s="114">
        <v>76</v>
      </c>
      <c r="G47" s="114">
        <v>73</v>
      </c>
      <c r="H47" s="114">
        <v>80</v>
      </c>
      <c r="I47" s="140">
        <v>76</v>
      </c>
      <c r="J47" s="115">
        <v>9</v>
      </c>
      <c r="K47" s="116">
        <v>11.842105263157896</v>
      </c>
    </row>
    <row r="48" spans="1:11" ht="14.1" customHeight="1" x14ac:dyDescent="0.2">
      <c r="A48" s="306">
        <v>62</v>
      </c>
      <c r="B48" s="307" t="s">
        <v>270</v>
      </c>
      <c r="C48" s="308"/>
      <c r="D48" s="113">
        <v>10.823145884270579</v>
      </c>
      <c r="E48" s="115">
        <v>1328</v>
      </c>
      <c r="F48" s="114">
        <v>1341</v>
      </c>
      <c r="G48" s="114">
        <v>1338</v>
      </c>
      <c r="H48" s="114">
        <v>1333</v>
      </c>
      <c r="I48" s="140">
        <v>1321</v>
      </c>
      <c r="J48" s="115">
        <v>7</v>
      </c>
      <c r="K48" s="116">
        <v>0.52990158970476908</v>
      </c>
    </row>
    <row r="49" spans="1:11" ht="14.1" customHeight="1" x14ac:dyDescent="0.2">
      <c r="A49" s="306">
        <v>63</v>
      </c>
      <c r="B49" s="307" t="s">
        <v>271</v>
      </c>
      <c r="C49" s="308"/>
      <c r="D49" s="113">
        <v>12.966585167074165</v>
      </c>
      <c r="E49" s="115">
        <v>1591</v>
      </c>
      <c r="F49" s="114">
        <v>1704</v>
      </c>
      <c r="G49" s="114">
        <v>1762</v>
      </c>
      <c r="H49" s="114">
        <v>1749</v>
      </c>
      <c r="I49" s="140">
        <v>1697</v>
      </c>
      <c r="J49" s="115">
        <v>-106</v>
      </c>
      <c r="K49" s="116">
        <v>-6.2463170300530351</v>
      </c>
    </row>
    <row r="50" spans="1:11" ht="14.1" customHeight="1" x14ac:dyDescent="0.2">
      <c r="A50" s="306" t="s">
        <v>272</v>
      </c>
      <c r="B50" s="307" t="s">
        <v>273</v>
      </c>
      <c r="C50" s="308"/>
      <c r="D50" s="113">
        <v>0.61124694376528121</v>
      </c>
      <c r="E50" s="115">
        <v>75</v>
      </c>
      <c r="F50" s="114">
        <v>93</v>
      </c>
      <c r="G50" s="114">
        <v>96</v>
      </c>
      <c r="H50" s="114">
        <v>110</v>
      </c>
      <c r="I50" s="140">
        <v>106</v>
      </c>
      <c r="J50" s="115">
        <v>-31</v>
      </c>
      <c r="K50" s="116">
        <v>-29.245283018867923</v>
      </c>
    </row>
    <row r="51" spans="1:11" ht="14.1" customHeight="1" x14ac:dyDescent="0.2">
      <c r="A51" s="306" t="s">
        <v>274</v>
      </c>
      <c r="B51" s="307" t="s">
        <v>275</v>
      </c>
      <c r="C51" s="308"/>
      <c r="D51" s="113">
        <v>9.2583537082314589</v>
      </c>
      <c r="E51" s="115">
        <v>1136</v>
      </c>
      <c r="F51" s="114">
        <v>1212</v>
      </c>
      <c r="G51" s="114">
        <v>1226</v>
      </c>
      <c r="H51" s="114">
        <v>1246</v>
      </c>
      <c r="I51" s="140">
        <v>1164</v>
      </c>
      <c r="J51" s="115">
        <v>-28</v>
      </c>
      <c r="K51" s="116">
        <v>-2.4054982817869415</v>
      </c>
    </row>
    <row r="52" spans="1:11" ht="14.1" customHeight="1" x14ac:dyDescent="0.2">
      <c r="A52" s="306">
        <v>71</v>
      </c>
      <c r="B52" s="307" t="s">
        <v>276</v>
      </c>
      <c r="C52" s="308"/>
      <c r="D52" s="113">
        <v>13.374083129584353</v>
      </c>
      <c r="E52" s="115">
        <v>1641</v>
      </c>
      <c r="F52" s="114">
        <v>1684</v>
      </c>
      <c r="G52" s="114">
        <v>1683</v>
      </c>
      <c r="H52" s="114">
        <v>1692</v>
      </c>
      <c r="I52" s="140">
        <v>1666</v>
      </c>
      <c r="J52" s="115">
        <v>-25</v>
      </c>
      <c r="K52" s="116">
        <v>-1.5006002400960383</v>
      </c>
    </row>
    <row r="53" spans="1:11" ht="14.1" customHeight="1" x14ac:dyDescent="0.2">
      <c r="A53" s="306" t="s">
        <v>277</v>
      </c>
      <c r="B53" s="307" t="s">
        <v>278</v>
      </c>
      <c r="C53" s="308"/>
      <c r="D53" s="113">
        <v>0.83944580277098613</v>
      </c>
      <c r="E53" s="115">
        <v>103</v>
      </c>
      <c r="F53" s="114">
        <v>112</v>
      </c>
      <c r="G53" s="114">
        <v>106</v>
      </c>
      <c r="H53" s="114">
        <v>105</v>
      </c>
      <c r="I53" s="140">
        <v>107</v>
      </c>
      <c r="J53" s="115">
        <v>-4</v>
      </c>
      <c r="K53" s="116">
        <v>-3.7383177570093458</v>
      </c>
    </row>
    <row r="54" spans="1:11" ht="14.1" customHeight="1" x14ac:dyDescent="0.2">
      <c r="A54" s="306" t="s">
        <v>279</v>
      </c>
      <c r="B54" s="307" t="s">
        <v>280</v>
      </c>
      <c r="C54" s="308"/>
      <c r="D54" s="113">
        <v>11.809290953545233</v>
      </c>
      <c r="E54" s="115">
        <v>1449</v>
      </c>
      <c r="F54" s="114">
        <v>1481</v>
      </c>
      <c r="G54" s="114">
        <v>1486</v>
      </c>
      <c r="H54" s="114">
        <v>1493</v>
      </c>
      <c r="I54" s="140">
        <v>1466</v>
      </c>
      <c r="J54" s="115">
        <v>-17</v>
      </c>
      <c r="K54" s="116">
        <v>-1.159618008185539</v>
      </c>
    </row>
    <row r="55" spans="1:11" ht="14.1" customHeight="1" x14ac:dyDescent="0.2">
      <c r="A55" s="306">
        <v>72</v>
      </c>
      <c r="B55" s="307" t="s">
        <v>281</v>
      </c>
      <c r="C55" s="308"/>
      <c r="D55" s="113">
        <v>1.3447432762836187</v>
      </c>
      <c r="E55" s="115">
        <v>165</v>
      </c>
      <c r="F55" s="114">
        <v>164</v>
      </c>
      <c r="G55" s="114">
        <v>168</v>
      </c>
      <c r="H55" s="114">
        <v>167</v>
      </c>
      <c r="I55" s="140">
        <v>168</v>
      </c>
      <c r="J55" s="115">
        <v>-3</v>
      </c>
      <c r="K55" s="116">
        <v>-1.7857142857142858</v>
      </c>
    </row>
    <row r="56" spans="1:11" ht="14.1" customHeight="1" x14ac:dyDescent="0.2">
      <c r="A56" s="306" t="s">
        <v>282</v>
      </c>
      <c r="B56" s="307" t="s">
        <v>283</v>
      </c>
      <c r="C56" s="308"/>
      <c r="D56" s="113">
        <v>0.22004889975550121</v>
      </c>
      <c r="E56" s="115">
        <v>27</v>
      </c>
      <c r="F56" s="114">
        <v>25</v>
      </c>
      <c r="G56" s="114">
        <v>25</v>
      </c>
      <c r="H56" s="114">
        <v>24</v>
      </c>
      <c r="I56" s="140">
        <v>24</v>
      </c>
      <c r="J56" s="115">
        <v>3</v>
      </c>
      <c r="K56" s="116">
        <v>12.5</v>
      </c>
    </row>
    <row r="57" spans="1:11" ht="14.1" customHeight="1" x14ac:dyDescent="0.2">
      <c r="A57" s="306" t="s">
        <v>284</v>
      </c>
      <c r="B57" s="307" t="s">
        <v>285</v>
      </c>
      <c r="C57" s="308"/>
      <c r="D57" s="113">
        <v>0.70904645476772621</v>
      </c>
      <c r="E57" s="115">
        <v>87</v>
      </c>
      <c r="F57" s="114">
        <v>84</v>
      </c>
      <c r="G57" s="114">
        <v>89</v>
      </c>
      <c r="H57" s="114">
        <v>92</v>
      </c>
      <c r="I57" s="140">
        <v>96</v>
      </c>
      <c r="J57" s="115">
        <v>-9</v>
      </c>
      <c r="K57" s="116">
        <v>-9.375</v>
      </c>
    </row>
    <row r="58" spans="1:11" ht="14.1" customHeight="1" x14ac:dyDescent="0.2">
      <c r="A58" s="306">
        <v>73</v>
      </c>
      <c r="B58" s="307" t="s">
        <v>286</v>
      </c>
      <c r="C58" s="308"/>
      <c r="D58" s="113">
        <v>1.1898940505297473</v>
      </c>
      <c r="E58" s="115">
        <v>146</v>
      </c>
      <c r="F58" s="114">
        <v>148</v>
      </c>
      <c r="G58" s="114">
        <v>146</v>
      </c>
      <c r="H58" s="114">
        <v>141</v>
      </c>
      <c r="I58" s="140">
        <v>137</v>
      </c>
      <c r="J58" s="115">
        <v>9</v>
      </c>
      <c r="K58" s="116">
        <v>6.5693430656934311</v>
      </c>
    </row>
    <row r="59" spans="1:11" ht="14.1" customHeight="1" x14ac:dyDescent="0.2">
      <c r="A59" s="306" t="s">
        <v>287</v>
      </c>
      <c r="B59" s="307" t="s">
        <v>288</v>
      </c>
      <c r="C59" s="308"/>
      <c r="D59" s="113">
        <v>0.92094539527302366</v>
      </c>
      <c r="E59" s="115">
        <v>113</v>
      </c>
      <c r="F59" s="114">
        <v>116</v>
      </c>
      <c r="G59" s="114">
        <v>115</v>
      </c>
      <c r="H59" s="114">
        <v>113</v>
      </c>
      <c r="I59" s="140">
        <v>111</v>
      </c>
      <c r="J59" s="115">
        <v>2</v>
      </c>
      <c r="K59" s="116">
        <v>1.8018018018018018</v>
      </c>
    </row>
    <row r="60" spans="1:11" ht="14.1" customHeight="1" x14ac:dyDescent="0.2">
      <c r="A60" s="306">
        <v>81</v>
      </c>
      <c r="B60" s="307" t="s">
        <v>289</v>
      </c>
      <c r="C60" s="308"/>
      <c r="D60" s="113">
        <v>3.7326813365933171</v>
      </c>
      <c r="E60" s="115">
        <v>458</v>
      </c>
      <c r="F60" s="114">
        <v>465</v>
      </c>
      <c r="G60" s="114">
        <v>463</v>
      </c>
      <c r="H60" s="114">
        <v>472</v>
      </c>
      <c r="I60" s="140">
        <v>478</v>
      </c>
      <c r="J60" s="115">
        <v>-20</v>
      </c>
      <c r="K60" s="116">
        <v>-4.1841004184100417</v>
      </c>
    </row>
    <row r="61" spans="1:11" ht="14.1" customHeight="1" x14ac:dyDescent="0.2">
      <c r="A61" s="306" t="s">
        <v>290</v>
      </c>
      <c r="B61" s="307" t="s">
        <v>291</v>
      </c>
      <c r="C61" s="308"/>
      <c r="D61" s="113">
        <v>1.5892420537897312</v>
      </c>
      <c r="E61" s="115">
        <v>195</v>
      </c>
      <c r="F61" s="114">
        <v>206</v>
      </c>
      <c r="G61" s="114">
        <v>210</v>
      </c>
      <c r="H61" s="114">
        <v>213</v>
      </c>
      <c r="I61" s="140">
        <v>214</v>
      </c>
      <c r="J61" s="115">
        <v>-19</v>
      </c>
      <c r="K61" s="116">
        <v>-8.878504672897197</v>
      </c>
    </row>
    <row r="62" spans="1:11" ht="14.1" customHeight="1" x14ac:dyDescent="0.2">
      <c r="A62" s="306" t="s">
        <v>292</v>
      </c>
      <c r="B62" s="307" t="s">
        <v>293</v>
      </c>
      <c r="C62" s="308"/>
      <c r="D62" s="113">
        <v>1.1083944580277099</v>
      </c>
      <c r="E62" s="115">
        <v>136</v>
      </c>
      <c r="F62" s="114">
        <v>128</v>
      </c>
      <c r="G62" s="114">
        <v>122</v>
      </c>
      <c r="H62" s="114">
        <v>130</v>
      </c>
      <c r="I62" s="140">
        <v>130</v>
      </c>
      <c r="J62" s="115">
        <v>6</v>
      </c>
      <c r="K62" s="116">
        <v>4.615384615384615</v>
      </c>
    </row>
    <row r="63" spans="1:11" ht="14.1" customHeight="1" x14ac:dyDescent="0.2">
      <c r="A63" s="306"/>
      <c r="B63" s="307" t="s">
        <v>294</v>
      </c>
      <c r="C63" s="308"/>
      <c r="D63" s="113">
        <v>1.0839445802770986</v>
      </c>
      <c r="E63" s="115">
        <v>133</v>
      </c>
      <c r="F63" s="114">
        <v>125</v>
      </c>
      <c r="G63" s="114">
        <v>120</v>
      </c>
      <c r="H63" s="114">
        <v>128</v>
      </c>
      <c r="I63" s="140">
        <v>129</v>
      </c>
      <c r="J63" s="115">
        <v>4</v>
      </c>
      <c r="K63" s="116">
        <v>3.1007751937984498</v>
      </c>
    </row>
    <row r="64" spans="1:11" ht="14.1" customHeight="1" x14ac:dyDescent="0.2">
      <c r="A64" s="306" t="s">
        <v>295</v>
      </c>
      <c r="B64" s="307" t="s">
        <v>296</v>
      </c>
      <c r="C64" s="308"/>
      <c r="D64" s="113">
        <v>9.7799511002444994E-2</v>
      </c>
      <c r="E64" s="115">
        <v>12</v>
      </c>
      <c r="F64" s="114">
        <v>17</v>
      </c>
      <c r="G64" s="114">
        <v>16</v>
      </c>
      <c r="H64" s="114">
        <v>18</v>
      </c>
      <c r="I64" s="140">
        <v>18</v>
      </c>
      <c r="J64" s="115">
        <v>-6</v>
      </c>
      <c r="K64" s="116">
        <v>-33.333333333333336</v>
      </c>
    </row>
    <row r="65" spans="1:11" ht="14.1" customHeight="1" x14ac:dyDescent="0.2">
      <c r="A65" s="306" t="s">
        <v>297</v>
      </c>
      <c r="B65" s="307" t="s">
        <v>298</v>
      </c>
      <c r="C65" s="308"/>
      <c r="D65" s="113">
        <v>0.53789731051344747</v>
      </c>
      <c r="E65" s="115">
        <v>66</v>
      </c>
      <c r="F65" s="114">
        <v>62</v>
      </c>
      <c r="G65" s="114">
        <v>66</v>
      </c>
      <c r="H65" s="114">
        <v>63</v>
      </c>
      <c r="I65" s="140">
        <v>71</v>
      </c>
      <c r="J65" s="115">
        <v>-5</v>
      </c>
      <c r="K65" s="116">
        <v>-7.042253521126761</v>
      </c>
    </row>
    <row r="66" spans="1:11" ht="14.1" customHeight="1" x14ac:dyDescent="0.2">
      <c r="A66" s="306">
        <v>82</v>
      </c>
      <c r="B66" s="307" t="s">
        <v>299</v>
      </c>
      <c r="C66" s="308"/>
      <c r="D66" s="113">
        <v>1.5973920130399348</v>
      </c>
      <c r="E66" s="115">
        <v>196</v>
      </c>
      <c r="F66" s="114">
        <v>192</v>
      </c>
      <c r="G66" s="114">
        <v>199</v>
      </c>
      <c r="H66" s="114">
        <v>197</v>
      </c>
      <c r="I66" s="140">
        <v>207</v>
      </c>
      <c r="J66" s="115">
        <v>-11</v>
      </c>
      <c r="K66" s="116">
        <v>-5.3140096618357484</v>
      </c>
    </row>
    <row r="67" spans="1:11" ht="14.1" customHeight="1" x14ac:dyDescent="0.2">
      <c r="A67" s="306" t="s">
        <v>300</v>
      </c>
      <c r="B67" s="307" t="s">
        <v>301</v>
      </c>
      <c r="C67" s="308"/>
      <c r="D67" s="113">
        <v>0.63569682151589246</v>
      </c>
      <c r="E67" s="115">
        <v>78</v>
      </c>
      <c r="F67" s="114">
        <v>73</v>
      </c>
      <c r="G67" s="114">
        <v>74</v>
      </c>
      <c r="H67" s="114">
        <v>72</v>
      </c>
      <c r="I67" s="140">
        <v>75</v>
      </c>
      <c r="J67" s="115">
        <v>3</v>
      </c>
      <c r="K67" s="116">
        <v>4</v>
      </c>
    </row>
    <row r="68" spans="1:11" ht="14.1" customHeight="1" x14ac:dyDescent="0.2">
      <c r="A68" s="306" t="s">
        <v>302</v>
      </c>
      <c r="B68" s="307" t="s">
        <v>303</v>
      </c>
      <c r="C68" s="308"/>
      <c r="D68" s="113">
        <v>0.57049714751426239</v>
      </c>
      <c r="E68" s="115">
        <v>70</v>
      </c>
      <c r="F68" s="114">
        <v>68</v>
      </c>
      <c r="G68" s="114">
        <v>73</v>
      </c>
      <c r="H68" s="114">
        <v>76</v>
      </c>
      <c r="I68" s="140">
        <v>81</v>
      </c>
      <c r="J68" s="115">
        <v>-11</v>
      </c>
      <c r="K68" s="116">
        <v>-13.580246913580247</v>
      </c>
    </row>
    <row r="69" spans="1:11" ht="14.1" customHeight="1" x14ac:dyDescent="0.2">
      <c r="A69" s="306">
        <v>83</v>
      </c>
      <c r="B69" s="307" t="s">
        <v>304</v>
      </c>
      <c r="C69" s="308"/>
      <c r="D69" s="113">
        <v>2.5183374083129584</v>
      </c>
      <c r="E69" s="115">
        <v>309</v>
      </c>
      <c r="F69" s="114">
        <v>308</v>
      </c>
      <c r="G69" s="114">
        <v>299</v>
      </c>
      <c r="H69" s="114">
        <v>319</v>
      </c>
      <c r="I69" s="140">
        <v>318</v>
      </c>
      <c r="J69" s="115">
        <v>-9</v>
      </c>
      <c r="K69" s="116">
        <v>-2.8301886792452828</v>
      </c>
    </row>
    <row r="70" spans="1:11" ht="14.1" customHeight="1" x14ac:dyDescent="0.2">
      <c r="A70" s="306" t="s">
        <v>305</v>
      </c>
      <c r="B70" s="307" t="s">
        <v>306</v>
      </c>
      <c r="C70" s="308"/>
      <c r="D70" s="113">
        <v>1.4995925020374898</v>
      </c>
      <c r="E70" s="115">
        <v>184</v>
      </c>
      <c r="F70" s="114">
        <v>175</v>
      </c>
      <c r="G70" s="114">
        <v>162</v>
      </c>
      <c r="H70" s="114">
        <v>178</v>
      </c>
      <c r="I70" s="140">
        <v>182</v>
      </c>
      <c r="J70" s="115">
        <v>2</v>
      </c>
      <c r="K70" s="116">
        <v>1.098901098901099</v>
      </c>
    </row>
    <row r="71" spans="1:11" ht="14.1" customHeight="1" x14ac:dyDescent="0.2">
      <c r="A71" s="306"/>
      <c r="B71" s="307" t="s">
        <v>307</v>
      </c>
      <c r="C71" s="308"/>
      <c r="D71" s="113">
        <v>1.3773431132844336</v>
      </c>
      <c r="E71" s="115">
        <v>169</v>
      </c>
      <c r="F71" s="114">
        <v>162</v>
      </c>
      <c r="G71" s="114">
        <v>150</v>
      </c>
      <c r="H71" s="114">
        <v>166</v>
      </c>
      <c r="I71" s="140">
        <v>167</v>
      </c>
      <c r="J71" s="115">
        <v>2</v>
      </c>
      <c r="K71" s="116">
        <v>1.1976047904191616</v>
      </c>
    </row>
    <row r="72" spans="1:11" ht="14.1" customHeight="1" x14ac:dyDescent="0.2">
      <c r="A72" s="306">
        <v>84</v>
      </c>
      <c r="B72" s="307" t="s">
        <v>308</v>
      </c>
      <c r="C72" s="308"/>
      <c r="D72" s="113">
        <v>1.3284433577832111</v>
      </c>
      <c r="E72" s="115">
        <v>163</v>
      </c>
      <c r="F72" s="114">
        <v>168</v>
      </c>
      <c r="G72" s="114">
        <v>163</v>
      </c>
      <c r="H72" s="114">
        <v>161</v>
      </c>
      <c r="I72" s="140">
        <v>167</v>
      </c>
      <c r="J72" s="115">
        <v>-4</v>
      </c>
      <c r="K72" s="116">
        <v>-2.3952095808383231</v>
      </c>
    </row>
    <row r="73" spans="1:11" ht="14.1" customHeight="1" x14ac:dyDescent="0.2">
      <c r="A73" s="306" t="s">
        <v>309</v>
      </c>
      <c r="B73" s="307" t="s">
        <v>310</v>
      </c>
      <c r="C73" s="308"/>
      <c r="D73" s="113">
        <v>0.16299918500407498</v>
      </c>
      <c r="E73" s="115">
        <v>20</v>
      </c>
      <c r="F73" s="114">
        <v>19</v>
      </c>
      <c r="G73" s="114">
        <v>18</v>
      </c>
      <c r="H73" s="114">
        <v>22</v>
      </c>
      <c r="I73" s="140">
        <v>25</v>
      </c>
      <c r="J73" s="115">
        <v>-5</v>
      </c>
      <c r="K73" s="116">
        <v>-20</v>
      </c>
    </row>
    <row r="74" spans="1:11" ht="14.1" customHeight="1" x14ac:dyDescent="0.2">
      <c r="A74" s="306" t="s">
        <v>311</v>
      </c>
      <c r="B74" s="307" t="s">
        <v>312</v>
      </c>
      <c r="C74" s="308"/>
      <c r="D74" s="113">
        <v>0.14669926650366749</v>
      </c>
      <c r="E74" s="115">
        <v>18</v>
      </c>
      <c r="F74" s="114">
        <v>16</v>
      </c>
      <c r="G74" s="114">
        <v>16</v>
      </c>
      <c r="H74" s="114">
        <v>16</v>
      </c>
      <c r="I74" s="140">
        <v>16</v>
      </c>
      <c r="J74" s="115">
        <v>2</v>
      </c>
      <c r="K74" s="116">
        <v>12.5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v>6</v>
      </c>
      <c r="I76" s="140">
        <v>6</v>
      </c>
      <c r="J76" s="115" t="s">
        <v>513</v>
      </c>
      <c r="K76" s="116" t="s">
        <v>513</v>
      </c>
    </row>
    <row r="77" spans="1:11" ht="14.1" customHeight="1" x14ac:dyDescent="0.2">
      <c r="A77" s="306">
        <v>92</v>
      </c>
      <c r="B77" s="307" t="s">
        <v>316</v>
      </c>
      <c r="C77" s="308"/>
      <c r="D77" s="113">
        <v>0.56234718826405872</v>
      </c>
      <c r="E77" s="115">
        <v>69</v>
      </c>
      <c r="F77" s="114">
        <v>67</v>
      </c>
      <c r="G77" s="114">
        <v>69</v>
      </c>
      <c r="H77" s="114">
        <v>70</v>
      </c>
      <c r="I77" s="140">
        <v>66</v>
      </c>
      <c r="J77" s="115">
        <v>3</v>
      </c>
      <c r="K77" s="116">
        <v>4.5454545454545459</v>
      </c>
    </row>
    <row r="78" spans="1:11" ht="14.1" customHeight="1" x14ac:dyDescent="0.2">
      <c r="A78" s="306">
        <v>93</v>
      </c>
      <c r="B78" s="307" t="s">
        <v>317</v>
      </c>
      <c r="C78" s="308"/>
      <c r="D78" s="113">
        <v>0.14669926650366749</v>
      </c>
      <c r="E78" s="115">
        <v>18</v>
      </c>
      <c r="F78" s="114">
        <v>22</v>
      </c>
      <c r="G78" s="114">
        <v>21</v>
      </c>
      <c r="H78" s="114">
        <v>20</v>
      </c>
      <c r="I78" s="140">
        <v>17</v>
      </c>
      <c r="J78" s="115">
        <v>1</v>
      </c>
      <c r="K78" s="116">
        <v>5.882352941176471</v>
      </c>
    </row>
    <row r="79" spans="1:11" ht="14.1" customHeight="1" x14ac:dyDescent="0.2">
      <c r="A79" s="306">
        <v>94</v>
      </c>
      <c r="B79" s="307" t="s">
        <v>318</v>
      </c>
      <c r="C79" s="308"/>
      <c r="D79" s="113">
        <v>0.38304808475957619</v>
      </c>
      <c r="E79" s="115">
        <v>47</v>
      </c>
      <c r="F79" s="114">
        <v>62</v>
      </c>
      <c r="G79" s="114">
        <v>72</v>
      </c>
      <c r="H79" s="114">
        <v>57</v>
      </c>
      <c r="I79" s="140">
        <v>68</v>
      </c>
      <c r="J79" s="115">
        <v>-21</v>
      </c>
      <c r="K79" s="116">
        <v>-30.882352941176471</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2.9991850040749797</v>
      </c>
      <c r="E81" s="143">
        <v>368</v>
      </c>
      <c r="F81" s="144">
        <v>400</v>
      </c>
      <c r="G81" s="144">
        <v>400</v>
      </c>
      <c r="H81" s="144">
        <v>404</v>
      </c>
      <c r="I81" s="145">
        <v>380</v>
      </c>
      <c r="J81" s="143">
        <v>-12</v>
      </c>
      <c r="K81" s="146">
        <v>-3.1578947368421053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3834</v>
      </c>
      <c r="G12" s="536">
        <v>2469</v>
      </c>
      <c r="H12" s="536">
        <v>4693</v>
      </c>
      <c r="I12" s="536">
        <v>3291</v>
      </c>
      <c r="J12" s="537">
        <v>4323</v>
      </c>
      <c r="K12" s="538">
        <v>-489</v>
      </c>
      <c r="L12" s="349">
        <v>-11.311589174184594</v>
      </c>
    </row>
    <row r="13" spans="1:17" s="110" customFormat="1" ht="15" customHeight="1" x14ac:dyDescent="0.2">
      <c r="A13" s="350" t="s">
        <v>344</v>
      </c>
      <c r="B13" s="351" t="s">
        <v>345</v>
      </c>
      <c r="C13" s="347"/>
      <c r="D13" s="347"/>
      <c r="E13" s="348"/>
      <c r="F13" s="536">
        <v>2221</v>
      </c>
      <c r="G13" s="536">
        <v>1266</v>
      </c>
      <c r="H13" s="536">
        <v>2650</v>
      </c>
      <c r="I13" s="536">
        <v>2093</v>
      </c>
      <c r="J13" s="537">
        <v>2822</v>
      </c>
      <c r="K13" s="538">
        <v>-601</v>
      </c>
      <c r="L13" s="349">
        <v>-21.296952515946138</v>
      </c>
    </row>
    <row r="14" spans="1:17" s="110" customFormat="1" ht="22.5" customHeight="1" x14ac:dyDescent="0.2">
      <c r="A14" s="350"/>
      <c r="B14" s="351" t="s">
        <v>346</v>
      </c>
      <c r="C14" s="347"/>
      <c r="D14" s="347"/>
      <c r="E14" s="348"/>
      <c r="F14" s="536">
        <v>1613</v>
      </c>
      <c r="G14" s="536">
        <v>1203</v>
      </c>
      <c r="H14" s="536">
        <v>2043</v>
      </c>
      <c r="I14" s="536">
        <v>1198</v>
      </c>
      <c r="J14" s="537">
        <v>1501</v>
      </c>
      <c r="K14" s="538">
        <v>112</v>
      </c>
      <c r="L14" s="349">
        <v>7.4616922051965355</v>
      </c>
    </row>
    <row r="15" spans="1:17" s="110" customFormat="1" ht="15" customHeight="1" x14ac:dyDescent="0.2">
      <c r="A15" s="350" t="s">
        <v>347</v>
      </c>
      <c r="B15" s="351" t="s">
        <v>108</v>
      </c>
      <c r="C15" s="347"/>
      <c r="D15" s="347"/>
      <c r="E15" s="348"/>
      <c r="F15" s="536">
        <v>971</v>
      </c>
      <c r="G15" s="536">
        <v>621</v>
      </c>
      <c r="H15" s="536">
        <v>2160</v>
      </c>
      <c r="I15" s="536">
        <v>681</v>
      </c>
      <c r="J15" s="537">
        <v>978</v>
      </c>
      <c r="K15" s="538">
        <v>-7</v>
      </c>
      <c r="L15" s="349">
        <v>-0.71574642126789367</v>
      </c>
    </row>
    <row r="16" spans="1:17" s="110" customFormat="1" ht="15" customHeight="1" x14ac:dyDescent="0.2">
      <c r="A16" s="350"/>
      <c r="B16" s="351" t="s">
        <v>109</v>
      </c>
      <c r="C16" s="347"/>
      <c r="D16" s="347"/>
      <c r="E16" s="348"/>
      <c r="F16" s="536">
        <v>2397</v>
      </c>
      <c r="G16" s="536">
        <v>1634</v>
      </c>
      <c r="H16" s="536">
        <v>2228</v>
      </c>
      <c r="I16" s="536">
        <v>2260</v>
      </c>
      <c r="J16" s="537">
        <v>2823</v>
      </c>
      <c r="K16" s="538">
        <v>-426</v>
      </c>
      <c r="L16" s="349">
        <v>-15.090329436769395</v>
      </c>
    </row>
    <row r="17" spans="1:12" s="110" customFormat="1" ht="15" customHeight="1" x14ac:dyDescent="0.2">
      <c r="A17" s="350"/>
      <c r="B17" s="351" t="s">
        <v>110</v>
      </c>
      <c r="C17" s="347"/>
      <c r="D17" s="347"/>
      <c r="E17" s="348"/>
      <c r="F17" s="536">
        <v>438</v>
      </c>
      <c r="G17" s="536">
        <v>191</v>
      </c>
      <c r="H17" s="536">
        <v>286</v>
      </c>
      <c r="I17" s="536">
        <v>330</v>
      </c>
      <c r="J17" s="537">
        <v>481</v>
      </c>
      <c r="K17" s="538">
        <v>-43</v>
      </c>
      <c r="L17" s="349">
        <v>-8.9397089397089395</v>
      </c>
    </row>
    <row r="18" spans="1:12" s="110" customFormat="1" ht="15" customHeight="1" x14ac:dyDescent="0.2">
      <c r="A18" s="350"/>
      <c r="B18" s="351" t="s">
        <v>111</v>
      </c>
      <c r="C18" s="347"/>
      <c r="D18" s="347"/>
      <c r="E18" s="348"/>
      <c r="F18" s="536">
        <v>28</v>
      </c>
      <c r="G18" s="536">
        <v>23</v>
      </c>
      <c r="H18" s="536">
        <v>19</v>
      </c>
      <c r="I18" s="536">
        <v>20</v>
      </c>
      <c r="J18" s="537">
        <v>41</v>
      </c>
      <c r="K18" s="538">
        <v>-13</v>
      </c>
      <c r="L18" s="349">
        <v>-31.707317073170731</v>
      </c>
    </row>
    <row r="19" spans="1:12" s="110" customFormat="1" ht="15" customHeight="1" x14ac:dyDescent="0.2">
      <c r="A19" s="118" t="s">
        <v>113</v>
      </c>
      <c r="B19" s="119" t="s">
        <v>181</v>
      </c>
      <c r="C19" s="347"/>
      <c r="D19" s="347"/>
      <c r="E19" s="348"/>
      <c r="F19" s="536">
        <v>2779</v>
      </c>
      <c r="G19" s="536">
        <v>1651</v>
      </c>
      <c r="H19" s="536">
        <v>3621</v>
      </c>
      <c r="I19" s="536">
        <v>2443</v>
      </c>
      <c r="J19" s="537">
        <v>3358</v>
      </c>
      <c r="K19" s="538">
        <v>-579</v>
      </c>
      <c r="L19" s="349">
        <v>-17.242406194163191</v>
      </c>
    </row>
    <row r="20" spans="1:12" s="110" customFormat="1" ht="15" customHeight="1" x14ac:dyDescent="0.2">
      <c r="A20" s="118"/>
      <c r="B20" s="119" t="s">
        <v>182</v>
      </c>
      <c r="C20" s="347"/>
      <c r="D20" s="347"/>
      <c r="E20" s="348"/>
      <c r="F20" s="536">
        <v>1055</v>
      </c>
      <c r="G20" s="536">
        <v>818</v>
      </c>
      <c r="H20" s="536">
        <v>1072</v>
      </c>
      <c r="I20" s="536">
        <v>848</v>
      </c>
      <c r="J20" s="537">
        <v>965</v>
      </c>
      <c r="K20" s="538">
        <v>90</v>
      </c>
      <c r="L20" s="349">
        <v>9.3264248704663206</v>
      </c>
    </row>
    <row r="21" spans="1:12" s="110" customFormat="1" ht="15" customHeight="1" x14ac:dyDescent="0.2">
      <c r="A21" s="118" t="s">
        <v>113</v>
      </c>
      <c r="B21" s="119" t="s">
        <v>116</v>
      </c>
      <c r="C21" s="347"/>
      <c r="D21" s="347"/>
      <c r="E21" s="348"/>
      <c r="F21" s="536">
        <v>3011</v>
      </c>
      <c r="G21" s="536">
        <v>1803</v>
      </c>
      <c r="H21" s="536">
        <v>3821</v>
      </c>
      <c r="I21" s="536">
        <v>2440</v>
      </c>
      <c r="J21" s="537">
        <v>3288</v>
      </c>
      <c r="K21" s="538">
        <v>-277</v>
      </c>
      <c r="L21" s="349">
        <v>-8.4245742092457423</v>
      </c>
    </row>
    <row r="22" spans="1:12" s="110" customFormat="1" ht="15" customHeight="1" x14ac:dyDescent="0.2">
      <c r="A22" s="118"/>
      <c r="B22" s="119" t="s">
        <v>117</v>
      </c>
      <c r="C22" s="347"/>
      <c r="D22" s="347"/>
      <c r="E22" s="348"/>
      <c r="F22" s="536">
        <v>822</v>
      </c>
      <c r="G22" s="536">
        <v>664</v>
      </c>
      <c r="H22" s="536">
        <v>869</v>
      </c>
      <c r="I22" s="536">
        <v>849</v>
      </c>
      <c r="J22" s="537">
        <v>1034</v>
      </c>
      <c r="K22" s="538">
        <v>-212</v>
      </c>
      <c r="L22" s="349">
        <v>-20.502901353965182</v>
      </c>
    </row>
    <row r="23" spans="1:12" s="110" customFormat="1" ht="15" customHeight="1" x14ac:dyDescent="0.2">
      <c r="A23" s="352" t="s">
        <v>347</v>
      </c>
      <c r="B23" s="353" t="s">
        <v>193</v>
      </c>
      <c r="C23" s="354"/>
      <c r="D23" s="354"/>
      <c r="E23" s="355"/>
      <c r="F23" s="539">
        <v>162</v>
      </c>
      <c r="G23" s="539">
        <v>113</v>
      </c>
      <c r="H23" s="539">
        <v>1090</v>
      </c>
      <c r="I23" s="539">
        <v>86</v>
      </c>
      <c r="J23" s="540">
        <v>110</v>
      </c>
      <c r="K23" s="541">
        <v>52</v>
      </c>
      <c r="L23" s="356">
        <v>47.272727272727273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22.9</v>
      </c>
      <c r="G25" s="542">
        <v>28.8</v>
      </c>
      <c r="H25" s="542">
        <v>31.1</v>
      </c>
      <c r="I25" s="542">
        <v>26.7</v>
      </c>
      <c r="J25" s="542">
        <v>23.7</v>
      </c>
      <c r="K25" s="543" t="s">
        <v>349</v>
      </c>
      <c r="L25" s="364">
        <v>-0.80000000000000071</v>
      </c>
    </row>
    <row r="26" spans="1:12" s="110" customFormat="1" ht="15" customHeight="1" x14ac:dyDescent="0.2">
      <c r="A26" s="365" t="s">
        <v>105</v>
      </c>
      <c r="B26" s="366" t="s">
        <v>345</v>
      </c>
      <c r="C26" s="362"/>
      <c r="D26" s="362"/>
      <c r="E26" s="363"/>
      <c r="F26" s="542">
        <v>20.5</v>
      </c>
      <c r="G26" s="542">
        <v>23.7</v>
      </c>
      <c r="H26" s="542">
        <v>25.8</v>
      </c>
      <c r="I26" s="542">
        <v>23.5</v>
      </c>
      <c r="J26" s="544">
        <v>20.9</v>
      </c>
      <c r="K26" s="543" t="s">
        <v>349</v>
      </c>
      <c r="L26" s="364">
        <v>-0.39999999999999858</v>
      </c>
    </row>
    <row r="27" spans="1:12" s="110" customFormat="1" ht="15" customHeight="1" x14ac:dyDescent="0.2">
      <c r="A27" s="365"/>
      <c r="B27" s="366" t="s">
        <v>346</v>
      </c>
      <c r="C27" s="362"/>
      <c r="D27" s="362"/>
      <c r="E27" s="363"/>
      <c r="F27" s="542">
        <v>26.1</v>
      </c>
      <c r="G27" s="542">
        <v>34.299999999999997</v>
      </c>
      <c r="H27" s="542">
        <v>37.9</v>
      </c>
      <c r="I27" s="542">
        <v>32.299999999999997</v>
      </c>
      <c r="J27" s="542">
        <v>29</v>
      </c>
      <c r="K27" s="543" t="s">
        <v>349</v>
      </c>
      <c r="L27" s="364">
        <v>-2.8999999999999986</v>
      </c>
    </row>
    <row r="28" spans="1:12" s="110" customFormat="1" ht="15" customHeight="1" x14ac:dyDescent="0.2">
      <c r="A28" s="365" t="s">
        <v>113</v>
      </c>
      <c r="B28" s="366" t="s">
        <v>108</v>
      </c>
      <c r="C28" s="362"/>
      <c r="D28" s="362"/>
      <c r="E28" s="363"/>
      <c r="F28" s="542">
        <v>34.799999999999997</v>
      </c>
      <c r="G28" s="542">
        <v>36.200000000000003</v>
      </c>
      <c r="H28" s="542">
        <v>41.5</v>
      </c>
      <c r="I28" s="542">
        <v>35.799999999999997</v>
      </c>
      <c r="J28" s="542">
        <v>33.700000000000003</v>
      </c>
      <c r="K28" s="543" t="s">
        <v>349</v>
      </c>
      <c r="L28" s="364">
        <v>1.0999999999999943</v>
      </c>
    </row>
    <row r="29" spans="1:12" s="110" customFormat="1" ht="11.25" x14ac:dyDescent="0.2">
      <c r="A29" s="365"/>
      <c r="B29" s="366" t="s">
        <v>109</v>
      </c>
      <c r="C29" s="362"/>
      <c r="D29" s="362"/>
      <c r="E29" s="363"/>
      <c r="F29" s="542">
        <v>20.3</v>
      </c>
      <c r="G29" s="542">
        <v>26.7</v>
      </c>
      <c r="H29" s="542">
        <v>27.3</v>
      </c>
      <c r="I29" s="542">
        <v>25.2</v>
      </c>
      <c r="J29" s="544">
        <v>21.2</v>
      </c>
      <c r="K29" s="543" t="s">
        <v>349</v>
      </c>
      <c r="L29" s="364">
        <v>-0.89999999999999858</v>
      </c>
    </row>
    <row r="30" spans="1:12" s="110" customFormat="1" ht="15" customHeight="1" x14ac:dyDescent="0.2">
      <c r="A30" s="365"/>
      <c r="B30" s="366" t="s">
        <v>110</v>
      </c>
      <c r="C30" s="362"/>
      <c r="D30" s="362"/>
      <c r="E30" s="363"/>
      <c r="F30" s="542">
        <v>14.9</v>
      </c>
      <c r="G30" s="542">
        <v>24.6</v>
      </c>
      <c r="H30" s="542">
        <v>22.7</v>
      </c>
      <c r="I30" s="542">
        <v>20.6</v>
      </c>
      <c r="J30" s="542">
        <v>20</v>
      </c>
      <c r="K30" s="543" t="s">
        <v>349</v>
      </c>
      <c r="L30" s="364">
        <v>-5.0999999999999996</v>
      </c>
    </row>
    <row r="31" spans="1:12" s="110" customFormat="1" ht="15" customHeight="1" x14ac:dyDescent="0.2">
      <c r="A31" s="365"/>
      <c r="B31" s="366" t="s">
        <v>111</v>
      </c>
      <c r="C31" s="362"/>
      <c r="D31" s="362"/>
      <c r="E31" s="363"/>
      <c r="F31" s="542">
        <v>17.899999999999999</v>
      </c>
      <c r="G31" s="542">
        <v>47.8</v>
      </c>
      <c r="H31" s="542">
        <v>36.799999999999997</v>
      </c>
      <c r="I31" s="542">
        <v>15</v>
      </c>
      <c r="J31" s="542">
        <v>31.7</v>
      </c>
      <c r="K31" s="543" t="s">
        <v>349</v>
      </c>
      <c r="L31" s="364">
        <v>-13.8</v>
      </c>
    </row>
    <row r="32" spans="1:12" s="110" customFormat="1" ht="15" customHeight="1" x14ac:dyDescent="0.2">
      <c r="A32" s="367" t="s">
        <v>113</v>
      </c>
      <c r="B32" s="368" t="s">
        <v>181</v>
      </c>
      <c r="C32" s="362"/>
      <c r="D32" s="362"/>
      <c r="E32" s="363"/>
      <c r="F32" s="542">
        <v>20.399999999999999</v>
      </c>
      <c r="G32" s="542">
        <v>23.1</v>
      </c>
      <c r="H32" s="542">
        <v>26.9</v>
      </c>
      <c r="I32" s="542">
        <v>24.2</v>
      </c>
      <c r="J32" s="544">
        <v>20.3</v>
      </c>
      <c r="K32" s="543" t="s">
        <v>349</v>
      </c>
      <c r="L32" s="364">
        <v>9.9999999999997868E-2</v>
      </c>
    </row>
    <row r="33" spans="1:12" s="110" customFormat="1" ht="15" customHeight="1" x14ac:dyDescent="0.2">
      <c r="A33" s="367"/>
      <c r="B33" s="368" t="s">
        <v>182</v>
      </c>
      <c r="C33" s="362"/>
      <c r="D33" s="362"/>
      <c r="E33" s="363"/>
      <c r="F33" s="542">
        <v>29.1</v>
      </c>
      <c r="G33" s="542">
        <v>39.5</v>
      </c>
      <c r="H33" s="542">
        <v>40.799999999999997</v>
      </c>
      <c r="I33" s="542">
        <v>33.5</v>
      </c>
      <c r="J33" s="542">
        <v>35.200000000000003</v>
      </c>
      <c r="K33" s="543" t="s">
        <v>349</v>
      </c>
      <c r="L33" s="364">
        <v>-6.1000000000000014</v>
      </c>
    </row>
    <row r="34" spans="1:12" s="369" customFormat="1" ht="15" customHeight="1" x14ac:dyDescent="0.2">
      <c r="A34" s="367" t="s">
        <v>113</v>
      </c>
      <c r="B34" s="368" t="s">
        <v>116</v>
      </c>
      <c r="C34" s="362"/>
      <c r="D34" s="362"/>
      <c r="E34" s="363"/>
      <c r="F34" s="542">
        <v>22.6</v>
      </c>
      <c r="G34" s="542">
        <v>27.3</v>
      </c>
      <c r="H34" s="542">
        <v>31</v>
      </c>
      <c r="I34" s="542">
        <v>25.1</v>
      </c>
      <c r="J34" s="542">
        <v>22.3</v>
      </c>
      <c r="K34" s="543" t="s">
        <v>349</v>
      </c>
      <c r="L34" s="364">
        <v>0.30000000000000071</v>
      </c>
    </row>
    <row r="35" spans="1:12" s="369" customFormat="1" ht="11.25" x14ac:dyDescent="0.2">
      <c r="A35" s="370"/>
      <c r="B35" s="371" t="s">
        <v>117</v>
      </c>
      <c r="C35" s="372"/>
      <c r="D35" s="372"/>
      <c r="E35" s="373"/>
      <c r="F35" s="545">
        <v>23.9</v>
      </c>
      <c r="G35" s="545">
        <v>33</v>
      </c>
      <c r="H35" s="545">
        <v>31.6</v>
      </c>
      <c r="I35" s="545">
        <v>31</v>
      </c>
      <c r="J35" s="546">
        <v>28</v>
      </c>
      <c r="K35" s="547" t="s">
        <v>349</v>
      </c>
      <c r="L35" s="374">
        <v>-4.1000000000000014</v>
      </c>
    </row>
    <row r="36" spans="1:12" s="369" customFormat="1" ht="15.95" customHeight="1" x14ac:dyDescent="0.2">
      <c r="A36" s="375" t="s">
        <v>350</v>
      </c>
      <c r="B36" s="376"/>
      <c r="C36" s="377"/>
      <c r="D36" s="376"/>
      <c r="E36" s="378"/>
      <c r="F36" s="548">
        <v>3666</v>
      </c>
      <c r="G36" s="548">
        <v>2336</v>
      </c>
      <c r="H36" s="548">
        <v>3471</v>
      </c>
      <c r="I36" s="548">
        <v>3196</v>
      </c>
      <c r="J36" s="548">
        <v>4194</v>
      </c>
      <c r="K36" s="549">
        <v>-528</v>
      </c>
      <c r="L36" s="380">
        <v>-12.589413447782546</v>
      </c>
    </row>
    <row r="37" spans="1:12" s="369" customFormat="1" ht="15.95" customHeight="1" x14ac:dyDescent="0.2">
      <c r="A37" s="381"/>
      <c r="B37" s="382" t="s">
        <v>113</v>
      </c>
      <c r="C37" s="382" t="s">
        <v>351</v>
      </c>
      <c r="D37" s="382"/>
      <c r="E37" s="383"/>
      <c r="F37" s="548">
        <v>839</v>
      </c>
      <c r="G37" s="548">
        <v>673</v>
      </c>
      <c r="H37" s="548">
        <v>1079</v>
      </c>
      <c r="I37" s="548">
        <v>852</v>
      </c>
      <c r="J37" s="548">
        <v>994</v>
      </c>
      <c r="K37" s="549">
        <v>-155</v>
      </c>
      <c r="L37" s="380">
        <v>-15.593561368209256</v>
      </c>
    </row>
    <row r="38" spans="1:12" s="369" customFormat="1" ht="15.95" customHeight="1" x14ac:dyDescent="0.2">
      <c r="A38" s="381"/>
      <c r="B38" s="384" t="s">
        <v>105</v>
      </c>
      <c r="C38" s="384" t="s">
        <v>106</v>
      </c>
      <c r="D38" s="385"/>
      <c r="E38" s="383"/>
      <c r="F38" s="548">
        <v>2092</v>
      </c>
      <c r="G38" s="548">
        <v>1208</v>
      </c>
      <c r="H38" s="548">
        <v>1952</v>
      </c>
      <c r="I38" s="548">
        <v>2052</v>
      </c>
      <c r="J38" s="550">
        <v>2744</v>
      </c>
      <c r="K38" s="549">
        <v>-652</v>
      </c>
      <c r="L38" s="380">
        <v>-23.760932944606413</v>
      </c>
    </row>
    <row r="39" spans="1:12" s="369" customFormat="1" ht="15.95" customHeight="1" x14ac:dyDescent="0.2">
      <c r="A39" s="381"/>
      <c r="B39" s="385"/>
      <c r="C39" s="382" t="s">
        <v>352</v>
      </c>
      <c r="D39" s="385"/>
      <c r="E39" s="383"/>
      <c r="F39" s="548">
        <v>428</v>
      </c>
      <c r="G39" s="548">
        <v>286</v>
      </c>
      <c r="H39" s="548">
        <v>504</v>
      </c>
      <c r="I39" s="548">
        <v>483</v>
      </c>
      <c r="J39" s="548">
        <v>573</v>
      </c>
      <c r="K39" s="549">
        <v>-145</v>
      </c>
      <c r="L39" s="380">
        <v>-25.305410122164048</v>
      </c>
    </row>
    <row r="40" spans="1:12" s="369" customFormat="1" ht="15.95" customHeight="1" x14ac:dyDescent="0.2">
      <c r="A40" s="381"/>
      <c r="B40" s="384"/>
      <c r="C40" s="384" t="s">
        <v>107</v>
      </c>
      <c r="D40" s="385"/>
      <c r="E40" s="383"/>
      <c r="F40" s="548">
        <v>1574</v>
      </c>
      <c r="G40" s="548">
        <v>1128</v>
      </c>
      <c r="H40" s="548">
        <v>1519</v>
      </c>
      <c r="I40" s="548">
        <v>1144</v>
      </c>
      <c r="J40" s="548">
        <v>1450</v>
      </c>
      <c r="K40" s="549">
        <v>124</v>
      </c>
      <c r="L40" s="380">
        <v>8.5517241379310338</v>
      </c>
    </row>
    <row r="41" spans="1:12" s="369" customFormat="1" ht="24" customHeight="1" x14ac:dyDescent="0.2">
      <c r="A41" s="381"/>
      <c r="B41" s="385"/>
      <c r="C41" s="382" t="s">
        <v>352</v>
      </c>
      <c r="D41" s="385"/>
      <c r="E41" s="383"/>
      <c r="F41" s="548">
        <v>411</v>
      </c>
      <c r="G41" s="548">
        <v>387</v>
      </c>
      <c r="H41" s="548">
        <v>575</v>
      </c>
      <c r="I41" s="548">
        <v>369</v>
      </c>
      <c r="J41" s="550">
        <v>421</v>
      </c>
      <c r="K41" s="549">
        <v>-10</v>
      </c>
      <c r="L41" s="380">
        <v>-2.3752969121140142</v>
      </c>
    </row>
    <row r="42" spans="1:12" s="110" customFormat="1" ht="15" customHeight="1" x14ac:dyDescent="0.2">
      <c r="A42" s="381"/>
      <c r="B42" s="384" t="s">
        <v>113</v>
      </c>
      <c r="C42" s="384" t="s">
        <v>353</v>
      </c>
      <c r="D42" s="385"/>
      <c r="E42" s="383"/>
      <c r="F42" s="548">
        <v>816</v>
      </c>
      <c r="G42" s="548">
        <v>511</v>
      </c>
      <c r="H42" s="548">
        <v>1013</v>
      </c>
      <c r="I42" s="548">
        <v>600</v>
      </c>
      <c r="J42" s="548">
        <v>864</v>
      </c>
      <c r="K42" s="549">
        <v>-48</v>
      </c>
      <c r="L42" s="380">
        <v>-5.5555555555555554</v>
      </c>
    </row>
    <row r="43" spans="1:12" s="110" customFormat="1" ht="15" customHeight="1" x14ac:dyDescent="0.2">
      <c r="A43" s="381"/>
      <c r="B43" s="385"/>
      <c r="C43" s="382" t="s">
        <v>352</v>
      </c>
      <c r="D43" s="385"/>
      <c r="E43" s="383"/>
      <c r="F43" s="548">
        <v>284</v>
      </c>
      <c r="G43" s="548">
        <v>185</v>
      </c>
      <c r="H43" s="548">
        <v>420</v>
      </c>
      <c r="I43" s="548">
        <v>215</v>
      </c>
      <c r="J43" s="548">
        <v>291</v>
      </c>
      <c r="K43" s="549">
        <v>-7</v>
      </c>
      <c r="L43" s="380">
        <v>-2.4054982817869415</v>
      </c>
    </row>
    <row r="44" spans="1:12" s="110" customFormat="1" ht="15" customHeight="1" x14ac:dyDescent="0.2">
      <c r="A44" s="381"/>
      <c r="B44" s="384"/>
      <c r="C44" s="366" t="s">
        <v>109</v>
      </c>
      <c r="D44" s="385"/>
      <c r="E44" s="383"/>
      <c r="F44" s="548">
        <v>2385</v>
      </c>
      <c r="G44" s="548">
        <v>1611</v>
      </c>
      <c r="H44" s="548">
        <v>2153</v>
      </c>
      <c r="I44" s="548">
        <v>2246</v>
      </c>
      <c r="J44" s="550">
        <v>2808</v>
      </c>
      <c r="K44" s="549">
        <v>-423</v>
      </c>
      <c r="L44" s="380">
        <v>-15.064102564102564</v>
      </c>
    </row>
    <row r="45" spans="1:12" s="110" customFormat="1" ht="15" customHeight="1" x14ac:dyDescent="0.2">
      <c r="A45" s="381"/>
      <c r="B45" s="385"/>
      <c r="C45" s="382" t="s">
        <v>352</v>
      </c>
      <c r="D45" s="385"/>
      <c r="E45" s="383"/>
      <c r="F45" s="548">
        <v>485</v>
      </c>
      <c r="G45" s="548">
        <v>430</v>
      </c>
      <c r="H45" s="548">
        <v>587</v>
      </c>
      <c r="I45" s="548">
        <v>566</v>
      </c>
      <c r="J45" s="548">
        <v>594</v>
      </c>
      <c r="K45" s="549">
        <v>-109</v>
      </c>
      <c r="L45" s="380">
        <v>-18.350168350168349</v>
      </c>
    </row>
    <row r="46" spans="1:12" s="110" customFormat="1" ht="15" customHeight="1" x14ac:dyDescent="0.2">
      <c r="A46" s="381"/>
      <c r="B46" s="384"/>
      <c r="C46" s="366" t="s">
        <v>110</v>
      </c>
      <c r="D46" s="385"/>
      <c r="E46" s="383"/>
      <c r="F46" s="548">
        <v>437</v>
      </c>
      <c r="G46" s="548">
        <v>191</v>
      </c>
      <c r="H46" s="548">
        <v>286</v>
      </c>
      <c r="I46" s="548">
        <v>330</v>
      </c>
      <c r="J46" s="548">
        <v>481</v>
      </c>
      <c r="K46" s="549">
        <v>-44</v>
      </c>
      <c r="L46" s="380">
        <v>-9.1476091476091472</v>
      </c>
    </row>
    <row r="47" spans="1:12" s="110" customFormat="1" ht="15" customHeight="1" x14ac:dyDescent="0.2">
      <c r="A47" s="381"/>
      <c r="B47" s="385"/>
      <c r="C47" s="382" t="s">
        <v>352</v>
      </c>
      <c r="D47" s="385"/>
      <c r="E47" s="383"/>
      <c r="F47" s="548">
        <v>65</v>
      </c>
      <c r="G47" s="548">
        <v>47</v>
      </c>
      <c r="H47" s="548">
        <v>65</v>
      </c>
      <c r="I47" s="548">
        <v>68</v>
      </c>
      <c r="J47" s="550">
        <v>96</v>
      </c>
      <c r="K47" s="549">
        <v>-31</v>
      </c>
      <c r="L47" s="380">
        <v>-32.291666666666664</v>
      </c>
    </row>
    <row r="48" spans="1:12" s="110" customFormat="1" ht="15" customHeight="1" x14ac:dyDescent="0.2">
      <c r="A48" s="381"/>
      <c r="B48" s="385"/>
      <c r="C48" s="366" t="s">
        <v>111</v>
      </c>
      <c r="D48" s="386"/>
      <c r="E48" s="387"/>
      <c r="F48" s="548">
        <v>28</v>
      </c>
      <c r="G48" s="548">
        <v>23</v>
      </c>
      <c r="H48" s="548">
        <v>19</v>
      </c>
      <c r="I48" s="548">
        <v>20</v>
      </c>
      <c r="J48" s="548">
        <v>41</v>
      </c>
      <c r="K48" s="549">
        <v>-13</v>
      </c>
      <c r="L48" s="380">
        <v>-31.707317073170731</v>
      </c>
    </row>
    <row r="49" spans="1:12" s="110" customFormat="1" ht="15" customHeight="1" x14ac:dyDescent="0.2">
      <c r="A49" s="381"/>
      <c r="B49" s="385"/>
      <c r="C49" s="382" t="s">
        <v>352</v>
      </c>
      <c r="D49" s="385"/>
      <c r="E49" s="383"/>
      <c r="F49" s="548">
        <v>5</v>
      </c>
      <c r="G49" s="548">
        <v>11</v>
      </c>
      <c r="H49" s="548">
        <v>7</v>
      </c>
      <c r="I49" s="548">
        <v>3</v>
      </c>
      <c r="J49" s="548">
        <v>13</v>
      </c>
      <c r="K49" s="549">
        <v>-8</v>
      </c>
      <c r="L49" s="380">
        <v>-61.53846153846154</v>
      </c>
    </row>
    <row r="50" spans="1:12" s="110" customFormat="1" ht="15" customHeight="1" x14ac:dyDescent="0.2">
      <c r="A50" s="381"/>
      <c r="B50" s="384" t="s">
        <v>113</v>
      </c>
      <c r="C50" s="382" t="s">
        <v>181</v>
      </c>
      <c r="D50" s="385"/>
      <c r="E50" s="383"/>
      <c r="F50" s="548">
        <v>2615</v>
      </c>
      <c r="G50" s="548">
        <v>1521</v>
      </c>
      <c r="H50" s="548">
        <v>2431</v>
      </c>
      <c r="I50" s="548">
        <v>2351</v>
      </c>
      <c r="J50" s="550">
        <v>3235</v>
      </c>
      <c r="K50" s="549">
        <v>-620</v>
      </c>
      <c r="L50" s="380">
        <v>-19.165378670788254</v>
      </c>
    </row>
    <row r="51" spans="1:12" s="110" customFormat="1" ht="15" customHeight="1" x14ac:dyDescent="0.2">
      <c r="A51" s="381"/>
      <c r="B51" s="385"/>
      <c r="C51" s="382" t="s">
        <v>352</v>
      </c>
      <c r="D51" s="385"/>
      <c r="E51" s="383"/>
      <c r="F51" s="548">
        <v>533</v>
      </c>
      <c r="G51" s="548">
        <v>351</v>
      </c>
      <c r="H51" s="548">
        <v>655</v>
      </c>
      <c r="I51" s="548">
        <v>569</v>
      </c>
      <c r="J51" s="548">
        <v>656</v>
      </c>
      <c r="K51" s="549">
        <v>-123</v>
      </c>
      <c r="L51" s="380">
        <v>-18.75</v>
      </c>
    </row>
    <row r="52" spans="1:12" s="110" customFormat="1" ht="15" customHeight="1" x14ac:dyDescent="0.2">
      <c r="A52" s="381"/>
      <c r="B52" s="384"/>
      <c r="C52" s="382" t="s">
        <v>182</v>
      </c>
      <c r="D52" s="385"/>
      <c r="E52" s="383"/>
      <c r="F52" s="548">
        <v>1051</v>
      </c>
      <c r="G52" s="548">
        <v>815</v>
      </c>
      <c r="H52" s="548">
        <v>1040</v>
      </c>
      <c r="I52" s="548">
        <v>845</v>
      </c>
      <c r="J52" s="548">
        <v>959</v>
      </c>
      <c r="K52" s="549">
        <v>92</v>
      </c>
      <c r="L52" s="380">
        <v>9.5933263816475502</v>
      </c>
    </row>
    <row r="53" spans="1:12" s="269" customFormat="1" ht="11.25" customHeight="1" x14ac:dyDescent="0.2">
      <c r="A53" s="381"/>
      <c r="B53" s="385"/>
      <c r="C53" s="382" t="s">
        <v>352</v>
      </c>
      <c r="D53" s="385"/>
      <c r="E53" s="383"/>
      <c r="F53" s="548">
        <v>306</v>
      </c>
      <c r="G53" s="548">
        <v>322</v>
      </c>
      <c r="H53" s="548">
        <v>424</v>
      </c>
      <c r="I53" s="548">
        <v>283</v>
      </c>
      <c r="J53" s="550">
        <v>338</v>
      </c>
      <c r="K53" s="549">
        <v>-32</v>
      </c>
      <c r="L53" s="380">
        <v>-9.4674556213017755</v>
      </c>
    </row>
    <row r="54" spans="1:12" s="151" customFormat="1" ht="12.75" customHeight="1" x14ac:dyDescent="0.2">
      <c r="A54" s="381"/>
      <c r="B54" s="384" t="s">
        <v>113</v>
      </c>
      <c r="C54" s="384" t="s">
        <v>116</v>
      </c>
      <c r="D54" s="385"/>
      <c r="E54" s="383"/>
      <c r="F54" s="548">
        <v>2865</v>
      </c>
      <c r="G54" s="548">
        <v>1688</v>
      </c>
      <c r="H54" s="548">
        <v>2687</v>
      </c>
      <c r="I54" s="548">
        <v>2356</v>
      </c>
      <c r="J54" s="548">
        <v>3171</v>
      </c>
      <c r="K54" s="549">
        <v>-306</v>
      </c>
      <c r="L54" s="380">
        <v>-9.6499526963103115</v>
      </c>
    </row>
    <row r="55" spans="1:12" ht="11.25" x14ac:dyDescent="0.2">
      <c r="A55" s="381"/>
      <c r="B55" s="385"/>
      <c r="C55" s="382" t="s">
        <v>352</v>
      </c>
      <c r="D55" s="385"/>
      <c r="E55" s="383"/>
      <c r="F55" s="548">
        <v>648</v>
      </c>
      <c r="G55" s="548">
        <v>460</v>
      </c>
      <c r="H55" s="548">
        <v>832</v>
      </c>
      <c r="I55" s="548">
        <v>592</v>
      </c>
      <c r="J55" s="548">
        <v>708</v>
      </c>
      <c r="K55" s="549">
        <v>-60</v>
      </c>
      <c r="L55" s="380">
        <v>-8.4745762711864412</v>
      </c>
    </row>
    <row r="56" spans="1:12" ht="14.25" customHeight="1" x14ac:dyDescent="0.2">
      <c r="A56" s="381"/>
      <c r="B56" s="385"/>
      <c r="C56" s="384" t="s">
        <v>117</v>
      </c>
      <c r="D56" s="385"/>
      <c r="E56" s="383"/>
      <c r="F56" s="548">
        <v>800</v>
      </c>
      <c r="G56" s="548">
        <v>646</v>
      </c>
      <c r="H56" s="548">
        <v>782</v>
      </c>
      <c r="I56" s="548">
        <v>838</v>
      </c>
      <c r="J56" s="548">
        <v>1022</v>
      </c>
      <c r="K56" s="549">
        <v>-222</v>
      </c>
      <c r="L56" s="380">
        <v>-21.722113502935422</v>
      </c>
    </row>
    <row r="57" spans="1:12" ht="18.75" customHeight="1" x14ac:dyDescent="0.2">
      <c r="A57" s="388"/>
      <c r="B57" s="389"/>
      <c r="C57" s="390" t="s">
        <v>352</v>
      </c>
      <c r="D57" s="389"/>
      <c r="E57" s="391"/>
      <c r="F57" s="551">
        <v>191</v>
      </c>
      <c r="G57" s="552">
        <v>213</v>
      </c>
      <c r="H57" s="552">
        <v>247</v>
      </c>
      <c r="I57" s="552">
        <v>260</v>
      </c>
      <c r="J57" s="552">
        <v>286</v>
      </c>
      <c r="K57" s="553">
        <f t="shared" ref="K57" si="0">IF(OR(F57=".",J57=".")=TRUE,".",IF(OR(F57="*",J57="*")=TRUE,"*",IF(AND(F57="-",J57="-")=TRUE,"-",IF(AND(ISNUMBER(J57),ISNUMBER(F57))=TRUE,IF(F57-J57=0,0,F57-J57),IF(ISNUMBER(F57)=TRUE,F57,-J57)))))</f>
        <v>-95</v>
      </c>
      <c r="L57" s="392">
        <f t="shared" ref="L57" si="1">IF(K57 =".",".",IF(K57 ="*","*",IF(K57="-","-",IF(K57=0,0,IF(OR(J57="-",J57=".",F57="-",F57=".")=TRUE,"X",IF(J57=0,"0,0",IF(ABS(K57*100/J57)&gt;250,".X",(K57*100/J57))))))))</f>
        <v>-33.21678321678322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3834</v>
      </c>
      <c r="E11" s="114">
        <v>2469</v>
      </c>
      <c r="F11" s="114">
        <v>4693</v>
      </c>
      <c r="G11" s="114">
        <v>3291</v>
      </c>
      <c r="H11" s="140">
        <v>4323</v>
      </c>
      <c r="I11" s="115">
        <v>-489</v>
      </c>
      <c r="J11" s="116">
        <v>-11.311589174184594</v>
      </c>
    </row>
    <row r="12" spans="1:15" s="110" customFormat="1" ht="24.95" customHeight="1" x14ac:dyDescent="0.2">
      <c r="A12" s="193" t="s">
        <v>132</v>
      </c>
      <c r="B12" s="194" t="s">
        <v>133</v>
      </c>
      <c r="C12" s="113">
        <v>0.75639019300991128</v>
      </c>
      <c r="D12" s="115">
        <v>29</v>
      </c>
      <c r="E12" s="114">
        <v>15</v>
      </c>
      <c r="F12" s="114">
        <v>45</v>
      </c>
      <c r="G12" s="114">
        <v>34</v>
      </c>
      <c r="H12" s="140">
        <v>21</v>
      </c>
      <c r="I12" s="115">
        <v>8</v>
      </c>
      <c r="J12" s="116">
        <v>38.095238095238095</v>
      </c>
    </row>
    <row r="13" spans="1:15" s="110" customFormat="1" ht="24.95" customHeight="1" x14ac:dyDescent="0.2">
      <c r="A13" s="193" t="s">
        <v>134</v>
      </c>
      <c r="B13" s="199" t="s">
        <v>214</v>
      </c>
      <c r="C13" s="113">
        <v>0.88680229525299947</v>
      </c>
      <c r="D13" s="115">
        <v>34</v>
      </c>
      <c r="E13" s="114">
        <v>20</v>
      </c>
      <c r="F13" s="114">
        <v>80</v>
      </c>
      <c r="G13" s="114">
        <v>49</v>
      </c>
      <c r="H13" s="140">
        <v>45</v>
      </c>
      <c r="I13" s="115">
        <v>-11</v>
      </c>
      <c r="J13" s="116">
        <v>-24.444444444444443</v>
      </c>
    </row>
    <row r="14" spans="1:15" s="287" customFormat="1" ht="24.95" customHeight="1" x14ac:dyDescent="0.2">
      <c r="A14" s="193" t="s">
        <v>215</v>
      </c>
      <c r="B14" s="199" t="s">
        <v>137</v>
      </c>
      <c r="C14" s="113">
        <v>23.552425665101723</v>
      </c>
      <c r="D14" s="115">
        <v>903</v>
      </c>
      <c r="E14" s="114">
        <v>443</v>
      </c>
      <c r="F14" s="114">
        <v>897</v>
      </c>
      <c r="G14" s="114">
        <v>883</v>
      </c>
      <c r="H14" s="140">
        <v>1313</v>
      </c>
      <c r="I14" s="115">
        <v>-410</v>
      </c>
      <c r="J14" s="116">
        <v>-31.226199543031225</v>
      </c>
      <c r="K14" s="110"/>
      <c r="L14" s="110"/>
      <c r="M14" s="110"/>
      <c r="N14" s="110"/>
      <c r="O14" s="110"/>
    </row>
    <row r="15" spans="1:15" s="110" customFormat="1" ht="24.95" customHeight="1" x14ac:dyDescent="0.2">
      <c r="A15" s="193" t="s">
        <v>216</v>
      </c>
      <c r="B15" s="199" t="s">
        <v>217</v>
      </c>
      <c r="C15" s="113">
        <v>3.4167970787689099</v>
      </c>
      <c r="D15" s="115">
        <v>131</v>
      </c>
      <c r="E15" s="114">
        <v>119</v>
      </c>
      <c r="F15" s="114">
        <v>190</v>
      </c>
      <c r="G15" s="114">
        <v>129</v>
      </c>
      <c r="H15" s="140">
        <v>129</v>
      </c>
      <c r="I15" s="115">
        <v>2</v>
      </c>
      <c r="J15" s="116">
        <v>1.5503875968992249</v>
      </c>
    </row>
    <row r="16" spans="1:15" s="287" customFormat="1" ht="24.95" customHeight="1" x14ac:dyDescent="0.2">
      <c r="A16" s="193" t="s">
        <v>218</v>
      </c>
      <c r="B16" s="199" t="s">
        <v>141</v>
      </c>
      <c r="C16" s="113">
        <v>14.397496087636933</v>
      </c>
      <c r="D16" s="115">
        <v>552</v>
      </c>
      <c r="E16" s="114">
        <v>183</v>
      </c>
      <c r="F16" s="114">
        <v>402</v>
      </c>
      <c r="G16" s="114">
        <v>274</v>
      </c>
      <c r="H16" s="140">
        <v>866</v>
      </c>
      <c r="I16" s="115">
        <v>-314</v>
      </c>
      <c r="J16" s="116">
        <v>-36.258660508083139</v>
      </c>
      <c r="K16" s="110"/>
      <c r="L16" s="110"/>
      <c r="M16" s="110"/>
      <c r="N16" s="110"/>
      <c r="O16" s="110"/>
    </row>
    <row r="17" spans="1:15" s="110" customFormat="1" ht="24.95" customHeight="1" x14ac:dyDescent="0.2">
      <c r="A17" s="193" t="s">
        <v>142</v>
      </c>
      <c r="B17" s="199" t="s">
        <v>220</v>
      </c>
      <c r="C17" s="113">
        <v>5.7381324986958786</v>
      </c>
      <c r="D17" s="115">
        <v>220</v>
      </c>
      <c r="E17" s="114">
        <v>141</v>
      </c>
      <c r="F17" s="114">
        <v>305</v>
      </c>
      <c r="G17" s="114">
        <v>480</v>
      </c>
      <c r="H17" s="140">
        <v>318</v>
      </c>
      <c r="I17" s="115">
        <v>-98</v>
      </c>
      <c r="J17" s="116">
        <v>-30.817610062893081</v>
      </c>
    </row>
    <row r="18" spans="1:15" s="287" customFormat="1" ht="24.95" customHeight="1" x14ac:dyDescent="0.2">
      <c r="A18" s="201" t="s">
        <v>144</v>
      </c>
      <c r="B18" s="202" t="s">
        <v>145</v>
      </c>
      <c r="C18" s="113">
        <v>17.162232655190401</v>
      </c>
      <c r="D18" s="115">
        <v>658</v>
      </c>
      <c r="E18" s="114">
        <v>226</v>
      </c>
      <c r="F18" s="114">
        <v>895</v>
      </c>
      <c r="G18" s="114">
        <v>473</v>
      </c>
      <c r="H18" s="140">
        <v>857</v>
      </c>
      <c r="I18" s="115">
        <v>-199</v>
      </c>
      <c r="J18" s="116">
        <v>-23.22053675612602</v>
      </c>
      <c r="K18" s="110"/>
      <c r="L18" s="110"/>
      <c r="M18" s="110"/>
      <c r="N18" s="110"/>
      <c r="O18" s="110"/>
    </row>
    <row r="19" spans="1:15" s="110" customFormat="1" ht="24.95" customHeight="1" x14ac:dyDescent="0.2">
      <c r="A19" s="193" t="s">
        <v>146</v>
      </c>
      <c r="B19" s="199" t="s">
        <v>147</v>
      </c>
      <c r="C19" s="113">
        <v>15.153886280646844</v>
      </c>
      <c r="D19" s="115">
        <v>581</v>
      </c>
      <c r="E19" s="114">
        <v>419</v>
      </c>
      <c r="F19" s="114">
        <v>742</v>
      </c>
      <c r="G19" s="114">
        <v>469</v>
      </c>
      <c r="H19" s="140">
        <v>499</v>
      </c>
      <c r="I19" s="115">
        <v>82</v>
      </c>
      <c r="J19" s="116">
        <v>16.432865731462925</v>
      </c>
    </row>
    <row r="20" spans="1:15" s="287" customFormat="1" ht="24.95" customHeight="1" x14ac:dyDescent="0.2">
      <c r="A20" s="193" t="s">
        <v>148</v>
      </c>
      <c r="B20" s="199" t="s">
        <v>149</v>
      </c>
      <c r="C20" s="113">
        <v>5.1904016692749089</v>
      </c>
      <c r="D20" s="115">
        <v>199</v>
      </c>
      <c r="E20" s="114">
        <v>125</v>
      </c>
      <c r="F20" s="114">
        <v>214</v>
      </c>
      <c r="G20" s="114">
        <v>165</v>
      </c>
      <c r="H20" s="140">
        <v>190</v>
      </c>
      <c r="I20" s="115">
        <v>9</v>
      </c>
      <c r="J20" s="116">
        <v>4.7368421052631575</v>
      </c>
      <c r="K20" s="110"/>
      <c r="L20" s="110"/>
      <c r="M20" s="110"/>
      <c r="N20" s="110"/>
      <c r="O20" s="110"/>
    </row>
    <row r="21" spans="1:15" s="110" customFormat="1" ht="24.95" customHeight="1" x14ac:dyDescent="0.2">
      <c r="A21" s="201" t="s">
        <v>150</v>
      </c>
      <c r="B21" s="202" t="s">
        <v>151</v>
      </c>
      <c r="C21" s="113">
        <v>4.9817423056859678</v>
      </c>
      <c r="D21" s="115">
        <v>191</v>
      </c>
      <c r="E21" s="114">
        <v>195</v>
      </c>
      <c r="F21" s="114">
        <v>221</v>
      </c>
      <c r="G21" s="114">
        <v>246</v>
      </c>
      <c r="H21" s="140">
        <v>193</v>
      </c>
      <c r="I21" s="115">
        <v>-2</v>
      </c>
      <c r="J21" s="116">
        <v>-1.0362694300518134</v>
      </c>
    </row>
    <row r="22" spans="1:15" s="110" customFormat="1" ht="24.95" customHeight="1" x14ac:dyDescent="0.2">
      <c r="A22" s="201" t="s">
        <v>152</v>
      </c>
      <c r="B22" s="199" t="s">
        <v>153</v>
      </c>
      <c r="C22" s="113">
        <v>1.0954616588419406</v>
      </c>
      <c r="D22" s="115">
        <v>42</v>
      </c>
      <c r="E22" s="114">
        <v>35</v>
      </c>
      <c r="F22" s="114">
        <v>25</v>
      </c>
      <c r="G22" s="114">
        <v>19</v>
      </c>
      <c r="H22" s="140">
        <v>33</v>
      </c>
      <c r="I22" s="115">
        <v>9</v>
      </c>
      <c r="J22" s="116">
        <v>27.272727272727273</v>
      </c>
    </row>
    <row r="23" spans="1:15" s="110" customFormat="1" ht="24.95" customHeight="1" x14ac:dyDescent="0.2">
      <c r="A23" s="193" t="s">
        <v>154</v>
      </c>
      <c r="B23" s="199" t="s">
        <v>155</v>
      </c>
      <c r="C23" s="113">
        <v>0.96504955659885239</v>
      </c>
      <c r="D23" s="115">
        <v>37</v>
      </c>
      <c r="E23" s="114">
        <v>103</v>
      </c>
      <c r="F23" s="114">
        <v>38</v>
      </c>
      <c r="G23" s="114">
        <v>21</v>
      </c>
      <c r="H23" s="140">
        <v>62</v>
      </c>
      <c r="I23" s="115">
        <v>-25</v>
      </c>
      <c r="J23" s="116">
        <v>-40.322580645161288</v>
      </c>
    </row>
    <row r="24" spans="1:15" s="110" customFormat="1" ht="24.95" customHeight="1" x14ac:dyDescent="0.2">
      <c r="A24" s="193" t="s">
        <v>156</v>
      </c>
      <c r="B24" s="199" t="s">
        <v>221</v>
      </c>
      <c r="C24" s="113">
        <v>6.103286384976526</v>
      </c>
      <c r="D24" s="115">
        <v>234</v>
      </c>
      <c r="E24" s="114">
        <v>148</v>
      </c>
      <c r="F24" s="114">
        <v>281</v>
      </c>
      <c r="G24" s="114">
        <v>153</v>
      </c>
      <c r="H24" s="140">
        <v>172</v>
      </c>
      <c r="I24" s="115">
        <v>62</v>
      </c>
      <c r="J24" s="116">
        <v>36.046511627906973</v>
      </c>
    </row>
    <row r="25" spans="1:15" s="110" customFormat="1" ht="24.95" customHeight="1" x14ac:dyDescent="0.2">
      <c r="A25" s="193" t="s">
        <v>222</v>
      </c>
      <c r="B25" s="204" t="s">
        <v>159</v>
      </c>
      <c r="C25" s="113">
        <v>2.9994783515910277</v>
      </c>
      <c r="D25" s="115">
        <v>115</v>
      </c>
      <c r="E25" s="114">
        <v>61</v>
      </c>
      <c r="F25" s="114">
        <v>108</v>
      </c>
      <c r="G25" s="114">
        <v>130</v>
      </c>
      <c r="H25" s="140">
        <v>180</v>
      </c>
      <c r="I25" s="115">
        <v>-65</v>
      </c>
      <c r="J25" s="116">
        <v>-36.111111111111114</v>
      </c>
    </row>
    <row r="26" spans="1:15" s="110" customFormat="1" ht="24.95" customHeight="1" x14ac:dyDescent="0.2">
      <c r="A26" s="201">
        <v>782.78300000000002</v>
      </c>
      <c r="B26" s="203" t="s">
        <v>160</v>
      </c>
      <c r="C26" s="113">
        <v>4.8774126238914972</v>
      </c>
      <c r="D26" s="115">
        <v>187</v>
      </c>
      <c r="E26" s="114">
        <v>164</v>
      </c>
      <c r="F26" s="114">
        <v>157</v>
      </c>
      <c r="G26" s="114">
        <v>195</v>
      </c>
      <c r="H26" s="140">
        <v>182</v>
      </c>
      <c r="I26" s="115">
        <v>5</v>
      </c>
      <c r="J26" s="116">
        <v>2.7472527472527473</v>
      </c>
    </row>
    <row r="27" spans="1:15" s="110" customFormat="1" ht="24.95" customHeight="1" x14ac:dyDescent="0.2">
      <c r="A27" s="193" t="s">
        <v>161</v>
      </c>
      <c r="B27" s="199" t="s">
        <v>162</v>
      </c>
      <c r="C27" s="113">
        <v>1.8779342723004695</v>
      </c>
      <c r="D27" s="115">
        <v>72</v>
      </c>
      <c r="E27" s="114">
        <v>53</v>
      </c>
      <c r="F27" s="114">
        <v>111</v>
      </c>
      <c r="G27" s="114">
        <v>52</v>
      </c>
      <c r="H27" s="140">
        <v>55</v>
      </c>
      <c r="I27" s="115">
        <v>17</v>
      </c>
      <c r="J27" s="116">
        <v>30.90909090909091</v>
      </c>
    </row>
    <row r="28" spans="1:15" s="110" customFormat="1" ht="24.95" customHeight="1" x14ac:dyDescent="0.2">
      <c r="A28" s="193" t="s">
        <v>163</v>
      </c>
      <c r="B28" s="199" t="s">
        <v>164</v>
      </c>
      <c r="C28" s="113">
        <v>1.5910276473656755</v>
      </c>
      <c r="D28" s="115">
        <v>61</v>
      </c>
      <c r="E28" s="114">
        <v>41</v>
      </c>
      <c r="F28" s="114">
        <v>185</v>
      </c>
      <c r="G28" s="114">
        <v>24</v>
      </c>
      <c r="H28" s="140">
        <v>99</v>
      </c>
      <c r="I28" s="115">
        <v>-38</v>
      </c>
      <c r="J28" s="116">
        <v>-38.383838383838381</v>
      </c>
    </row>
    <row r="29" spans="1:15" s="110" customFormat="1" ht="24.95" customHeight="1" x14ac:dyDescent="0.2">
      <c r="A29" s="193">
        <v>86</v>
      </c>
      <c r="B29" s="199" t="s">
        <v>165</v>
      </c>
      <c r="C29" s="113">
        <v>4.4340114762649971</v>
      </c>
      <c r="D29" s="115">
        <v>170</v>
      </c>
      <c r="E29" s="114">
        <v>212</v>
      </c>
      <c r="F29" s="114">
        <v>243</v>
      </c>
      <c r="G29" s="114">
        <v>139</v>
      </c>
      <c r="H29" s="140">
        <v>138</v>
      </c>
      <c r="I29" s="115">
        <v>32</v>
      </c>
      <c r="J29" s="116">
        <v>23.188405797101449</v>
      </c>
    </row>
    <row r="30" spans="1:15" s="110" customFormat="1" ht="24.95" customHeight="1" x14ac:dyDescent="0.2">
      <c r="A30" s="193">
        <v>87.88</v>
      </c>
      <c r="B30" s="204" t="s">
        <v>166</v>
      </c>
      <c r="C30" s="113">
        <v>6.0250391236306733</v>
      </c>
      <c r="D30" s="115">
        <v>231</v>
      </c>
      <c r="E30" s="114">
        <v>147</v>
      </c>
      <c r="F30" s="114">
        <v>330</v>
      </c>
      <c r="G30" s="114">
        <v>144</v>
      </c>
      <c r="H30" s="140">
        <v>151</v>
      </c>
      <c r="I30" s="115">
        <v>80</v>
      </c>
      <c r="J30" s="116">
        <v>52.980132450331126</v>
      </c>
    </row>
    <row r="31" spans="1:15" s="110" customFormat="1" ht="24.95" customHeight="1" x14ac:dyDescent="0.2">
      <c r="A31" s="193" t="s">
        <v>167</v>
      </c>
      <c r="B31" s="199" t="s">
        <v>168</v>
      </c>
      <c r="C31" s="113">
        <v>2.347417840375587</v>
      </c>
      <c r="D31" s="115">
        <v>90</v>
      </c>
      <c r="E31" s="114">
        <v>62</v>
      </c>
      <c r="F31" s="114">
        <v>121</v>
      </c>
      <c r="G31" s="114">
        <v>95</v>
      </c>
      <c r="H31" s="140">
        <v>133</v>
      </c>
      <c r="I31" s="115">
        <v>-43</v>
      </c>
      <c r="J31" s="116">
        <v>-32.330827067669176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0.75639019300991128</v>
      </c>
      <c r="D34" s="115">
        <v>29</v>
      </c>
      <c r="E34" s="114">
        <v>15</v>
      </c>
      <c r="F34" s="114">
        <v>45</v>
      </c>
      <c r="G34" s="114">
        <v>34</v>
      </c>
      <c r="H34" s="140">
        <v>21</v>
      </c>
      <c r="I34" s="115">
        <v>8</v>
      </c>
      <c r="J34" s="116">
        <v>38.095238095238095</v>
      </c>
    </row>
    <row r="35" spans="1:10" s="110" customFormat="1" ht="24.95" customHeight="1" x14ac:dyDescent="0.2">
      <c r="A35" s="292" t="s">
        <v>171</v>
      </c>
      <c r="B35" s="293" t="s">
        <v>172</v>
      </c>
      <c r="C35" s="113">
        <v>41.601460615545122</v>
      </c>
      <c r="D35" s="115">
        <v>1595</v>
      </c>
      <c r="E35" s="114">
        <v>689</v>
      </c>
      <c r="F35" s="114">
        <v>1872</v>
      </c>
      <c r="G35" s="114">
        <v>1405</v>
      </c>
      <c r="H35" s="140">
        <v>2215</v>
      </c>
      <c r="I35" s="115">
        <v>-620</v>
      </c>
      <c r="J35" s="116">
        <v>-27.990970654627539</v>
      </c>
    </row>
    <row r="36" spans="1:10" s="110" customFormat="1" ht="24.95" customHeight="1" x14ac:dyDescent="0.2">
      <c r="A36" s="294" t="s">
        <v>173</v>
      </c>
      <c r="B36" s="295" t="s">
        <v>174</v>
      </c>
      <c r="C36" s="125">
        <v>57.642149191444965</v>
      </c>
      <c r="D36" s="143">
        <v>2210</v>
      </c>
      <c r="E36" s="144">
        <v>1765</v>
      </c>
      <c r="F36" s="144">
        <v>2776</v>
      </c>
      <c r="G36" s="144">
        <v>1852</v>
      </c>
      <c r="H36" s="145">
        <v>2087</v>
      </c>
      <c r="I36" s="143">
        <v>123</v>
      </c>
      <c r="J36" s="146">
        <v>5.8936272160996648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3834</v>
      </c>
      <c r="F11" s="264">
        <v>2469</v>
      </c>
      <c r="G11" s="264">
        <v>4693</v>
      </c>
      <c r="H11" s="264">
        <v>3291</v>
      </c>
      <c r="I11" s="265">
        <v>4323</v>
      </c>
      <c r="J11" s="263">
        <v>-489</v>
      </c>
      <c r="K11" s="266">
        <v>-11.311589174184594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26.004173187271778</v>
      </c>
      <c r="E13" s="115">
        <v>997</v>
      </c>
      <c r="F13" s="114">
        <v>629</v>
      </c>
      <c r="G13" s="114">
        <v>882</v>
      </c>
      <c r="H13" s="114">
        <v>957</v>
      </c>
      <c r="I13" s="140">
        <v>956</v>
      </c>
      <c r="J13" s="115">
        <v>41</v>
      </c>
      <c r="K13" s="116">
        <v>4.2887029288702925</v>
      </c>
    </row>
    <row r="14" spans="1:15" ht="15.95" customHeight="1" x14ac:dyDescent="0.2">
      <c r="A14" s="306" t="s">
        <v>230</v>
      </c>
      <c r="B14" s="307"/>
      <c r="C14" s="308"/>
      <c r="D14" s="113">
        <v>58.607198748043821</v>
      </c>
      <c r="E14" s="115">
        <v>2247</v>
      </c>
      <c r="F14" s="114">
        <v>1424</v>
      </c>
      <c r="G14" s="114">
        <v>3217</v>
      </c>
      <c r="H14" s="114">
        <v>1832</v>
      </c>
      <c r="I14" s="140">
        <v>2706</v>
      </c>
      <c r="J14" s="115">
        <v>-459</v>
      </c>
      <c r="K14" s="116">
        <v>-16.962305986696229</v>
      </c>
    </row>
    <row r="15" spans="1:15" ht="15.95" customHeight="1" x14ac:dyDescent="0.2">
      <c r="A15" s="306" t="s">
        <v>231</v>
      </c>
      <c r="B15" s="307"/>
      <c r="C15" s="308"/>
      <c r="D15" s="113">
        <v>9.2592592592592595</v>
      </c>
      <c r="E15" s="115">
        <v>355</v>
      </c>
      <c r="F15" s="114">
        <v>219</v>
      </c>
      <c r="G15" s="114">
        <v>365</v>
      </c>
      <c r="H15" s="114">
        <v>229</v>
      </c>
      <c r="I15" s="140">
        <v>342</v>
      </c>
      <c r="J15" s="115">
        <v>13</v>
      </c>
      <c r="K15" s="116">
        <v>3.801169590643275</v>
      </c>
    </row>
    <row r="16" spans="1:15" ht="15.95" customHeight="1" x14ac:dyDescent="0.2">
      <c r="A16" s="306" t="s">
        <v>232</v>
      </c>
      <c r="B16" s="307"/>
      <c r="C16" s="308"/>
      <c r="D16" s="113">
        <v>6.0250391236306733</v>
      </c>
      <c r="E16" s="115">
        <v>231</v>
      </c>
      <c r="F16" s="114">
        <v>192</v>
      </c>
      <c r="G16" s="114">
        <v>222</v>
      </c>
      <c r="H16" s="114">
        <v>270</v>
      </c>
      <c r="I16" s="140">
        <v>317</v>
      </c>
      <c r="J16" s="115">
        <v>-86</v>
      </c>
      <c r="K16" s="116">
        <v>-27.129337539432175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0.86071987480438183</v>
      </c>
      <c r="E18" s="115">
        <v>33</v>
      </c>
      <c r="F18" s="114">
        <v>26</v>
      </c>
      <c r="G18" s="114">
        <v>53</v>
      </c>
      <c r="H18" s="114">
        <v>36</v>
      </c>
      <c r="I18" s="140">
        <v>21</v>
      </c>
      <c r="J18" s="115">
        <v>12</v>
      </c>
      <c r="K18" s="116">
        <v>57.142857142857146</v>
      </c>
    </row>
    <row r="19" spans="1:11" ht="14.1" customHeight="1" x14ac:dyDescent="0.2">
      <c r="A19" s="306" t="s">
        <v>235</v>
      </c>
      <c r="B19" s="307" t="s">
        <v>236</v>
      </c>
      <c r="C19" s="308"/>
      <c r="D19" s="113">
        <v>0.39123630672926446</v>
      </c>
      <c r="E19" s="115">
        <v>15</v>
      </c>
      <c r="F19" s="114">
        <v>10</v>
      </c>
      <c r="G19" s="114">
        <v>40</v>
      </c>
      <c r="H19" s="114">
        <v>14</v>
      </c>
      <c r="I19" s="140">
        <v>11</v>
      </c>
      <c r="J19" s="115">
        <v>4</v>
      </c>
      <c r="K19" s="116">
        <v>36.363636363636367</v>
      </c>
    </row>
    <row r="20" spans="1:11" ht="14.1" customHeight="1" x14ac:dyDescent="0.2">
      <c r="A20" s="306">
        <v>12</v>
      </c>
      <c r="B20" s="307" t="s">
        <v>237</v>
      </c>
      <c r="C20" s="308"/>
      <c r="D20" s="113">
        <v>1.1215440792905582</v>
      </c>
      <c r="E20" s="115">
        <v>43</v>
      </c>
      <c r="F20" s="114">
        <v>11</v>
      </c>
      <c r="G20" s="114">
        <v>29</v>
      </c>
      <c r="H20" s="114">
        <v>40</v>
      </c>
      <c r="I20" s="140">
        <v>52</v>
      </c>
      <c r="J20" s="115">
        <v>-9</v>
      </c>
      <c r="K20" s="116">
        <v>-17.307692307692307</v>
      </c>
    </row>
    <row r="21" spans="1:11" ht="14.1" customHeight="1" x14ac:dyDescent="0.2">
      <c r="A21" s="306">
        <v>21</v>
      </c>
      <c r="B21" s="307" t="s">
        <v>238</v>
      </c>
      <c r="C21" s="308"/>
      <c r="D21" s="113">
        <v>0.96504955659885239</v>
      </c>
      <c r="E21" s="115">
        <v>37</v>
      </c>
      <c r="F21" s="114">
        <v>11</v>
      </c>
      <c r="G21" s="114">
        <v>19</v>
      </c>
      <c r="H21" s="114">
        <v>30</v>
      </c>
      <c r="I21" s="140">
        <v>68</v>
      </c>
      <c r="J21" s="115">
        <v>-31</v>
      </c>
      <c r="K21" s="116">
        <v>-45.588235294117645</v>
      </c>
    </row>
    <row r="22" spans="1:11" ht="14.1" customHeight="1" x14ac:dyDescent="0.2">
      <c r="A22" s="306">
        <v>22</v>
      </c>
      <c r="B22" s="307" t="s">
        <v>239</v>
      </c>
      <c r="C22" s="308"/>
      <c r="D22" s="113">
        <v>4.9817423056859678</v>
      </c>
      <c r="E22" s="115">
        <v>191</v>
      </c>
      <c r="F22" s="114">
        <v>70</v>
      </c>
      <c r="G22" s="114">
        <v>143</v>
      </c>
      <c r="H22" s="114">
        <v>139</v>
      </c>
      <c r="I22" s="140">
        <v>173</v>
      </c>
      <c r="J22" s="115">
        <v>18</v>
      </c>
      <c r="K22" s="116">
        <v>10.404624277456648</v>
      </c>
    </row>
    <row r="23" spans="1:11" ht="14.1" customHeight="1" x14ac:dyDescent="0.2">
      <c r="A23" s="306">
        <v>23</v>
      </c>
      <c r="B23" s="307" t="s">
        <v>240</v>
      </c>
      <c r="C23" s="308"/>
      <c r="D23" s="113">
        <v>0.80855503390714656</v>
      </c>
      <c r="E23" s="115">
        <v>31</v>
      </c>
      <c r="F23" s="114">
        <v>5</v>
      </c>
      <c r="G23" s="114">
        <v>41</v>
      </c>
      <c r="H23" s="114">
        <v>14</v>
      </c>
      <c r="I23" s="140">
        <v>29</v>
      </c>
      <c r="J23" s="115">
        <v>2</v>
      </c>
      <c r="K23" s="116">
        <v>6.8965517241379306</v>
      </c>
    </row>
    <row r="24" spans="1:11" ht="14.1" customHeight="1" x14ac:dyDescent="0.2">
      <c r="A24" s="306">
        <v>24</v>
      </c>
      <c r="B24" s="307" t="s">
        <v>241</v>
      </c>
      <c r="C24" s="308"/>
      <c r="D24" s="113">
        <v>5.164319248826291</v>
      </c>
      <c r="E24" s="115">
        <v>198</v>
      </c>
      <c r="F24" s="114">
        <v>87</v>
      </c>
      <c r="G24" s="114">
        <v>351</v>
      </c>
      <c r="H24" s="114">
        <v>173</v>
      </c>
      <c r="I24" s="140">
        <v>308</v>
      </c>
      <c r="J24" s="115">
        <v>-110</v>
      </c>
      <c r="K24" s="116">
        <v>-35.714285714285715</v>
      </c>
    </row>
    <row r="25" spans="1:11" ht="14.1" customHeight="1" x14ac:dyDescent="0.2">
      <c r="A25" s="306">
        <v>25</v>
      </c>
      <c r="B25" s="307" t="s">
        <v>242</v>
      </c>
      <c r="C25" s="308"/>
      <c r="D25" s="113">
        <v>7.042253521126761</v>
      </c>
      <c r="E25" s="115">
        <v>270</v>
      </c>
      <c r="F25" s="114">
        <v>80</v>
      </c>
      <c r="G25" s="114">
        <v>247</v>
      </c>
      <c r="H25" s="114">
        <v>142</v>
      </c>
      <c r="I25" s="140">
        <v>250</v>
      </c>
      <c r="J25" s="115">
        <v>20</v>
      </c>
      <c r="K25" s="116">
        <v>8</v>
      </c>
    </row>
    <row r="26" spans="1:11" ht="14.1" customHeight="1" x14ac:dyDescent="0.2">
      <c r="A26" s="306">
        <v>26</v>
      </c>
      <c r="B26" s="307" t="s">
        <v>243</v>
      </c>
      <c r="C26" s="308"/>
      <c r="D26" s="113">
        <v>6.4423578508085546</v>
      </c>
      <c r="E26" s="115">
        <v>247</v>
      </c>
      <c r="F26" s="114">
        <v>71</v>
      </c>
      <c r="G26" s="114">
        <v>199</v>
      </c>
      <c r="H26" s="114">
        <v>92</v>
      </c>
      <c r="I26" s="140">
        <v>291</v>
      </c>
      <c r="J26" s="115">
        <v>-44</v>
      </c>
      <c r="K26" s="116">
        <v>-15.120274914089347</v>
      </c>
    </row>
    <row r="27" spans="1:11" ht="14.1" customHeight="1" x14ac:dyDescent="0.2">
      <c r="A27" s="306">
        <v>27</v>
      </c>
      <c r="B27" s="307" t="s">
        <v>244</v>
      </c>
      <c r="C27" s="308"/>
      <c r="D27" s="113">
        <v>3.4950443401147626</v>
      </c>
      <c r="E27" s="115">
        <v>134</v>
      </c>
      <c r="F27" s="114">
        <v>44</v>
      </c>
      <c r="G27" s="114">
        <v>146</v>
      </c>
      <c r="H27" s="114">
        <v>77</v>
      </c>
      <c r="I27" s="140">
        <v>87</v>
      </c>
      <c r="J27" s="115">
        <v>47</v>
      </c>
      <c r="K27" s="116">
        <v>54.022988505747129</v>
      </c>
    </row>
    <row r="28" spans="1:11" ht="14.1" customHeight="1" x14ac:dyDescent="0.2">
      <c r="A28" s="306">
        <v>28</v>
      </c>
      <c r="B28" s="307" t="s">
        <v>245</v>
      </c>
      <c r="C28" s="308"/>
      <c r="D28" s="113">
        <v>0.18257694314032341</v>
      </c>
      <c r="E28" s="115">
        <v>7</v>
      </c>
      <c r="F28" s="114">
        <v>5</v>
      </c>
      <c r="G28" s="114" t="s">
        <v>513</v>
      </c>
      <c r="H28" s="114">
        <v>10</v>
      </c>
      <c r="I28" s="140">
        <v>3</v>
      </c>
      <c r="J28" s="115">
        <v>4</v>
      </c>
      <c r="K28" s="116">
        <v>133.33333333333334</v>
      </c>
    </row>
    <row r="29" spans="1:11" ht="14.1" customHeight="1" x14ac:dyDescent="0.2">
      <c r="A29" s="306">
        <v>29</v>
      </c>
      <c r="B29" s="307" t="s">
        <v>246</v>
      </c>
      <c r="C29" s="308"/>
      <c r="D29" s="113">
        <v>2.8951486697965572</v>
      </c>
      <c r="E29" s="115">
        <v>111</v>
      </c>
      <c r="F29" s="114">
        <v>103</v>
      </c>
      <c r="G29" s="114">
        <v>145</v>
      </c>
      <c r="H29" s="114">
        <v>150</v>
      </c>
      <c r="I29" s="140">
        <v>96</v>
      </c>
      <c r="J29" s="115">
        <v>15</v>
      </c>
      <c r="K29" s="116">
        <v>15.625</v>
      </c>
    </row>
    <row r="30" spans="1:11" ht="14.1" customHeight="1" x14ac:dyDescent="0.2">
      <c r="A30" s="306" t="s">
        <v>247</v>
      </c>
      <c r="B30" s="307" t="s">
        <v>248</v>
      </c>
      <c r="C30" s="308"/>
      <c r="D30" s="113" t="s">
        <v>513</v>
      </c>
      <c r="E30" s="115" t="s">
        <v>513</v>
      </c>
      <c r="F30" s="114" t="s">
        <v>513</v>
      </c>
      <c r="G30" s="114">
        <v>47</v>
      </c>
      <c r="H30" s="114" t="s">
        <v>513</v>
      </c>
      <c r="I30" s="140" t="s">
        <v>513</v>
      </c>
      <c r="J30" s="115" t="s">
        <v>513</v>
      </c>
      <c r="K30" s="116" t="s">
        <v>513</v>
      </c>
    </row>
    <row r="31" spans="1:11" ht="14.1" customHeight="1" x14ac:dyDescent="0.2">
      <c r="A31" s="306" t="s">
        <v>249</v>
      </c>
      <c r="B31" s="307" t="s">
        <v>250</v>
      </c>
      <c r="C31" s="308"/>
      <c r="D31" s="113">
        <v>2.1648408972352633</v>
      </c>
      <c r="E31" s="115">
        <v>83</v>
      </c>
      <c r="F31" s="114">
        <v>67</v>
      </c>
      <c r="G31" s="114">
        <v>86</v>
      </c>
      <c r="H31" s="114">
        <v>97</v>
      </c>
      <c r="I31" s="140">
        <v>63</v>
      </c>
      <c r="J31" s="115">
        <v>20</v>
      </c>
      <c r="K31" s="116">
        <v>31.746031746031747</v>
      </c>
    </row>
    <row r="32" spans="1:11" ht="14.1" customHeight="1" x14ac:dyDescent="0.2">
      <c r="A32" s="306">
        <v>31</v>
      </c>
      <c r="B32" s="307" t="s">
        <v>251</v>
      </c>
      <c r="C32" s="308"/>
      <c r="D32" s="113">
        <v>1.408450704225352</v>
      </c>
      <c r="E32" s="115">
        <v>54</v>
      </c>
      <c r="F32" s="114">
        <v>42</v>
      </c>
      <c r="G32" s="114">
        <v>70</v>
      </c>
      <c r="H32" s="114">
        <v>78</v>
      </c>
      <c r="I32" s="140">
        <v>94</v>
      </c>
      <c r="J32" s="115">
        <v>-40</v>
      </c>
      <c r="K32" s="116">
        <v>-42.553191489361701</v>
      </c>
    </row>
    <row r="33" spans="1:11" ht="14.1" customHeight="1" x14ac:dyDescent="0.2">
      <c r="A33" s="306">
        <v>32</v>
      </c>
      <c r="B33" s="307" t="s">
        <v>252</v>
      </c>
      <c r="C33" s="308"/>
      <c r="D33" s="113">
        <v>4.5905059989567034</v>
      </c>
      <c r="E33" s="115">
        <v>176</v>
      </c>
      <c r="F33" s="114">
        <v>74</v>
      </c>
      <c r="G33" s="114">
        <v>240</v>
      </c>
      <c r="H33" s="114">
        <v>282</v>
      </c>
      <c r="I33" s="140">
        <v>408</v>
      </c>
      <c r="J33" s="115">
        <v>-232</v>
      </c>
      <c r="K33" s="116">
        <v>-56.862745098039213</v>
      </c>
    </row>
    <row r="34" spans="1:11" ht="14.1" customHeight="1" x14ac:dyDescent="0.2">
      <c r="A34" s="306">
        <v>33</v>
      </c>
      <c r="B34" s="307" t="s">
        <v>253</v>
      </c>
      <c r="C34" s="308"/>
      <c r="D34" s="113">
        <v>2.5821596244131455</v>
      </c>
      <c r="E34" s="115">
        <v>99</v>
      </c>
      <c r="F34" s="114">
        <v>67</v>
      </c>
      <c r="G34" s="114">
        <v>138</v>
      </c>
      <c r="H34" s="114">
        <v>96</v>
      </c>
      <c r="I34" s="140">
        <v>115</v>
      </c>
      <c r="J34" s="115">
        <v>-16</v>
      </c>
      <c r="K34" s="116">
        <v>-13.913043478260869</v>
      </c>
    </row>
    <row r="35" spans="1:11" ht="14.1" customHeight="1" x14ac:dyDescent="0.2">
      <c r="A35" s="306">
        <v>34</v>
      </c>
      <c r="B35" s="307" t="s">
        <v>254</v>
      </c>
      <c r="C35" s="308"/>
      <c r="D35" s="113">
        <v>2.6082420448617634</v>
      </c>
      <c r="E35" s="115">
        <v>100</v>
      </c>
      <c r="F35" s="114">
        <v>36</v>
      </c>
      <c r="G35" s="114">
        <v>99</v>
      </c>
      <c r="H35" s="114">
        <v>61</v>
      </c>
      <c r="I35" s="140">
        <v>94</v>
      </c>
      <c r="J35" s="115">
        <v>6</v>
      </c>
      <c r="K35" s="116">
        <v>6.3829787234042552</v>
      </c>
    </row>
    <row r="36" spans="1:11" ht="14.1" customHeight="1" x14ac:dyDescent="0.2">
      <c r="A36" s="306">
        <v>41</v>
      </c>
      <c r="B36" s="307" t="s">
        <v>255</v>
      </c>
      <c r="C36" s="308"/>
      <c r="D36" s="113">
        <v>0.39123630672926446</v>
      </c>
      <c r="E36" s="115">
        <v>15</v>
      </c>
      <c r="F36" s="114">
        <v>23</v>
      </c>
      <c r="G36" s="114">
        <v>19</v>
      </c>
      <c r="H36" s="114">
        <v>20</v>
      </c>
      <c r="I36" s="140">
        <v>6</v>
      </c>
      <c r="J36" s="115">
        <v>9</v>
      </c>
      <c r="K36" s="116">
        <v>150</v>
      </c>
    </row>
    <row r="37" spans="1:11" ht="14.1" customHeight="1" x14ac:dyDescent="0.2">
      <c r="A37" s="306">
        <v>42</v>
      </c>
      <c r="B37" s="307" t="s">
        <v>256</v>
      </c>
      <c r="C37" s="308"/>
      <c r="D37" s="113">
        <v>0.23474178403755869</v>
      </c>
      <c r="E37" s="115">
        <v>9</v>
      </c>
      <c r="F37" s="114" t="s">
        <v>513</v>
      </c>
      <c r="G37" s="114">
        <v>9</v>
      </c>
      <c r="H37" s="114">
        <v>10</v>
      </c>
      <c r="I37" s="140">
        <v>7</v>
      </c>
      <c r="J37" s="115">
        <v>2</v>
      </c>
      <c r="K37" s="116">
        <v>28.571428571428573</v>
      </c>
    </row>
    <row r="38" spans="1:11" ht="14.1" customHeight="1" x14ac:dyDescent="0.2">
      <c r="A38" s="306">
        <v>43</v>
      </c>
      <c r="B38" s="307" t="s">
        <v>257</v>
      </c>
      <c r="C38" s="308"/>
      <c r="D38" s="113">
        <v>0.86071987480438183</v>
      </c>
      <c r="E38" s="115">
        <v>33</v>
      </c>
      <c r="F38" s="114">
        <v>31</v>
      </c>
      <c r="G38" s="114">
        <v>50</v>
      </c>
      <c r="H38" s="114">
        <v>34</v>
      </c>
      <c r="I38" s="140">
        <v>34</v>
      </c>
      <c r="J38" s="115">
        <v>-1</v>
      </c>
      <c r="K38" s="116">
        <v>-2.9411764705882355</v>
      </c>
    </row>
    <row r="39" spans="1:11" ht="14.1" customHeight="1" x14ac:dyDescent="0.2">
      <c r="A39" s="306">
        <v>51</v>
      </c>
      <c r="B39" s="307" t="s">
        <v>258</v>
      </c>
      <c r="C39" s="308"/>
      <c r="D39" s="113">
        <v>6.0250391236306733</v>
      </c>
      <c r="E39" s="115">
        <v>231</v>
      </c>
      <c r="F39" s="114">
        <v>197</v>
      </c>
      <c r="G39" s="114">
        <v>209</v>
      </c>
      <c r="H39" s="114">
        <v>217</v>
      </c>
      <c r="I39" s="140">
        <v>209</v>
      </c>
      <c r="J39" s="115">
        <v>22</v>
      </c>
      <c r="K39" s="116">
        <v>10.526315789473685</v>
      </c>
    </row>
    <row r="40" spans="1:11" ht="14.1" customHeight="1" x14ac:dyDescent="0.2">
      <c r="A40" s="306" t="s">
        <v>259</v>
      </c>
      <c r="B40" s="307" t="s">
        <v>260</v>
      </c>
      <c r="C40" s="308"/>
      <c r="D40" s="113">
        <v>5.5555555555555554</v>
      </c>
      <c r="E40" s="115">
        <v>213</v>
      </c>
      <c r="F40" s="114">
        <v>171</v>
      </c>
      <c r="G40" s="114">
        <v>189</v>
      </c>
      <c r="H40" s="114">
        <v>209</v>
      </c>
      <c r="I40" s="140">
        <v>195</v>
      </c>
      <c r="J40" s="115">
        <v>18</v>
      </c>
      <c r="K40" s="116">
        <v>9.2307692307692299</v>
      </c>
    </row>
    <row r="41" spans="1:11" ht="14.1" customHeight="1" x14ac:dyDescent="0.2">
      <c r="A41" s="306"/>
      <c r="B41" s="307" t="s">
        <v>261</v>
      </c>
      <c r="C41" s="308"/>
      <c r="D41" s="113">
        <v>4.7470005216484088</v>
      </c>
      <c r="E41" s="115">
        <v>182</v>
      </c>
      <c r="F41" s="114">
        <v>148</v>
      </c>
      <c r="G41" s="114">
        <v>169</v>
      </c>
      <c r="H41" s="114">
        <v>190</v>
      </c>
      <c r="I41" s="140">
        <v>175</v>
      </c>
      <c r="J41" s="115">
        <v>7</v>
      </c>
      <c r="K41" s="116">
        <v>4</v>
      </c>
    </row>
    <row r="42" spans="1:11" ht="14.1" customHeight="1" x14ac:dyDescent="0.2">
      <c r="A42" s="306">
        <v>52</v>
      </c>
      <c r="B42" s="307" t="s">
        <v>262</v>
      </c>
      <c r="C42" s="308"/>
      <c r="D42" s="113">
        <v>4.9556598852373499</v>
      </c>
      <c r="E42" s="115">
        <v>190</v>
      </c>
      <c r="F42" s="114">
        <v>105</v>
      </c>
      <c r="G42" s="114">
        <v>188</v>
      </c>
      <c r="H42" s="114">
        <v>215</v>
      </c>
      <c r="I42" s="140">
        <v>242</v>
      </c>
      <c r="J42" s="115">
        <v>-52</v>
      </c>
      <c r="K42" s="116">
        <v>-21.487603305785125</v>
      </c>
    </row>
    <row r="43" spans="1:11" ht="14.1" customHeight="1" x14ac:dyDescent="0.2">
      <c r="A43" s="306" t="s">
        <v>263</v>
      </c>
      <c r="B43" s="307" t="s">
        <v>264</v>
      </c>
      <c r="C43" s="308"/>
      <c r="D43" s="113">
        <v>3.755868544600939</v>
      </c>
      <c r="E43" s="115">
        <v>144</v>
      </c>
      <c r="F43" s="114">
        <v>77</v>
      </c>
      <c r="G43" s="114">
        <v>144</v>
      </c>
      <c r="H43" s="114">
        <v>151</v>
      </c>
      <c r="I43" s="140">
        <v>159</v>
      </c>
      <c r="J43" s="115">
        <v>-15</v>
      </c>
      <c r="K43" s="116">
        <v>-9.433962264150944</v>
      </c>
    </row>
    <row r="44" spans="1:11" ht="14.1" customHeight="1" x14ac:dyDescent="0.2">
      <c r="A44" s="306">
        <v>53</v>
      </c>
      <c r="B44" s="307" t="s">
        <v>265</v>
      </c>
      <c r="C44" s="308"/>
      <c r="D44" s="113">
        <v>0.36515388628064682</v>
      </c>
      <c r="E44" s="115">
        <v>14</v>
      </c>
      <c r="F44" s="114">
        <v>11</v>
      </c>
      <c r="G44" s="114">
        <v>20</v>
      </c>
      <c r="H44" s="114">
        <v>22</v>
      </c>
      <c r="I44" s="140">
        <v>22</v>
      </c>
      <c r="J44" s="115">
        <v>-8</v>
      </c>
      <c r="K44" s="116">
        <v>-36.363636363636367</v>
      </c>
    </row>
    <row r="45" spans="1:11" ht="14.1" customHeight="1" x14ac:dyDescent="0.2">
      <c r="A45" s="306" t="s">
        <v>266</v>
      </c>
      <c r="B45" s="307" t="s">
        <v>267</v>
      </c>
      <c r="C45" s="308"/>
      <c r="D45" s="113">
        <v>0.36515388628064682</v>
      </c>
      <c r="E45" s="115">
        <v>14</v>
      </c>
      <c r="F45" s="114">
        <v>11</v>
      </c>
      <c r="G45" s="114">
        <v>20</v>
      </c>
      <c r="H45" s="114">
        <v>21</v>
      </c>
      <c r="I45" s="140">
        <v>22</v>
      </c>
      <c r="J45" s="115">
        <v>-8</v>
      </c>
      <c r="K45" s="116">
        <v>-36.363636363636367</v>
      </c>
    </row>
    <row r="46" spans="1:11" ht="14.1" customHeight="1" x14ac:dyDescent="0.2">
      <c r="A46" s="306">
        <v>54</v>
      </c>
      <c r="B46" s="307" t="s">
        <v>268</v>
      </c>
      <c r="C46" s="308"/>
      <c r="D46" s="113">
        <v>2.1909233176838812</v>
      </c>
      <c r="E46" s="115">
        <v>84</v>
      </c>
      <c r="F46" s="114">
        <v>54</v>
      </c>
      <c r="G46" s="114">
        <v>95</v>
      </c>
      <c r="H46" s="114">
        <v>76</v>
      </c>
      <c r="I46" s="140">
        <v>72</v>
      </c>
      <c r="J46" s="115">
        <v>12</v>
      </c>
      <c r="K46" s="116">
        <v>16.666666666666668</v>
      </c>
    </row>
    <row r="47" spans="1:11" ht="14.1" customHeight="1" x14ac:dyDescent="0.2">
      <c r="A47" s="306">
        <v>61</v>
      </c>
      <c r="B47" s="307" t="s">
        <v>269</v>
      </c>
      <c r="C47" s="308"/>
      <c r="D47" s="113">
        <v>2.9473135106937924</v>
      </c>
      <c r="E47" s="115">
        <v>113</v>
      </c>
      <c r="F47" s="114">
        <v>46</v>
      </c>
      <c r="G47" s="114">
        <v>84</v>
      </c>
      <c r="H47" s="114">
        <v>47</v>
      </c>
      <c r="I47" s="140">
        <v>76</v>
      </c>
      <c r="J47" s="115">
        <v>37</v>
      </c>
      <c r="K47" s="116">
        <v>48.684210526315788</v>
      </c>
    </row>
    <row r="48" spans="1:11" ht="14.1" customHeight="1" x14ac:dyDescent="0.2">
      <c r="A48" s="306">
        <v>62</v>
      </c>
      <c r="B48" s="307" t="s">
        <v>270</v>
      </c>
      <c r="C48" s="308"/>
      <c r="D48" s="113">
        <v>7.1205007824726136</v>
      </c>
      <c r="E48" s="115">
        <v>273</v>
      </c>
      <c r="F48" s="114">
        <v>243</v>
      </c>
      <c r="G48" s="114">
        <v>397</v>
      </c>
      <c r="H48" s="114">
        <v>211</v>
      </c>
      <c r="I48" s="140">
        <v>251</v>
      </c>
      <c r="J48" s="115">
        <v>22</v>
      </c>
      <c r="K48" s="116">
        <v>8.764940239043824</v>
      </c>
    </row>
    <row r="49" spans="1:11" ht="14.1" customHeight="1" x14ac:dyDescent="0.2">
      <c r="A49" s="306">
        <v>63</v>
      </c>
      <c r="B49" s="307" t="s">
        <v>271</v>
      </c>
      <c r="C49" s="308"/>
      <c r="D49" s="113">
        <v>2.9994783515910277</v>
      </c>
      <c r="E49" s="115">
        <v>115</v>
      </c>
      <c r="F49" s="114">
        <v>136</v>
      </c>
      <c r="G49" s="114">
        <v>154</v>
      </c>
      <c r="H49" s="114">
        <v>154</v>
      </c>
      <c r="I49" s="140">
        <v>131</v>
      </c>
      <c r="J49" s="115">
        <v>-16</v>
      </c>
      <c r="K49" s="116">
        <v>-12.213740458015268</v>
      </c>
    </row>
    <row r="50" spans="1:11" ht="14.1" customHeight="1" x14ac:dyDescent="0.2">
      <c r="A50" s="306" t="s">
        <v>272</v>
      </c>
      <c r="B50" s="307" t="s">
        <v>273</v>
      </c>
      <c r="C50" s="308"/>
      <c r="D50" s="113">
        <v>0.49556598852373501</v>
      </c>
      <c r="E50" s="115">
        <v>19</v>
      </c>
      <c r="F50" s="114">
        <v>21</v>
      </c>
      <c r="G50" s="114">
        <v>37</v>
      </c>
      <c r="H50" s="114">
        <v>21</v>
      </c>
      <c r="I50" s="140">
        <v>15</v>
      </c>
      <c r="J50" s="115">
        <v>4</v>
      </c>
      <c r="K50" s="116">
        <v>26.666666666666668</v>
      </c>
    </row>
    <row r="51" spans="1:11" ht="14.1" customHeight="1" x14ac:dyDescent="0.2">
      <c r="A51" s="306" t="s">
        <v>274</v>
      </c>
      <c r="B51" s="307" t="s">
        <v>275</v>
      </c>
      <c r="C51" s="308"/>
      <c r="D51" s="113">
        <v>2.2952529994783517</v>
      </c>
      <c r="E51" s="115">
        <v>88</v>
      </c>
      <c r="F51" s="114">
        <v>111</v>
      </c>
      <c r="G51" s="114">
        <v>103</v>
      </c>
      <c r="H51" s="114">
        <v>128</v>
      </c>
      <c r="I51" s="140">
        <v>105</v>
      </c>
      <c r="J51" s="115">
        <v>-17</v>
      </c>
      <c r="K51" s="116">
        <v>-16.19047619047619</v>
      </c>
    </row>
    <row r="52" spans="1:11" ht="14.1" customHeight="1" x14ac:dyDescent="0.2">
      <c r="A52" s="306">
        <v>71</v>
      </c>
      <c r="B52" s="307" t="s">
        <v>276</v>
      </c>
      <c r="C52" s="308"/>
      <c r="D52" s="113">
        <v>9.8591549295774641</v>
      </c>
      <c r="E52" s="115">
        <v>378</v>
      </c>
      <c r="F52" s="114">
        <v>289</v>
      </c>
      <c r="G52" s="114">
        <v>514</v>
      </c>
      <c r="H52" s="114">
        <v>408</v>
      </c>
      <c r="I52" s="140">
        <v>613</v>
      </c>
      <c r="J52" s="115">
        <v>-235</v>
      </c>
      <c r="K52" s="116">
        <v>-38.336052202283852</v>
      </c>
    </row>
    <row r="53" spans="1:11" ht="14.1" customHeight="1" x14ac:dyDescent="0.2">
      <c r="A53" s="306" t="s">
        <v>277</v>
      </c>
      <c r="B53" s="307" t="s">
        <v>278</v>
      </c>
      <c r="C53" s="308"/>
      <c r="D53" s="113">
        <v>3.2863849765258215</v>
      </c>
      <c r="E53" s="115">
        <v>126</v>
      </c>
      <c r="F53" s="114">
        <v>109</v>
      </c>
      <c r="G53" s="114">
        <v>236</v>
      </c>
      <c r="H53" s="114">
        <v>228</v>
      </c>
      <c r="I53" s="140">
        <v>352</v>
      </c>
      <c r="J53" s="115">
        <v>-226</v>
      </c>
      <c r="K53" s="116">
        <v>-64.204545454545453</v>
      </c>
    </row>
    <row r="54" spans="1:11" ht="14.1" customHeight="1" x14ac:dyDescent="0.2">
      <c r="A54" s="306" t="s">
        <v>279</v>
      </c>
      <c r="B54" s="307" t="s">
        <v>280</v>
      </c>
      <c r="C54" s="308"/>
      <c r="D54" s="113">
        <v>5.9207094418362027</v>
      </c>
      <c r="E54" s="115">
        <v>227</v>
      </c>
      <c r="F54" s="114">
        <v>162</v>
      </c>
      <c r="G54" s="114">
        <v>258</v>
      </c>
      <c r="H54" s="114">
        <v>166</v>
      </c>
      <c r="I54" s="140">
        <v>240</v>
      </c>
      <c r="J54" s="115">
        <v>-13</v>
      </c>
      <c r="K54" s="116">
        <v>-5.416666666666667</v>
      </c>
    </row>
    <row r="55" spans="1:11" ht="14.1" customHeight="1" x14ac:dyDescent="0.2">
      <c r="A55" s="306">
        <v>72</v>
      </c>
      <c r="B55" s="307" t="s">
        <v>281</v>
      </c>
      <c r="C55" s="308"/>
      <c r="D55" s="113">
        <v>2.0865936358894106</v>
      </c>
      <c r="E55" s="115">
        <v>80</v>
      </c>
      <c r="F55" s="114">
        <v>120</v>
      </c>
      <c r="G55" s="114">
        <v>99</v>
      </c>
      <c r="H55" s="114">
        <v>60</v>
      </c>
      <c r="I55" s="140">
        <v>103</v>
      </c>
      <c r="J55" s="115">
        <v>-23</v>
      </c>
      <c r="K55" s="116">
        <v>-22.33009708737864</v>
      </c>
    </row>
    <row r="56" spans="1:11" ht="14.1" customHeight="1" x14ac:dyDescent="0.2">
      <c r="A56" s="306" t="s">
        <v>282</v>
      </c>
      <c r="B56" s="307" t="s">
        <v>283</v>
      </c>
      <c r="C56" s="308"/>
      <c r="D56" s="113">
        <v>0.73030777256129364</v>
      </c>
      <c r="E56" s="115">
        <v>28</v>
      </c>
      <c r="F56" s="114">
        <v>85</v>
      </c>
      <c r="G56" s="114">
        <v>32</v>
      </c>
      <c r="H56" s="114">
        <v>16</v>
      </c>
      <c r="I56" s="140">
        <v>50</v>
      </c>
      <c r="J56" s="115">
        <v>-22</v>
      </c>
      <c r="K56" s="116">
        <v>-44</v>
      </c>
    </row>
    <row r="57" spans="1:11" ht="14.1" customHeight="1" x14ac:dyDescent="0.2">
      <c r="A57" s="306" t="s">
        <v>284</v>
      </c>
      <c r="B57" s="307" t="s">
        <v>285</v>
      </c>
      <c r="C57" s="308"/>
      <c r="D57" s="113">
        <v>0.88680229525299947</v>
      </c>
      <c r="E57" s="115">
        <v>34</v>
      </c>
      <c r="F57" s="114">
        <v>28</v>
      </c>
      <c r="G57" s="114">
        <v>29</v>
      </c>
      <c r="H57" s="114">
        <v>32</v>
      </c>
      <c r="I57" s="140">
        <v>31</v>
      </c>
      <c r="J57" s="115">
        <v>3</v>
      </c>
      <c r="K57" s="116">
        <v>9.67741935483871</v>
      </c>
    </row>
    <row r="58" spans="1:11" ht="14.1" customHeight="1" x14ac:dyDescent="0.2">
      <c r="A58" s="306">
        <v>73</v>
      </c>
      <c r="B58" s="307" t="s">
        <v>286</v>
      </c>
      <c r="C58" s="308"/>
      <c r="D58" s="113">
        <v>1.1997913406364111</v>
      </c>
      <c r="E58" s="115">
        <v>46</v>
      </c>
      <c r="F58" s="114">
        <v>38</v>
      </c>
      <c r="G58" s="114">
        <v>53</v>
      </c>
      <c r="H58" s="114">
        <v>22</v>
      </c>
      <c r="I58" s="140">
        <v>27</v>
      </c>
      <c r="J58" s="115">
        <v>19</v>
      </c>
      <c r="K58" s="116">
        <v>70.370370370370367</v>
      </c>
    </row>
    <row r="59" spans="1:11" ht="14.1" customHeight="1" x14ac:dyDescent="0.2">
      <c r="A59" s="306" t="s">
        <v>287</v>
      </c>
      <c r="B59" s="307" t="s">
        <v>288</v>
      </c>
      <c r="C59" s="308"/>
      <c r="D59" s="113">
        <v>0.80855503390714656</v>
      </c>
      <c r="E59" s="115">
        <v>31</v>
      </c>
      <c r="F59" s="114">
        <v>30</v>
      </c>
      <c r="G59" s="114">
        <v>40</v>
      </c>
      <c r="H59" s="114">
        <v>15</v>
      </c>
      <c r="I59" s="140">
        <v>23</v>
      </c>
      <c r="J59" s="115">
        <v>8</v>
      </c>
      <c r="K59" s="116">
        <v>34.782608695652172</v>
      </c>
    </row>
    <row r="60" spans="1:11" ht="14.1" customHeight="1" x14ac:dyDescent="0.2">
      <c r="A60" s="306">
        <v>81</v>
      </c>
      <c r="B60" s="307" t="s">
        <v>289</v>
      </c>
      <c r="C60" s="308"/>
      <c r="D60" s="113">
        <v>4.8513302034428794</v>
      </c>
      <c r="E60" s="115">
        <v>186</v>
      </c>
      <c r="F60" s="114">
        <v>206</v>
      </c>
      <c r="G60" s="114">
        <v>231</v>
      </c>
      <c r="H60" s="114">
        <v>160</v>
      </c>
      <c r="I60" s="140">
        <v>144</v>
      </c>
      <c r="J60" s="115">
        <v>42</v>
      </c>
      <c r="K60" s="116">
        <v>29.166666666666668</v>
      </c>
    </row>
    <row r="61" spans="1:11" ht="14.1" customHeight="1" x14ac:dyDescent="0.2">
      <c r="A61" s="306" t="s">
        <v>290</v>
      </c>
      <c r="B61" s="307" t="s">
        <v>291</v>
      </c>
      <c r="C61" s="308"/>
      <c r="D61" s="113">
        <v>1.695357329160146</v>
      </c>
      <c r="E61" s="115">
        <v>65</v>
      </c>
      <c r="F61" s="114">
        <v>42</v>
      </c>
      <c r="G61" s="114">
        <v>105</v>
      </c>
      <c r="H61" s="114">
        <v>27</v>
      </c>
      <c r="I61" s="140">
        <v>46</v>
      </c>
      <c r="J61" s="115">
        <v>19</v>
      </c>
      <c r="K61" s="116">
        <v>41.304347826086953</v>
      </c>
    </row>
    <row r="62" spans="1:11" ht="14.1" customHeight="1" x14ac:dyDescent="0.2">
      <c r="A62" s="306" t="s">
        <v>292</v>
      </c>
      <c r="B62" s="307" t="s">
        <v>293</v>
      </c>
      <c r="C62" s="308"/>
      <c r="D62" s="113">
        <v>1.5910276473656755</v>
      </c>
      <c r="E62" s="115">
        <v>61</v>
      </c>
      <c r="F62" s="114">
        <v>108</v>
      </c>
      <c r="G62" s="114">
        <v>60</v>
      </c>
      <c r="H62" s="114">
        <v>70</v>
      </c>
      <c r="I62" s="140">
        <v>43</v>
      </c>
      <c r="J62" s="115">
        <v>18</v>
      </c>
      <c r="K62" s="116">
        <v>41.860465116279073</v>
      </c>
    </row>
    <row r="63" spans="1:11" ht="14.1" customHeight="1" x14ac:dyDescent="0.2">
      <c r="A63" s="306"/>
      <c r="B63" s="307" t="s">
        <v>294</v>
      </c>
      <c r="C63" s="308"/>
      <c r="D63" s="113">
        <v>1.3302034428794993</v>
      </c>
      <c r="E63" s="115">
        <v>51</v>
      </c>
      <c r="F63" s="114">
        <v>93</v>
      </c>
      <c r="G63" s="114">
        <v>56</v>
      </c>
      <c r="H63" s="114">
        <v>67</v>
      </c>
      <c r="I63" s="140">
        <v>39</v>
      </c>
      <c r="J63" s="115">
        <v>12</v>
      </c>
      <c r="K63" s="116">
        <v>30.76923076923077</v>
      </c>
    </row>
    <row r="64" spans="1:11" ht="14.1" customHeight="1" x14ac:dyDescent="0.2">
      <c r="A64" s="306" t="s">
        <v>295</v>
      </c>
      <c r="B64" s="307" t="s">
        <v>296</v>
      </c>
      <c r="C64" s="308"/>
      <c r="D64" s="113">
        <v>0.59989567031820556</v>
      </c>
      <c r="E64" s="115">
        <v>23</v>
      </c>
      <c r="F64" s="114">
        <v>20</v>
      </c>
      <c r="G64" s="114">
        <v>20</v>
      </c>
      <c r="H64" s="114">
        <v>17</v>
      </c>
      <c r="I64" s="140">
        <v>22</v>
      </c>
      <c r="J64" s="115">
        <v>1</v>
      </c>
      <c r="K64" s="116">
        <v>4.5454545454545459</v>
      </c>
    </row>
    <row r="65" spans="1:11" ht="14.1" customHeight="1" x14ac:dyDescent="0.2">
      <c r="A65" s="306" t="s">
        <v>297</v>
      </c>
      <c r="B65" s="307" t="s">
        <v>298</v>
      </c>
      <c r="C65" s="308"/>
      <c r="D65" s="113">
        <v>0.44340114762649974</v>
      </c>
      <c r="E65" s="115">
        <v>17</v>
      </c>
      <c r="F65" s="114">
        <v>21</v>
      </c>
      <c r="G65" s="114">
        <v>18</v>
      </c>
      <c r="H65" s="114">
        <v>12</v>
      </c>
      <c r="I65" s="140">
        <v>11</v>
      </c>
      <c r="J65" s="115">
        <v>6</v>
      </c>
      <c r="K65" s="116">
        <v>54.545454545454547</v>
      </c>
    </row>
    <row r="66" spans="1:11" ht="14.1" customHeight="1" x14ac:dyDescent="0.2">
      <c r="A66" s="306">
        <v>82</v>
      </c>
      <c r="B66" s="307" t="s">
        <v>299</v>
      </c>
      <c r="C66" s="308"/>
      <c r="D66" s="113">
        <v>3.5732916014606158</v>
      </c>
      <c r="E66" s="115">
        <v>137</v>
      </c>
      <c r="F66" s="114">
        <v>80</v>
      </c>
      <c r="G66" s="114">
        <v>192</v>
      </c>
      <c r="H66" s="114">
        <v>76</v>
      </c>
      <c r="I66" s="140">
        <v>83</v>
      </c>
      <c r="J66" s="115">
        <v>54</v>
      </c>
      <c r="K66" s="116">
        <v>65.060240963855421</v>
      </c>
    </row>
    <row r="67" spans="1:11" ht="14.1" customHeight="1" x14ac:dyDescent="0.2">
      <c r="A67" s="306" t="s">
        <v>300</v>
      </c>
      <c r="B67" s="307" t="s">
        <v>301</v>
      </c>
      <c r="C67" s="308"/>
      <c r="D67" s="113">
        <v>2.477829942618675</v>
      </c>
      <c r="E67" s="115">
        <v>95</v>
      </c>
      <c r="F67" s="114">
        <v>64</v>
      </c>
      <c r="G67" s="114">
        <v>143</v>
      </c>
      <c r="H67" s="114">
        <v>54</v>
      </c>
      <c r="I67" s="140">
        <v>52</v>
      </c>
      <c r="J67" s="115">
        <v>43</v>
      </c>
      <c r="K67" s="116">
        <v>82.692307692307693</v>
      </c>
    </row>
    <row r="68" spans="1:11" ht="14.1" customHeight="1" x14ac:dyDescent="0.2">
      <c r="A68" s="306" t="s">
        <v>302</v>
      </c>
      <c r="B68" s="307" t="s">
        <v>303</v>
      </c>
      <c r="C68" s="308"/>
      <c r="D68" s="113">
        <v>0.57381324986958793</v>
      </c>
      <c r="E68" s="115">
        <v>22</v>
      </c>
      <c r="F68" s="114">
        <v>9</v>
      </c>
      <c r="G68" s="114">
        <v>33</v>
      </c>
      <c r="H68" s="114">
        <v>13</v>
      </c>
      <c r="I68" s="140">
        <v>22</v>
      </c>
      <c r="J68" s="115">
        <v>0</v>
      </c>
      <c r="K68" s="116">
        <v>0</v>
      </c>
    </row>
    <row r="69" spans="1:11" ht="14.1" customHeight="1" x14ac:dyDescent="0.2">
      <c r="A69" s="306">
        <v>83</v>
      </c>
      <c r="B69" s="307" t="s">
        <v>304</v>
      </c>
      <c r="C69" s="308"/>
      <c r="D69" s="113">
        <v>3.4689619196661452</v>
      </c>
      <c r="E69" s="115">
        <v>133</v>
      </c>
      <c r="F69" s="114">
        <v>104</v>
      </c>
      <c r="G69" s="114">
        <v>342</v>
      </c>
      <c r="H69" s="114">
        <v>101</v>
      </c>
      <c r="I69" s="140">
        <v>145</v>
      </c>
      <c r="J69" s="115">
        <v>-12</v>
      </c>
      <c r="K69" s="116">
        <v>-8.2758620689655178</v>
      </c>
    </row>
    <row r="70" spans="1:11" ht="14.1" customHeight="1" x14ac:dyDescent="0.2">
      <c r="A70" s="306" t="s">
        <v>305</v>
      </c>
      <c r="B70" s="307" t="s">
        <v>306</v>
      </c>
      <c r="C70" s="308"/>
      <c r="D70" s="113">
        <v>2.5560772039645281</v>
      </c>
      <c r="E70" s="115">
        <v>98</v>
      </c>
      <c r="F70" s="114">
        <v>72</v>
      </c>
      <c r="G70" s="114">
        <v>313</v>
      </c>
      <c r="H70" s="114">
        <v>76</v>
      </c>
      <c r="I70" s="140">
        <v>120</v>
      </c>
      <c r="J70" s="115">
        <v>-22</v>
      </c>
      <c r="K70" s="116">
        <v>-18.333333333333332</v>
      </c>
    </row>
    <row r="71" spans="1:11" ht="14.1" customHeight="1" x14ac:dyDescent="0.2">
      <c r="A71" s="306"/>
      <c r="B71" s="307" t="s">
        <v>307</v>
      </c>
      <c r="C71" s="308"/>
      <c r="D71" s="113">
        <v>1.7996870109546166</v>
      </c>
      <c r="E71" s="115">
        <v>69</v>
      </c>
      <c r="F71" s="114">
        <v>54</v>
      </c>
      <c r="G71" s="114">
        <v>249</v>
      </c>
      <c r="H71" s="114">
        <v>57</v>
      </c>
      <c r="I71" s="140">
        <v>77</v>
      </c>
      <c r="J71" s="115">
        <v>-8</v>
      </c>
      <c r="K71" s="116">
        <v>-10.38961038961039</v>
      </c>
    </row>
    <row r="72" spans="1:11" ht="14.1" customHeight="1" x14ac:dyDescent="0.2">
      <c r="A72" s="306">
        <v>84</v>
      </c>
      <c r="B72" s="307" t="s">
        <v>308</v>
      </c>
      <c r="C72" s="308"/>
      <c r="D72" s="113">
        <v>0.70422535211267601</v>
      </c>
      <c r="E72" s="115">
        <v>27</v>
      </c>
      <c r="F72" s="114">
        <v>21</v>
      </c>
      <c r="G72" s="114">
        <v>55</v>
      </c>
      <c r="H72" s="114">
        <v>11</v>
      </c>
      <c r="I72" s="140">
        <v>38</v>
      </c>
      <c r="J72" s="115">
        <v>-11</v>
      </c>
      <c r="K72" s="116">
        <v>-28.94736842105263</v>
      </c>
    </row>
    <row r="73" spans="1:11" ht="14.1" customHeight="1" x14ac:dyDescent="0.2">
      <c r="A73" s="306" t="s">
        <v>309</v>
      </c>
      <c r="B73" s="307" t="s">
        <v>310</v>
      </c>
      <c r="C73" s="308"/>
      <c r="D73" s="113">
        <v>0.36515388628064682</v>
      </c>
      <c r="E73" s="115">
        <v>14</v>
      </c>
      <c r="F73" s="114">
        <v>12</v>
      </c>
      <c r="G73" s="114">
        <v>26</v>
      </c>
      <c r="H73" s="114" t="s">
        <v>513</v>
      </c>
      <c r="I73" s="140">
        <v>18</v>
      </c>
      <c r="J73" s="115">
        <v>-4</v>
      </c>
      <c r="K73" s="116">
        <v>-22.222222222222221</v>
      </c>
    </row>
    <row r="74" spans="1:11" ht="14.1" customHeight="1" x14ac:dyDescent="0.2">
      <c r="A74" s="306" t="s">
        <v>311</v>
      </c>
      <c r="B74" s="307" t="s">
        <v>312</v>
      </c>
      <c r="C74" s="308"/>
      <c r="D74" s="113">
        <v>7.82472613458529E-2</v>
      </c>
      <c r="E74" s="115">
        <v>3</v>
      </c>
      <c r="F74" s="114">
        <v>5</v>
      </c>
      <c r="G74" s="114">
        <v>8</v>
      </c>
      <c r="H74" s="114" t="s">
        <v>513</v>
      </c>
      <c r="I74" s="140" t="s">
        <v>513</v>
      </c>
      <c r="J74" s="115" t="s">
        <v>513</v>
      </c>
      <c r="K74" s="116" t="s">
        <v>513</v>
      </c>
    </row>
    <row r="75" spans="1:11" ht="14.1" customHeight="1" x14ac:dyDescent="0.2">
      <c r="A75" s="306" t="s">
        <v>313</v>
      </c>
      <c r="B75" s="307" t="s">
        <v>314</v>
      </c>
      <c r="C75" s="308"/>
      <c r="D75" s="113">
        <v>0</v>
      </c>
      <c r="E75" s="115">
        <v>0</v>
      </c>
      <c r="F75" s="114">
        <v>0</v>
      </c>
      <c r="G75" s="114" t="s">
        <v>513</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v>3</v>
      </c>
      <c r="I76" s="140">
        <v>3</v>
      </c>
      <c r="J76" s="115" t="s">
        <v>513</v>
      </c>
      <c r="K76" s="116" t="s">
        <v>513</v>
      </c>
    </row>
    <row r="77" spans="1:11" ht="14.1" customHeight="1" x14ac:dyDescent="0.2">
      <c r="A77" s="306">
        <v>92</v>
      </c>
      <c r="B77" s="307" t="s">
        <v>316</v>
      </c>
      <c r="C77" s="308"/>
      <c r="D77" s="113">
        <v>0.67814293166405848</v>
      </c>
      <c r="E77" s="115">
        <v>26</v>
      </c>
      <c r="F77" s="114">
        <v>17</v>
      </c>
      <c r="G77" s="114">
        <v>29</v>
      </c>
      <c r="H77" s="114">
        <v>14</v>
      </c>
      <c r="I77" s="140">
        <v>18</v>
      </c>
      <c r="J77" s="115">
        <v>8</v>
      </c>
      <c r="K77" s="116">
        <v>44.444444444444443</v>
      </c>
    </row>
    <row r="78" spans="1:11" ht="14.1" customHeight="1" x14ac:dyDescent="0.2">
      <c r="A78" s="306">
        <v>93</v>
      </c>
      <c r="B78" s="307" t="s">
        <v>317</v>
      </c>
      <c r="C78" s="308"/>
      <c r="D78" s="113">
        <v>0.1564945226917058</v>
      </c>
      <c r="E78" s="115">
        <v>6</v>
      </c>
      <c r="F78" s="114">
        <v>5</v>
      </c>
      <c r="G78" s="114">
        <v>10</v>
      </c>
      <c r="H78" s="114" t="s">
        <v>513</v>
      </c>
      <c r="I78" s="140">
        <v>6</v>
      </c>
      <c r="J78" s="115">
        <v>0</v>
      </c>
      <c r="K78" s="116">
        <v>0</v>
      </c>
    </row>
    <row r="79" spans="1:11" ht="14.1" customHeight="1" x14ac:dyDescent="0.2">
      <c r="A79" s="306">
        <v>94</v>
      </c>
      <c r="B79" s="307" t="s">
        <v>318</v>
      </c>
      <c r="C79" s="308"/>
      <c r="D79" s="113" t="s">
        <v>513</v>
      </c>
      <c r="E79" s="115" t="s">
        <v>513</v>
      </c>
      <c r="F79" s="114" t="s">
        <v>513</v>
      </c>
      <c r="G79" s="114">
        <v>7</v>
      </c>
      <c r="H79" s="114">
        <v>4</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0.10432968179447052</v>
      </c>
      <c r="E81" s="143">
        <v>4</v>
      </c>
      <c r="F81" s="144">
        <v>5</v>
      </c>
      <c r="G81" s="144">
        <v>7</v>
      </c>
      <c r="H81" s="144">
        <v>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3824</v>
      </c>
      <c r="E11" s="114">
        <v>2825</v>
      </c>
      <c r="F11" s="114">
        <v>3947</v>
      </c>
      <c r="G11" s="114">
        <v>2922</v>
      </c>
      <c r="H11" s="140">
        <v>3933</v>
      </c>
      <c r="I11" s="115">
        <v>-109</v>
      </c>
      <c r="J11" s="116">
        <v>-2.7714213068904145</v>
      </c>
    </row>
    <row r="12" spans="1:15" s="110" customFormat="1" ht="24.95" customHeight="1" x14ac:dyDescent="0.2">
      <c r="A12" s="193" t="s">
        <v>132</v>
      </c>
      <c r="B12" s="194" t="s">
        <v>133</v>
      </c>
      <c r="C12" s="113">
        <v>0.67991631799163177</v>
      </c>
      <c r="D12" s="115">
        <v>26</v>
      </c>
      <c r="E12" s="114">
        <v>27</v>
      </c>
      <c r="F12" s="114">
        <v>39</v>
      </c>
      <c r="G12" s="114">
        <v>18</v>
      </c>
      <c r="H12" s="140">
        <v>24</v>
      </c>
      <c r="I12" s="115">
        <v>2</v>
      </c>
      <c r="J12" s="116">
        <v>8.3333333333333339</v>
      </c>
    </row>
    <row r="13" spans="1:15" s="110" customFormat="1" ht="24.95" customHeight="1" x14ac:dyDescent="0.2">
      <c r="A13" s="193" t="s">
        <v>134</v>
      </c>
      <c r="B13" s="199" t="s">
        <v>214</v>
      </c>
      <c r="C13" s="113">
        <v>0.94142259414225937</v>
      </c>
      <c r="D13" s="115">
        <v>36</v>
      </c>
      <c r="E13" s="114">
        <v>21</v>
      </c>
      <c r="F13" s="114">
        <v>49</v>
      </c>
      <c r="G13" s="114">
        <v>82</v>
      </c>
      <c r="H13" s="140">
        <v>88</v>
      </c>
      <c r="I13" s="115">
        <v>-52</v>
      </c>
      <c r="J13" s="116">
        <v>-59.090909090909093</v>
      </c>
    </row>
    <row r="14" spans="1:15" s="287" customFormat="1" ht="24.95" customHeight="1" x14ac:dyDescent="0.2">
      <c r="A14" s="193" t="s">
        <v>215</v>
      </c>
      <c r="B14" s="199" t="s">
        <v>137</v>
      </c>
      <c r="C14" s="113">
        <v>25.444560669456067</v>
      </c>
      <c r="D14" s="115">
        <v>973</v>
      </c>
      <c r="E14" s="114">
        <v>597</v>
      </c>
      <c r="F14" s="114">
        <v>769</v>
      </c>
      <c r="G14" s="114">
        <v>863</v>
      </c>
      <c r="H14" s="140">
        <v>1245</v>
      </c>
      <c r="I14" s="115">
        <v>-272</v>
      </c>
      <c r="J14" s="116">
        <v>-21.847389558232933</v>
      </c>
      <c r="K14" s="110"/>
      <c r="L14" s="110"/>
      <c r="M14" s="110"/>
      <c r="N14" s="110"/>
      <c r="O14" s="110"/>
    </row>
    <row r="15" spans="1:15" s="110" customFormat="1" ht="24.95" customHeight="1" x14ac:dyDescent="0.2">
      <c r="A15" s="193" t="s">
        <v>216</v>
      </c>
      <c r="B15" s="199" t="s">
        <v>217</v>
      </c>
      <c r="C15" s="113">
        <v>3.50418410041841</v>
      </c>
      <c r="D15" s="115">
        <v>134</v>
      </c>
      <c r="E15" s="114">
        <v>128</v>
      </c>
      <c r="F15" s="114">
        <v>162</v>
      </c>
      <c r="G15" s="114">
        <v>107</v>
      </c>
      <c r="H15" s="140">
        <v>105</v>
      </c>
      <c r="I15" s="115">
        <v>29</v>
      </c>
      <c r="J15" s="116">
        <v>27.61904761904762</v>
      </c>
    </row>
    <row r="16" spans="1:15" s="287" customFormat="1" ht="24.95" customHeight="1" x14ac:dyDescent="0.2">
      <c r="A16" s="193" t="s">
        <v>218</v>
      </c>
      <c r="B16" s="199" t="s">
        <v>141</v>
      </c>
      <c r="C16" s="113">
        <v>16.00418410041841</v>
      </c>
      <c r="D16" s="115">
        <v>612</v>
      </c>
      <c r="E16" s="114">
        <v>191</v>
      </c>
      <c r="F16" s="114">
        <v>364</v>
      </c>
      <c r="G16" s="114">
        <v>592</v>
      </c>
      <c r="H16" s="140">
        <v>923</v>
      </c>
      <c r="I16" s="115">
        <v>-311</v>
      </c>
      <c r="J16" s="116">
        <v>-33.694474539544963</v>
      </c>
      <c r="K16" s="110"/>
      <c r="L16" s="110"/>
      <c r="M16" s="110"/>
      <c r="N16" s="110"/>
      <c r="O16" s="110"/>
    </row>
    <row r="17" spans="1:15" s="110" customFormat="1" ht="24.95" customHeight="1" x14ac:dyDescent="0.2">
      <c r="A17" s="193" t="s">
        <v>142</v>
      </c>
      <c r="B17" s="199" t="s">
        <v>220</v>
      </c>
      <c r="C17" s="113">
        <v>5.9361924686192467</v>
      </c>
      <c r="D17" s="115">
        <v>227</v>
      </c>
      <c r="E17" s="114">
        <v>278</v>
      </c>
      <c r="F17" s="114">
        <v>243</v>
      </c>
      <c r="G17" s="114">
        <v>164</v>
      </c>
      <c r="H17" s="140">
        <v>217</v>
      </c>
      <c r="I17" s="115">
        <v>10</v>
      </c>
      <c r="J17" s="116">
        <v>4.6082949308755756</v>
      </c>
    </row>
    <row r="18" spans="1:15" s="287" customFormat="1" ht="24.95" customHeight="1" x14ac:dyDescent="0.2">
      <c r="A18" s="201" t="s">
        <v>144</v>
      </c>
      <c r="B18" s="202" t="s">
        <v>145</v>
      </c>
      <c r="C18" s="113">
        <v>15.010460251046025</v>
      </c>
      <c r="D18" s="115">
        <v>574</v>
      </c>
      <c r="E18" s="114">
        <v>405</v>
      </c>
      <c r="F18" s="114">
        <v>722</v>
      </c>
      <c r="G18" s="114">
        <v>320</v>
      </c>
      <c r="H18" s="140">
        <v>578</v>
      </c>
      <c r="I18" s="115">
        <v>-4</v>
      </c>
      <c r="J18" s="116">
        <v>-0.69204152249134943</v>
      </c>
      <c r="K18" s="110"/>
      <c r="L18" s="110"/>
      <c r="M18" s="110"/>
      <c r="N18" s="110"/>
      <c r="O18" s="110"/>
    </row>
    <row r="19" spans="1:15" s="110" customFormat="1" ht="24.95" customHeight="1" x14ac:dyDescent="0.2">
      <c r="A19" s="193" t="s">
        <v>146</v>
      </c>
      <c r="B19" s="199" t="s">
        <v>147</v>
      </c>
      <c r="C19" s="113">
        <v>16.10878661087866</v>
      </c>
      <c r="D19" s="115">
        <v>616</v>
      </c>
      <c r="E19" s="114">
        <v>426</v>
      </c>
      <c r="F19" s="114">
        <v>604</v>
      </c>
      <c r="G19" s="114">
        <v>388</v>
      </c>
      <c r="H19" s="140">
        <v>557</v>
      </c>
      <c r="I19" s="115">
        <v>59</v>
      </c>
      <c r="J19" s="116">
        <v>10.59245960502693</v>
      </c>
    </row>
    <row r="20" spans="1:15" s="287" customFormat="1" ht="24.95" customHeight="1" x14ac:dyDescent="0.2">
      <c r="A20" s="193" t="s">
        <v>148</v>
      </c>
      <c r="B20" s="199" t="s">
        <v>149</v>
      </c>
      <c r="C20" s="113">
        <v>6.4069037656903767</v>
      </c>
      <c r="D20" s="115">
        <v>245</v>
      </c>
      <c r="E20" s="114">
        <v>161</v>
      </c>
      <c r="F20" s="114">
        <v>123</v>
      </c>
      <c r="G20" s="114">
        <v>149</v>
      </c>
      <c r="H20" s="140">
        <v>175</v>
      </c>
      <c r="I20" s="115">
        <v>70</v>
      </c>
      <c r="J20" s="116">
        <v>40</v>
      </c>
      <c r="K20" s="110"/>
      <c r="L20" s="110"/>
      <c r="M20" s="110"/>
      <c r="N20" s="110"/>
      <c r="O20" s="110"/>
    </row>
    <row r="21" spans="1:15" s="110" customFormat="1" ht="24.95" customHeight="1" x14ac:dyDescent="0.2">
      <c r="A21" s="201" t="s">
        <v>150</v>
      </c>
      <c r="B21" s="202" t="s">
        <v>151</v>
      </c>
      <c r="C21" s="113">
        <v>4.968619246861925</v>
      </c>
      <c r="D21" s="115">
        <v>190</v>
      </c>
      <c r="E21" s="114">
        <v>193</v>
      </c>
      <c r="F21" s="114">
        <v>229</v>
      </c>
      <c r="G21" s="114">
        <v>165</v>
      </c>
      <c r="H21" s="140">
        <v>180</v>
      </c>
      <c r="I21" s="115">
        <v>10</v>
      </c>
      <c r="J21" s="116">
        <v>5.5555555555555554</v>
      </c>
    </row>
    <row r="22" spans="1:15" s="110" customFormat="1" ht="24.95" customHeight="1" x14ac:dyDescent="0.2">
      <c r="A22" s="201" t="s">
        <v>152</v>
      </c>
      <c r="B22" s="199" t="s">
        <v>153</v>
      </c>
      <c r="C22" s="113">
        <v>0.54916317991631802</v>
      </c>
      <c r="D22" s="115">
        <v>21</v>
      </c>
      <c r="E22" s="114">
        <v>21</v>
      </c>
      <c r="F22" s="114">
        <v>30</v>
      </c>
      <c r="G22" s="114">
        <v>17</v>
      </c>
      <c r="H22" s="140">
        <v>20</v>
      </c>
      <c r="I22" s="115">
        <v>1</v>
      </c>
      <c r="J22" s="116">
        <v>5</v>
      </c>
    </row>
    <row r="23" spans="1:15" s="110" customFormat="1" ht="24.95" customHeight="1" x14ac:dyDescent="0.2">
      <c r="A23" s="193" t="s">
        <v>154</v>
      </c>
      <c r="B23" s="199" t="s">
        <v>155</v>
      </c>
      <c r="C23" s="113">
        <v>1.4644351464435146</v>
      </c>
      <c r="D23" s="115">
        <v>56</v>
      </c>
      <c r="E23" s="114">
        <v>101</v>
      </c>
      <c r="F23" s="114">
        <v>42</v>
      </c>
      <c r="G23" s="114">
        <v>24</v>
      </c>
      <c r="H23" s="140">
        <v>53</v>
      </c>
      <c r="I23" s="115">
        <v>3</v>
      </c>
      <c r="J23" s="116">
        <v>5.6603773584905657</v>
      </c>
    </row>
    <row r="24" spans="1:15" s="110" customFormat="1" ht="24.95" customHeight="1" x14ac:dyDescent="0.2">
      <c r="A24" s="193" t="s">
        <v>156</v>
      </c>
      <c r="B24" s="199" t="s">
        <v>221</v>
      </c>
      <c r="C24" s="113">
        <v>5.3085774058577408</v>
      </c>
      <c r="D24" s="115">
        <v>203</v>
      </c>
      <c r="E24" s="114">
        <v>135</v>
      </c>
      <c r="F24" s="114">
        <v>196</v>
      </c>
      <c r="G24" s="114">
        <v>145</v>
      </c>
      <c r="H24" s="140">
        <v>163</v>
      </c>
      <c r="I24" s="115">
        <v>40</v>
      </c>
      <c r="J24" s="116">
        <v>24.539877300613497</v>
      </c>
    </row>
    <row r="25" spans="1:15" s="110" customFormat="1" ht="24.95" customHeight="1" x14ac:dyDescent="0.2">
      <c r="A25" s="193" t="s">
        <v>222</v>
      </c>
      <c r="B25" s="204" t="s">
        <v>159</v>
      </c>
      <c r="C25" s="113">
        <v>2.3535564853556483</v>
      </c>
      <c r="D25" s="115">
        <v>90</v>
      </c>
      <c r="E25" s="114">
        <v>118</v>
      </c>
      <c r="F25" s="114">
        <v>95</v>
      </c>
      <c r="G25" s="114">
        <v>85</v>
      </c>
      <c r="H25" s="140">
        <v>96</v>
      </c>
      <c r="I25" s="115">
        <v>-6</v>
      </c>
      <c r="J25" s="116">
        <v>-6.25</v>
      </c>
    </row>
    <row r="26" spans="1:15" s="110" customFormat="1" ht="24.95" customHeight="1" x14ac:dyDescent="0.2">
      <c r="A26" s="201">
        <v>782.78300000000002</v>
      </c>
      <c r="B26" s="203" t="s">
        <v>160</v>
      </c>
      <c r="C26" s="113">
        <v>4.4717573221757325</v>
      </c>
      <c r="D26" s="115">
        <v>171</v>
      </c>
      <c r="E26" s="114">
        <v>173</v>
      </c>
      <c r="F26" s="114">
        <v>201</v>
      </c>
      <c r="G26" s="114">
        <v>228</v>
      </c>
      <c r="H26" s="140">
        <v>197</v>
      </c>
      <c r="I26" s="115">
        <v>-26</v>
      </c>
      <c r="J26" s="116">
        <v>-13.197969543147208</v>
      </c>
    </row>
    <row r="27" spans="1:15" s="110" customFormat="1" ht="24.95" customHeight="1" x14ac:dyDescent="0.2">
      <c r="A27" s="193" t="s">
        <v>161</v>
      </c>
      <c r="B27" s="199" t="s">
        <v>162</v>
      </c>
      <c r="C27" s="113">
        <v>1.8043933054393306</v>
      </c>
      <c r="D27" s="115">
        <v>69</v>
      </c>
      <c r="E27" s="114">
        <v>40</v>
      </c>
      <c r="F27" s="114">
        <v>75</v>
      </c>
      <c r="G27" s="114">
        <v>52</v>
      </c>
      <c r="H27" s="140">
        <v>74</v>
      </c>
      <c r="I27" s="115">
        <v>-5</v>
      </c>
      <c r="J27" s="116">
        <v>-6.756756756756757</v>
      </c>
    </row>
    <row r="28" spans="1:15" s="110" customFormat="1" ht="24.95" customHeight="1" x14ac:dyDescent="0.2">
      <c r="A28" s="193" t="s">
        <v>163</v>
      </c>
      <c r="B28" s="199" t="s">
        <v>164</v>
      </c>
      <c r="C28" s="113">
        <v>1.1767782426778242</v>
      </c>
      <c r="D28" s="115">
        <v>45</v>
      </c>
      <c r="E28" s="114">
        <v>37</v>
      </c>
      <c r="F28" s="114">
        <v>198</v>
      </c>
      <c r="G28" s="114">
        <v>38</v>
      </c>
      <c r="H28" s="140">
        <v>84</v>
      </c>
      <c r="I28" s="115">
        <v>-39</v>
      </c>
      <c r="J28" s="116">
        <v>-46.428571428571431</v>
      </c>
    </row>
    <row r="29" spans="1:15" s="110" customFormat="1" ht="24.95" customHeight="1" x14ac:dyDescent="0.2">
      <c r="A29" s="193">
        <v>86</v>
      </c>
      <c r="B29" s="199" t="s">
        <v>165</v>
      </c>
      <c r="C29" s="113">
        <v>4.4194560669456067</v>
      </c>
      <c r="D29" s="115">
        <v>169</v>
      </c>
      <c r="E29" s="114">
        <v>160</v>
      </c>
      <c r="F29" s="114">
        <v>200</v>
      </c>
      <c r="G29" s="114">
        <v>141</v>
      </c>
      <c r="H29" s="140">
        <v>144</v>
      </c>
      <c r="I29" s="115">
        <v>25</v>
      </c>
      <c r="J29" s="116">
        <v>17.361111111111111</v>
      </c>
    </row>
    <row r="30" spans="1:15" s="110" customFormat="1" ht="24.95" customHeight="1" x14ac:dyDescent="0.2">
      <c r="A30" s="193">
        <v>87.88</v>
      </c>
      <c r="B30" s="204" t="s">
        <v>166</v>
      </c>
      <c r="C30" s="113">
        <v>4.6548117154811717</v>
      </c>
      <c r="D30" s="115">
        <v>178</v>
      </c>
      <c r="E30" s="114">
        <v>121</v>
      </c>
      <c r="F30" s="114">
        <v>275</v>
      </c>
      <c r="G30" s="114">
        <v>128</v>
      </c>
      <c r="H30" s="140">
        <v>153</v>
      </c>
      <c r="I30" s="115">
        <v>25</v>
      </c>
      <c r="J30" s="116">
        <v>16.33986928104575</v>
      </c>
    </row>
    <row r="31" spans="1:15" s="110" customFormat="1" ht="24.95" customHeight="1" x14ac:dyDescent="0.2">
      <c r="A31" s="193" t="s">
        <v>167</v>
      </c>
      <c r="B31" s="199" t="s">
        <v>168</v>
      </c>
      <c r="C31" s="113">
        <v>4.2364016736401675</v>
      </c>
      <c r="D31" s="115">
        <v>162</v>
      </c>
      <c r="E31" s="114">
        <v>89</v>
      </c>
      <c r="F31" s="114">
        <v>100</v>
      </c>
      <c r="G31" s="114">
        <v>79</v>
      </c>
      <c r="H31" s="140">
        <v>102</v>
      </c>
      <c r="I31" s="115">
        <v>60</v>
      </c>
      <c r="J31" s="116">
        <v>58.823529411764703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0.67991631799163177</v>
      </c>
      <c r="D34" s="115">
        <v>26</v>
      </c>
      <c r="E34" s="114">
        <v>27</v>
      </c>
      <c r="F34" s="114">
        <v>39</v>
      </c>
      <c r="G34" s="114">
        <v>18</v>
      </c>
      <c r="H34" s="140">
        <v>24</v>
      </c>
      <c r="I34" s="115">
        <v>2</v>
      </c>
      <c r="J34" s="116">
        <v>8.3333333333333339</v>
      </c>
    </row>
    <row r="35" spans="1:10" s="110" customFormat="1" ht="24.95" customHeight="1" x14ac:dyDescent="0.2">
      <c r="A35" s="292" t="s">
        <v>171</v>
      </c>
      <c r="B35" s="293" t="s">
        <v>172</v>
      </c>
      <c r="C35" s="113">
        <v>41.396443514644353</v>
      </c>
      <c r="D35" s="115">
        <v>1583</v>
      </c>
      <c r="E35" s="114">
        <v>1023</v>
      </c>
      <c r="F35" s="114">
        <v>1540</v>
      </c>
      <c r="G35" s="114">
        <v>1265</v>
      </c>
      <c r="H35" s="140">
        <v>1911</v>
      </c>
      <c r="I35" s="115">
        <v>-328</v>
      </c>
      <c r="J35" s="116">
        <v>-17.163788592360021</v>
      </c>
    </row>
    <row r="36" spans="1:10" s="110" customFormat="1" ht="24.95" customHeight="1" x14ac:dyDescent="0.2">
      <c r="A36" s="294" t="s">
        <v>173</v>
      </c>
      <c r="B36" s="295" t="s">
        <v>174</v>
      </c>
      <c r="C36" s="125">
        <v>57.92364016736402</v>
      </c>
      <c r="D36" s="143">
        <v>2215</v>
      </c>
      <c r="E36" s="144">
        <v>1775</v>
      </c>
      <c r="F36" s="144">
        <v>2368</v>
      </c>
      <c r="G36" s="144">
        <v>1639</v>
      </c>
      <c r="H36" s="145">
        <v>1998</v>
      </c>
      <c r="I36" s="143">
        <v>217</v>
      </c>
      <c r="J36" s="146">
        <v>10.860860860860861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3824</v>
      </c>
      <c r="F11" s="264">
        <v>2825</v>
      </c>
      <c r="G11" s="264">
        <v>3947</v>
      </c>
      <c r="H11" s="264">
        <v>2922</v>
      </c>
      <c r="I11" s="265">
        <v>3933</v>
      </c>
      <c r="J11" s="263">
        <v>-109</v>
      </c>
      <c r="K11" s="266">
        <v>-2.7714213068904145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22.82949790794979</v>
      </c>
      <c r="E13" s="115">
        <v>873</v>
      </c>
      <c r="F13" s="114">
        <v>718</v>
      </c>
      <c r="G13" s="114">
        <v>842</v>
      </c>
      <c r="H13" s="114">
        <v>732</v>
      </c>
      <c r="I13" s="140">
        <v>795</v>
      </c>
      <c r="J13" s="115">
        <v>78</v>
      </c>
      <c r="K13" s="116">
        <v>9.8113207547169807</v>
      </c>
    </row>
    <row r="14" spans="1:17" ht="15.95" customHeight="1" x14ac:dyDescent="0.2">
      <c r="A14" s="306" t="s">
        <v>230</v>
      </c>
      <c r="B14" s="307"/>
      <c r="C14" s="308"/>
      <c r="D14" s="113">
        <v>61.71548117154812</v>
      </c>
      <c r="E14" s="115">
        <v>2360</v>
      </c>
      <c r="F14" s="114">
        <v>1692</v>
      </c>
      <c r="G14" s="114">
        <v>2496</v>
      </c>
      <c r="H14" s="114">
        <v>1728</v>
      </c>
      <c r="I14" s="140">
        <v>2533</v>
      </c>
      <c r="J14" s="115">
        <v>-173</v>
      </c>
      <c r="K14" s="116">
        <v>-6.8298460323726804</v>
      </c>
    </row>
    <row r="15" spans="1:17" ht="15.95" customHeight="1" x14ac:dyDescent="0.2">
      <c r="A15" s="306" t="s">
        <v>231</v>
      </c>
      <c r="B15" s="307"/>
      <c r="C15" s="308"/>
      <c r="D15" s="113">
        <v>9.57112970711297</v>
      </c>
      <c r="E15" s="115">
        <v>366</v>
      </c>
      <c r="F15" s="114">
        <v>230</v>
      </c>
      <c r="G15" s="114">
        <v>334</v>
      </c>
      <c r="H15" s="114">
        <v>224</v>
      </c>
      <c r="I15" s="140">
        <v>308</v>
      </c>
      <c r="J15" s="115">
        <v>58</v>
      </c>
      <c r="K15" s="116">
        <v>18.831168831168831</v>
      </c>
    </row>
    <row r="16" spans="1:17" ht="15.95" customHeight="1" x14ac:dyDescent="0.2">
      <c r="A16" s="306" t="s">
        <v>232</v>
      </c>
      <c r="B16" s="307"/>
      <c r="C16" s="308"/>
      <c r="D16" s="113">
        <v>5.6746861924686192</v>
      </c>
      <c r="E16" s="115">
        <v>217</v>
      </c>
      <c r="F16" s="114">
        <v>175</v>
      </c>
      <c r="G16" s="114">
        <v>270</v>
      </c>
      <c r="H16" s="114">
        <v>231</v>
      </c>
      <c r="I16" s="140">
        <v>293</v>
      </c>
      <c r="J16" s="115">
        <v>-76</v>
      </c>
      <c r="K16" s="116">
        <v>-25.938566552901023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0.86297071129707115</v>
      </c>
      <c r="E18" s="115">
        <v>33</v>
      </c>
      <c r="F18" s="114">
        <v>41</v>
      </c>
      <c r="G18" s="114">
        <v>40</v>
      </c>
      <c r="H18" s="114">
        <v>23</v>
      </c>
      <c r="I18" s="140">
        <v>22</v>
      </c>
      <c r="J18" s="115">
        <v>11</v>
      </c>
      <c r="K18" s="116">
        <v>50</v>
      </c>
    </row>
    <row r="19" spans="1:11" ht="14.1" customHeight="1" x14ac:dyDescent="0.2">
      <c r="A19" s="306" t="s">
        <v>235</v>
      </c>
      <c r="B19" s="307" t="s">
        <v>236</v>
      </c>
      <c r="C19" s="308"/>
      <c r="D19" s="113">
        <v>0.33995815899581588</v>
      </c>
      <c r="E19" s="115">
        <v>13</v>
      </c>
      <c r="F19" s="114">
        <v>22</v>
      </c>
      <c r="G19" s="114">
        <v>29</v>
      </c>
      <c r="H19" s="114">
        <v>8</v>
      </c>
      <c r="I19" s="140">
        <v>8</v>
      </c>
      <c r="J19" s="115">
        <v>5</v>
      </c>
      <c r="K19" s="116">
        <v>62.5</v>
      </c>
    </row>
    <row r="20" spans="1:11" ht="14.1" customHeight="1" x14ac:dyDescent="0.2">
      <c r="A20" s="306">
        <v>12</v>
      </c>
      <c r="B20" s="307" t="s">
        <v>237</v>
      </c>
      <c r="C20" s="308"/>
      <c r="D20" s="113">
        <v>0.94142259414225937</v>
      </c>
      <c r="E20" s="115">
        <v>36</v>
      </c>
      <c r="F20" s="114">
        <v>49</v>
      </c>
      <c r="G20" s="114">
        <v>26</v>
      </c>
      <c r="H20" s="114">
        <v>21</v>
      </c>
      <c r="I20" s="140">
        <v>37</v>
      </c>
      <c r="J20" s="115">
        <v>-1</v>
      </c>
      <c r="K20" s="116">
        <v>-2.7027027027027026</v>
      </c>
    </row>
    <row r="21" spans="1:11" ht="14.1" customHeight="1" x14ac:dyDescent="0.2">
      <c r="A21" s="306">
        <v>21</v>
      </c>
      <c r="B21" s="307" t="s">
        <v>238</v>
      </c>
      <c r="C21" s="308"/>
      <c r="D21" s="113">
        <v>1.0198744769874477</v>
      </c>
      <c r="E21" s="115">
        <v>39</v>
      </c>
      <c r="F21" s="114">
        <v>34</v>
      </c>
      <c r="G21" s="114">
        <v>37</v>
      </c>
      <c r="H21" s="114">
        <v>31</v>
      </c>
      <c r="I21" s="140">
        <v>43</v>
      </c>
      <c r="J21" s="115">
        <v>-4</v>
      </c>
      <c r="K21" s="116">
        <v>-9.3023255813953494</v>
      </c>
    </row>
    <row r="22" spans="1:11" ht="14.1" customHeight="1" x14ac:dyDescent="0.2">
      <c r="A22" s="306">
        <v>22</v>
      </c>
      <c r="B22" s="307" t="s">
        <v>239</v>
      </c>
      <c r="C22" s="308"/>
      <c r="D22" s="113">
        <v>5.5177824267782425</v>
      </c>
      <c r="E22" s="115">
        <v>211</v>
      </c>
      <c r="F22" s="114">
        <v>127</v>
      </c>
      <c r="G22" s="114">
        <v>139</v>
      </c>
      <c r="H22" s="114">
        <v>121</v>
      </c>
      <c r="I22" s="140">
        <v>145</v>
      </c>
      <c r="J22" s="115">
        <v>66</v>
      </c>
      <c r="K22" s="116">
        <v>45.517241379310342</v>
      </c>
    </row>
    <row r="23" spans="1:11" ht="14.1" customHeight="1" x14ac:dyDescent="0.2">
      <c r="A23" s="306">
        <v>23</v>
      </c>
      <c r="B23" s="307" t="s">
        <v>240</v>
      </c>
      <c r="C23" s="308"/>
      <c r="D23" s="113">
        <v>0.73221757322175729</v>
      </c>
      <c r="E23" s="115">
        <v>28</v>
      </c>
      <c r="F23" s="114">
        <v>26</v>
      </c>
      <c r="G23" s="114">
        <v>34</v>
      </c>
      <c r="H23" s="114">
        <v>15</v>
      </c>
      <c r="I23" s="140">
        <v>24</v>
      </c>
      <c r="J23" s="115">
        <v>4</v>
      </c>
      <c r="K23" s="116">
        <v>16.666666666666668</v>
      </c>
    </row>
    <row r="24" spans="1:11" ht="14.1" customHeight="1" x14ac:dyDescent="0.2">
      <c r="A24" s="306">
        <v>24</v>
      </c>
      <c r="B24" s="307" t="s">
        <v>241</v>
      </c>
      <c r="C24" s="308"/>
      <c r="D24" s="113">
        <v>6.0407949790794975</v>
      </c>
      <c r="E24" s="115">
        <v>231</v>
      </c>
      <c r="F24" s="114">
        <v>121</v>
      </c>
      <c r="G24" s="114">
        <v>333</v>
      </c>
      <c r="H24" s="114">
        <v>183</v>
      </c>
      <c r="I24" s="140">
        <v>273</v>
      </c>
      <c r="J24" s="115">
        <v>-42</v>
      </c>
      <c r="K24" s="116">
        <v>-15.384615384615385</v>
      </c>
    </row>
    <row r="25" spans="1:11" ht="14.1" customHeight="1" x14ac:dyDescent="0.2">
      <c r="A25" s="306">
        <v>25</v>
      </c>
      <c r="B25" s="307" t="s">
        <v>242</v>
      </c>
      <c r="C25" s="308"/>
      <c r="D25" s="113">
        <v>7.3744769874476983</v>
      </c>
      <c r="E25" s="115">
        <v>282</v>
      </c>
      <c r="F25" s="114">
        <v>111</v>
      </c>
      <c r="G25" s="114">
        <v>191</v>
      </c>
      <c r="H25" s="114">
        <v>154</v>
      </c>
      <c r="I25" s="140">
        <v>247</v>
      </c>
      <c r="J25" s="115">
        <v>35</v>
      </c>
      <c r="K25" s="116">
        <v>14.17004048582996</v>
      </c>
    </row>
    <row r="26" spans="1:11" ht="14.1" customHeight="1" x14ac:dyDescent="0.2">
      <c r="A26" s="306">
        <v>26</v>
      </c>
      <c r="B26" s="307" t="s">
        <v>243</v>
      </c>
      <c r="C26" s="308"/>
      <c r="D26" s="113">
        <v>5.8577405857740583</v>
      </c>
      <c r="E26" s="115">
        <v>224</v>
      </c>
      <c r="F26" s="114">
        <v>80</v>
      </c>
      <c r="G26" s="114">
        <v>130</v>
      </c>
      <c r="H26" s="114">
        <v>85</v>
      </c>
      <c r="I26" s="140">
        <v>208</v>
      </c>
      <c r="J26" s="115">
        <v>16</v>
      </c>
      <c r="K26" s="116">
        <v>7.6923076923076925</v>
      </c>
    </row>
    <row r="27" spans="1:11" ht="14.1" customHeight="1" x14ac:dyDescent="0.2">
      <c r="A27" s="306">
        <v>27</v>
      </c>
      <c r="B27" s="307" t="s">
        <v>244</v>
      </c>
      <c r="C27" s="308"/>
      <c r="D27" s="113">
        <v>3.5303347280334729</v>
      </c>
      <c r="E27" s="115">
        <v>135</v>
      </c>
      <c r="F27" s="114">
        <v>53</v>
      </c>
      <c r="G27" s="114">
        <v>112</v>
      </c>
      <c r="H27" s="114">
        <v>75</v>
      </c>
      <c r="I27" s="140">
        <v>76</v>
      </c>
      <c r="J27" s="115">
        <v>59</v>
      </c>
      <c r="K27" s="116">
        <v>77.631578947368425</v>
      </c>
    </row>
    <row r="28" spans="1:11" ht="14.1" customHeight="1" x14ac:dyDescent="0.2">
      <c r="A28" s="306">
        <v>28</v>
      </c>
      <c r="B28" s="307" t="s">
        <v>245</v>
      </c>
      <c r="C28" s="308"/>
      <c r="D28" s="113" t="s">
        <v>513</v>
      </c>
      <c r="E28" s="115" t="s">
        <v>513</v>
      </c>
      <c r="F28" s="114">
        <v>7</v>
      </c>
      <c r="G28" s="114" t="s">
        <v>513</v>
      </c>
      <c r="H28" s="114" t="s">
        <v>513</v>
      </c>
      <c r="I28" s="140">
        <v>0</v>
      </c>
      <c r="J28" s="115" t="s">
        <v>513</v>
      </c>
      <c r="K28" s="116" t="s">
        <v>513</v>
      </c>
    </row>
    <row r="29" spans="1:11" ht="14.1" customHeight="1" x14ac:dyDescent="0.2">
      <c r="A29" s="306">
        <v>29</v>
      </c>
      <c r="B29" s="307" t="s">
        <v>246</v>
      </c>
      <c r="C29" s="308"/>
      <c r="D29" s="113">
        <v>3.7918410041841004</v>
      </c>
      <c r="E29" s="115">
        <v>145</v>
      </c>
      <c r="F29" s="114">
        <v>113</v>
      </c>
      <c r="G29" s="114">
        <v>148</v>
      </c>
      <c r="H29" s="114">
        <v>102</v>
      </c>
      <c r="I29" s="140">
        <v>121</v>
      </c>
      <c r="J29" s="115">
        <v>24</v>
      </c>
      <c r="K29" s="116">
        <v>19.834710743801654</v>
      </c>
    </row>
    <row r="30" spans="1:11" ht="14.1" customHeight="1" x14ac:dyDescent="0.2">
      <c r="A30" s="306" t="s">
        <v>247</v>
      </c>
      <c r="B30" s="307" t="s">
        <v>248</v>
      </c>
      <c r="C30" s="308"/>
      <c r="D30" s="113">
        <v>1.2552301255230125</v>
      </c>
      <c r="E30" s="115">
        <v>48</v>
      </c>
      <c r="F30" s="114" t="s">
        <v>513</v>
      </c>
      <c r="G30" s="114">
        <v>49</v>
      </c>
      <c r="H30" s="114">
        <v>28</v>
      </c>
      <c r="I30" s="140">
        <v>51</v>
      </c>
      <c r="J30" s="115">
        <v>-3</v>
      </c>
      <c r="K30" s="116">
        <v>-5.882352941176471</v>
      </c>
    </row>
    <row r="31" spans="1:11" ht="14.1" customHeight="1" x14ac:dyDescent="0.2">
      <c r="A31" s="306" t="s">
        <v>249</v>
      </c>
      <c r="B31" s="307" t="s">
        <v>250</v>
      </c>
      <c r="C31" s="308"/>
      <c r="D31" s="113">
        <v>2.4581589958158996</v>
      </c>
      <c r="E31" s="115">
        <v>94</v>
      </c>
      <c r="F31" s="114">
        <v>79</v>
      </c>
      <c r="G31" s="114">
        <v>91</v>
      </c>
      <c r="H31" s="114">
        <v>70</v>
      </c>
      <c r="I31" s="140">
        <v>67</v>
      </c>
      <c r="J31" s="115">
        <v>27</v>
      </c>
      <c r="K31" s="116">
        <v>40.298507462686565</v>
      </c>
    </row>
    <row r="32" spans="1:11" ht="14.1" customHeight="1" x14ac:dyDescent="0.2">
      <c r="A32" s="306">
        <v>31</v>
      </c>
      <c r="B32" s="307" t="s">
        <v>251</v>
      </c>
      <c r="C32" s="308"/>
      <c r="D32" s="113">
        <v>1.4121338912133892</v>
      </c>
      <c r="E32" s="115">
        <v>54</v>
      </c>
      <c r="F32" s="114">
        <v>36</v>
      </c>
      <c r="G32" s="114">
        <v>59</v>
      </c>
      <c r="H32" s="114">
        <v>72</v>
      </c>
      <c r="I32" s="140">
        <v>88</v>
      </c>
      <c r="J32" s="115">
        <v>-34</v>
      </c>
      <c r="K32" s="116">
        <v>-38.636363636363633</v>
      </c>
    </row>
    <row r="33" spans="1:11" ht="14.1" customHeight="1" x14ac:dyDescent="0.2">
      <c r="A33" s="306">
        <v>32</v>
      </c>
      <c r="B33" s="307" t="s">
        <v>252</v>
      </c>
      <c r="C33" s="308"/>
      <c r="D33" s="113">
        <v>3.7133891213389121</v>
      </c>
      <c r="E33" s="115">
        <v>142</v>
      </c>
      <c r="F33" s="114">
        <v>169</v>
      </c>
      <c r="G33" s="114">
        <v>179</v>
      </c>
      <c r="H33" s="114">
        <v>251</v>
      </c>
      <c r="I33" s="140">
        <v>284</v>
      </c>
      <c r="J33" s="115">
        <v>-142</v>
      </c>
      <c r="K33" s="116">
        <v>-50</v>
      </c>
    </row>
    <row r="34" spans="1:11" ht="14.1" customHeight="1" x14ac:dyDescent="0.2">
      <c r="A34" s="306">
        <v>33</v>
      </c>
      <c r="B34" s="307" t="s">
        <v>253</v>
      </c>
      <c r="C34" s="308"/>
      <c r="D34" s="113">
        <v>2.9288702928870292</v>
      </c>
      <c r="E34" s="115">
        <v>112</v>
      </c>
      <c r="F34" s="114">
        <v>111</v>
      </c>
      <c r="G34" s="114">
        <v>110</v>
      </c>
      <c r="H34" s="114">
        <v>66</v>
      </c>
      <c r="I34" s="140">
        <v>98</v>
      </c>
      <c r="J34" s="115">
        <v>14</v>
      </c>
      <c r="K34" s="116">
        <v>14.285714285714286</v>
      </c>
    </row>
    <row r="35" spans="1:11" ht="14.1" customHeight="1" x14ac:dyDescent="0.2">
      <c r="A35" s="306">
        <v>34</v>
      </c>
      <c r="B35" s="307" t="s">
        <v>254</v>
      </c>
      <c r="C35" s="308"/>
      <c r="D35" s="113">
        <v>2.9027196652719667</v>
      </c>
      <c r="E35" s="115">
        <v>111</v>
      </c>
      <c r="F35" s="114">
        <v>43</v>
      </c>
      <c r="G35" s="114">
        <v>65</v>
      </c>
      <c r="H35" s="114">
        <v>43</v>
      </c>
      <c r="I35" s="140">
        <v>93</v>
      </c>
      <c r="J35" s="115">
        <v>18</v>
      </c>
      <c r="K35" s="116">
        <v>19.35483870967742</v>
      </c>
    </row>
    <row r="36" spans="1:11" ht="14.1" customHeight="1" x14ac:dyDescent="0.2">
      <c r="A36" s="306">
        <v>41</v>
      </c>
      <c r="B36" s="307" t="s">
        <v>255</v>
      </c>
      <c r="C36" s="308"/>
      <c r="D36" s="113">
        <v>0.78451882845188281</v>
      </c>
      <c r="E36" s="115">
        <v>30</v>
      </c>
      <c r="F36" s="114">
        <v>13</v>
      </c>
      <c r="G36" s="114">
        <v>14</v>
      </c>
      <c r="H36" s="114">
        <v>17</v>
      </c>
      <c r="I36" s="140">
        <v>21</v>
      </c>
      <c r="J36" s="115">
        <v>9</v>
      </c>
      <c r="K36" s="116">
        <v>42.857142857142854</v>
      </c>
    </row>
    <row r="37" spans="1:11" ht="14.1" customHeight="1" x14ac:dyDescent="0.2">
      <c r="A37" s="306">
        <v>42</v>
      </c>
      <c r="B37" s="307" t="s">
        <v>256</v>
      </c>
      <c r="C37" s="308"/>
      <c r="D37" s="113">
        <v>0.2615062761506276</v>
      </c>
      <c r="E37" s="115">
        <v>10</v>
      </c>
      <c r="F37" s="114">
        <v>7</v>
      </c>
      <c r="G37" s="114">
        <v>13</v>
      </c>
      <c r="H37" s="114">
        <v>5</v>
      </c>
      <c r="I37" s="140">
        <v>7</v>
      </c>
      <c r="J37" s="115">
        <v>3</v>
      </c>
      <c r="K37" s="116">
        <v>42.857142857142854</v>
      </c>
    </row>
    <row r="38" spans="1:11" ht="14.1" customHeight="1" x14ac:dyDescent="0.2">
      <c r="A38" s="306">
        <v>43</v>
      </c>
      <c r="B38" s="307" t="s">
        <v>257</v>
      </c>
      <c r="C38" s="308"/>
      <c r="D38" s="113">
        <v>0.52301255230125521</v>
      </c>
      <c r="E38" s="115">
        <v>20</v>
      </c>
      <c r="F38" s="114">
        <v>16</v>
      </c>
      <c r="G38" s="114">
        <v>33</v>
      </c>
      <c r="H38" s="114">
        <v>21</v>
      </c>
      <c r="I38" s="140">
        <v>21</v>
      </c>
      <c r="J38" s="115">
        <v>-1</v>
      </c>
      <c r="K38" s="116">
        <v>-4.7619047619047619</v>
      </c>
    </row>
    <row r="39" spans="1:11" ht="14.1" customHeight="1" x14ac:dyDescent="0.2">
      <c r="A39" s="306">
        <v>51</v>
      </c>
      <c r="B39" s="307" t="s">
        <v>258</v>
      </c>
      <c r="C39" s="308"/>
      <c r="D39" s="113">
        <v>6.3023012552301259</v>
      </c>
      <c r="E39" s="115">
        <v>241</v>
      </c>
      <c r="F39" s="114">
        <v>157</v>
      </c>
      <c r="G39" s="114">
        <v>182</v>
      </c>
      <c r="H39" s="114">
        <v>203</v>
      </c>
      <c r="I39" s="140">
        <v>184</v>
      </c>
      <c r="J39" s="115">
        <v>57</v>
      </c>
      <c r="K39" s="116">
        <v>30.978260869565219</v>
      </c>
    </row>
    <row r="40" spans="1:11" ht="14.1" customHeight="1" x14ac:dyDescent="0.2">
      <c r="A40" s="306" t="s">
        <v>259</v>
      </c>
      <c r="B40" s="307" t="s">
        <v>260</v>
      </c>
      <c r="C40" s="308"/>
      <c r="D40" s="113">
        <v>5.6485355648535567</v>
      </c>
      <c r="E40" s="115">
        <v>216</v>
      </c>
      <c r="F40" s="114">
        <v>146</v>
      </c>
      <c r="G40" s="114">
        <v>168</v>
      </c>
      <c r="H40" s="114">
        <v>191</v>
      </c>
      <c r="I40" s="140">
        <v>175</v>
      </c>
      <c r="J40" s="115">
        <v>41</v>
      </c>
      <c r="K40" s="116">
        <v>23.428571428571427</v>
      </c>
    </row>
    <row r="41" spans="1:11" ht="14.1" customHeight="1" x14ac:dyDescent="0.2">
      <c r="A41" s="306"/>
      <c r="B41" s="307" t="s">
        <v>261</v>
      </c>
      <c r="C41" s="308"/>
      <c r="D41" s="113">
        <v>4.8378661087866108</v>
      </c>
      <c r="E41" s="115">
        <v>185</v>
      </c>
      <c r="F41" s="114">
        <v>125</v>
      </c>
      <c r="G41" s="114">
        <v>151</v>
      </c>
      <c r="H41" s="114">
        <v>167</v>
      </c>
      <c r="I41" s="140">
        <v>159</v>
      </c>
      <c r="J41" s="115">
        <v>26</v>
      </c>
      <c r="K41" s="116">
        <v>16.352201257861637</v>
      </c>
    </row>
    <row r="42" spans="1:11" ht="14.1" customHeight="1" x14ac:dyDescent="0.2">
      <c r="A42" s="306">
        <v>52</v>
      </c>
      <c r="B42" s="307" t="s">
        <v>262</v>
      </c>
      <c r="C42" s="308"/>
      <c r="D42" s="113">
        <v>4.6025104602510458</v>
      </c>
      <c r="E42" s="115">
        <v>176</v>
      </c>
      <c r="F42" s="114">
        <v>214</v>
      </c>
      <c r="G42" s="114">
        <v>126</v>
      </c>
      <c r="H42" s="114">
        <v>140</v>
      </c>
      <c r="I42" s="140">
        <v>192</v>
      </c>
      <c r="J42" s="115">
        <v>-16</v>
      </c>
      <c r="K42" s="116">
        <v>-8.3333333333333339</v>
      </c>
    </row>
    <row r="43" spans="1:11" ht="14.1" customHeight="1" x14ac:dyDescent="0.2">
      <c r="A43" s="306" t="s">
        <v>263</v>
      </c>
      <c r="B43" s="307" t="s">
        <v>264</v>
      </c>
      <c r="C43" s="308"/>
      <c r="D43" s="113">
        <v>3.4257322175732217</v>
      </c>
      <c r="E43" s="115">
        <v>131</v>
      </c>
      <c r="F43" s="114">
        <v>158</v>
      </c>
      <c r="G43" s="114">
        <v>92</v>
      </c>
      <c r="H43" s="114">
        <v>114</v>
      </c>
      <c r="I43" s="140">
        <v>137</v>
      </c>
      <c r="J43" s="115">
        <v>-6</v>
      </c>
      <c r="K43" s="116">
        <v>-4.3795620437956204</v>
      </c>
    </row>
    <row r="44" spans="1:11" ht="14.1" customHeight="1" x14ac:dyDescent="0.2">
      <c r="A44" s="306">
        <v>53</v>
      </c>
      <c r="B44" s="307" t="s">
        <v>265</v>
      </c>
      <c r="C44" s="308"/>
      <c r="D44" s="113">
        <v>0.49686192468619245</v>
      </c>
      <c r="E44" s="115">
        <v>19</v>
      </c>
      <c r="F44" s="114">
        <v>9</v>
      </c>
      <c r="G44" s="114">
        <v>24</v>
      </c>
      <c r="H44" s="114">
        <v>17</v>
      </c>
      <c r="I44" s="140">
        <v>21</v>
      </c>
      <c r="J44" s="115">
        <v>-2</v>
      </c>
      <c r="K44" s="116">
        <v>-9.5238095238095237</v>
      </c>
    </row>
    <row r="45" spans="1:11" ht="14.1" customHeight="1" x14ac:dyDescent="0.2">
      <c r="A45" s="306" t="s">
        <v>266</v>
      </c>
      <c r="B45" s="307" t="s">
        <v>267</v>
      </c>
      <c r="C45" s="308"/>
      <c r="D45" s="113">
        <v>0.47071129707112969</v>
      </c>
      <c r="E45" s="115">
        <v>18</v>
      </c>
      <c r="F45" s="114">
        <v>9</v>
      </c>
      <c r="G45" s="114">
        <v>24</v>
      </c>
      <c r="H45" s="114">
        <v>17</v>
      </c>
      <c r="I45" s="140">
        <v>21</v>
      </c>
      <c r="J45" s="115">
        <v>-3</v>
      </c>
      <c r="K45" s="116">
        <v>-14.285714285714286</v>
      </c>
    </row>
    <row r="46" spans="1:11" ht="14.1" customHeight="1" x14ac:dyDescent="0.2">
      <c r="A46" s="306">
        <v>54</v>
      </c>
      <c r="B46" s="307" t="s">
        <v>268</v>
      </c>
      <c r="C46" s="308"/>
      <c r="D46" s="113">
        <v>1.9089958158995817</v>
      </c>
      <c r="E46" s="115">
        <v>73</v>
      </c>
      <c r="F46" s="114">
        <v>74</v>
      </c>
      <c r="G46" s="114">
        <v>60</v>
      </c>
      <c r="H46" s="114">
        <v>76</v>
      </c>
      <c r="I46" s="140">
        <v>79</v>
      </c>
      <c r="J46" s="115">
        <v>-6</v>
      </c>
      <c r="K46" s="116">
        <v>-7.5949367088607591</v>
      </c>
    </row>
    <row r="47" spans="1:11" ht="14.1" customHeight="1" x14ac:dyDescent="0.2">
      <c r="A47" s="306">
        <v>61</v>
      </c>
      <c r="B47" s="307" t="s">
        <v>269</v>
      </c>
      <c r="C47" s="308"/>
      <c r="D47" s="113">
        <v>2.6412133891213387</v>
      </c>
      <c r="E47" s="115">
        <v>101</v>
      </c>
      <c r="F47" s="114">
        <v>44</v>
      </c>
      <c r="G47" s="114">
        <v>79</v>
      </c>
      <c r="H47" s="114">
        <v>38</v>
      </c>
      <c r="I47" s="140">
        <v>69</v>
      </c>
      <c r="J47" s="115">
        <v>32</v>
      </c>
      <c r="K47" s="116">
        <v>46.376811594202898</v>
      </c>
    </row>
    <row r="48" spans="1:11" ht="14.1" customHeight="1" x14ac:dyDescent="0.2">
      <c r="A48" s="306">
        <v>62</v>
      </c>
      <c r="B48" s="307" t="s">
        <v>270</v>
      </c>
      <c r="C48" s="308"/>
      <c r="D48" s="113">
        <v>8.2112970711297066</v>
      </c>
      <c r="E48" s="115">
        <v>314</v>
      </c>
      <c r="F48" s="114">
        <v>243</v>
      </c>
      <c r="G48" s="114">
        <v>339</v>
      </c>
      <c r="H48" s="114">
        <v>195</v>
      </c>
      <c r="I48" s="140">
        <v>282</v>
      </c>
      <c r="J48" s="115">
        <v>32</v>
      </c>
      <c r="K48" s="116">
        <v>11.347517730496454</v>
      </c>
    </row>
    <row r="49" spans="1:11" ht="14.1" customHeight="1" x14ac:dyDescent="0.2">
      <c r="A49" s="306">
        <v>63</v>
      </c>
      <c r="B49" s="307" t="s">
        <v>271</v>
      </c>
      <c r="C49" s="308"/>
      <c r="D49" s="113">
        <v>3.1642259414225942</v>
      </c>
      <c r="E49" s="115">
        <v>121</v>
      </c>
      <c r="F49" s="114">
        <v>122</v>
      </c>
      <c r="G49" s="114">
        <v>146</v>
      </c>
      <c r="H49" s="114">
        <v>112</v>
      </c>
      <c r="I49" s="140">
        <v>113</v>
      </c>
      <c r="J49" s="115">
        <v>8</v>
      </c>
      <c r="K49" s="116">
        <v>7.0796460176991154</v>
      </c>
    </row>
    <row r="50" spans="1:11" ht="14.1" customHeight="1" x14ac:dyDescent="0.2">
      <c r="A50" s="306" t="s">
        <v>272</v>
      </c>
      <c r="B50" s="307" t="s">
        <v>273</v>
      </c>
      <c r="C50" s="308"/>
      <c r="D50" s="113">
        <v>0.52301255230125521</v>
      </c>
      <c r="E50" s="115">
        <v>20</v>
      </c>
      <c r="F50" s="114">
        <v>25</v>
      </c>
      <c r="G50" s="114">
        <v>28</v>
      </c>
      <c r="H50" s="114">
        <v>21</v>
      </c>
      <c r="I50" s="140">
        <v>21</v>
      </c>
      <c r="J50" s="115">
        <v>-1</v>
      </c>
      <c r="K50" s="116">
        <v>-4.7619047619047619</v>
      </c>
    </row>
    <row r="51" spans="1:11" ht="14.1" customHeight="1" x14ac:dyDescent="0.2">
      <c r="A51" s="306" t="s">
        <v>274</v>
      </c>
      <c r="B51" s="307" t="s">
        <v>275</v>
      </c>
      <c r="C51" s="308"/>
      <c r="D51" s="113">
        <v>2.3274058577405858</v>
      </c>
      <c r="E51" s="115">
        <v>89</v>
      </c>
      <c r="F51" s="114">
        <v>91</v>
      </c>
      <c r="G51" s="114">
        <v>107</v>
      </c>
      <c r="H51" s="114">
        <v>84</v>
      </c>
      <c r="I51" s="140">
        <v>83</v>
      </c>
      <c r="J51" s="115">
        <v>6</v>
      </c>
      <c r="K51" s="116">
        <v>7.2289156626506026</v>
      </c>
    </row>
    <row r="52" spans="1:11" ht="14.1" customHeight="1" x14ac:dyDescent="0.2">
      <c r="A52" s="306">
        <v>71</v>
      </c>
      <c r="B52" s="307" t="s">
        <v>276</v>
      </c>
      <c r="C52" s="308"/>
      <c r="D52" s="113">
        <v>8.1066945606694567</v>
      </c>
      <c r="E52" s="115">
        <v>310</v>
      </c>
      <c r="F52" s="114">
        <v>297</v>
      </c>
      <c r="G52" s="114">
        <v>439</v>
      </c>
      <c r="H52" s="114">
        <v>412</v>
      </c>
      <c r="I52" s="140">
        <v>622</v>
      </c>
      <c r="J52" s="115">
        <v>-312</v>
      </c>
      <c r="K52" s="116">
        <v>-50.160771704180064</v>
      </c>
    </row>
    <row r="53" spans="1:11" ht="14.1" customHeight="1" x14ac:dyDescent="0.2">
      <c r="A53" s="306" t="s">
        <v>277</v>
      </c>
      <c r="B53" s="307" t="s">
        <v>278</v>
      </c>
      <c r="C53" s="308"/>
      <c r="D53" s="113">
        <v>2.5627615062761508</v>
      </c>
      <c r="E53" s="115">
        <v>98</v>
      </c>
      <c r="F53" s="114">
        <v>124</v>
      </c>
      <c r="G53" s="114">
        <v>188</v>
      </c>
      <c r="H53" s="114">
        <v>250</v>
      </c>
      <c r="I53" s="140">
        <v>385</v>
      </c>
      <c r="J53" s="115">
        <v>-287</v>
      </c>
      <c r="K53" s="116">
        <v>-74.545454545454547</v>
      </c>
    </row>
    <row r="54" spans="1:11" ht="14.1" customHeight="1" x14ac:dyDescent="0.2">
      <c r="A54" s="306" t="s">
        <v>279</v>
      </c>
      <c r="B54" s="307" t="s">
        <v>280</v>
      </c>
      <c r="C54" s="308"/>
      <c r="D54" s="113">
        <v>4.8117154811715483</v>
      </c>
      <c r="E54" s="115">
        <v>184</v>
      </c>
      <c r="F54" s="114">
        <v>156</v>
      </c>
      <c r="G54" s="114">
        <v>229</v>
      </c>
      <c r="H54" s="114">
        <v>147</v>
      </c>
      <c r="I54" s="140">
        <v>210</v>
      </c>
      <c r="J54" s="115">
        <v>-26</v>
      </c>
      <c r="K54" s="116">
        <v>-12.380952380952381</v>
      </c>
    </row>
    <row r="55" spans="1:11" ht="14.1" customHeight="1" x14ac:dyDescent="0.2">
      <c r="A55" s="306">
        <v>72</v>
      </c>
      <c r="B55" s="307" t="s">
        <v>281</v>
      </c>
      <c r="C55" s="308"/>
      <c r="D55" s="113">
        <v>2.4320083682008367</v>
      </c>
      <c r="E55" s="115">
        <v>93</v>
      </c>
      <c r="F55" s="114">
        <v>117</v>
      </c>
      <c r="G55" s="114">
        <v>85</v>
      </c>
      <c r="H55" s="114">
        <v>61</v>
      </c>
      <c r="I55" s="140">
        <v>100</v>
      </c>
      <c r="J55" s="115">
        <v>-7</v>
      </c>
      <c r="K55" s="116">
        <v>-7</v>
      </c>
    </row>
    <row r="56" spans="1:11" ht="14.1" customHeight="1" x14ac:dyDescent="0.2">
      <c r="A56" s="306" t="s">
        <v>282</v>
      </c>
      <c r="B56" s="307" t="s">
        <v>283</v>
      </c>
      <c r="C56" s="308"/>
      <c r="D56" s="113">
        <v>1.2552301255230125</v>
      </c>
      <c r="E56" s="115">
        <v>48</v>
      </c>
      <c r="F56" s="114">
        <v>95</v>
      </c>
      <c r="G56" s="114">
        <v>32</v>
      </c>
      <c r="H56" s="114">
        <v>22</v>
      </c>
      <c r="I56" s="140">
        <v>45</v>
      </c>
      <c r="J56" s="115">
        <v>3</v>
      </c>
      <c r="K56" s="116">
        <v>6.666666666666667</v>
      </c>
    </row>
    <row r="57" spans="1:11" ht="14.1" customHeight="1" x14ac:dyDescent="0.2">
      <c r="A57" s="306" t="s">
        <v>284</v>
      </c>
      <c r="B57" s="307" t="s">
        <v>285</v>
      </c>
      <c r="C57" s="308"/>
      <c r="D57" s="113">
        <v>0.67991631799163177</v>
      </c>
      <c r="E57" s="115">
        <v>26</v>
      </c>
      <c r="F57" s="114">
        <v>18</v>
      </c>
      <c r="G57" s="114">
        <v>29</v>
      </c>
      <c r="H57" s="114">
        <v>24</v>
      </c>
      <c r="I57" s="140">
        <v>26</v>
      </c>
      <c r="J57" s="115">
        <v>0</v>
      </c>
      <c r="K57" s="116">
        <v>0</v>
      </c>
    </row>
    <row r="58" spans="1:11" ht="14.1" customHeight="1" x14ac:dyDescent="0.2">
      <c r="A58" s="306">
        <v>73</v>
      </c>
      <c r="B58" s="307" t="s">
        <v>286</v>
      </c>
      <c r="C58" s="308"/>
      <c r="D58" s="113">
        <v>1.1767782426778242</v>
      </c>
      <c r="E58" s="115">
        <v>45</v>
      </c>
      <c r="F58" s="114">
        <v>21</v>
      </c>
      <c r="G58" s="114">
        <v>40</v>
      </c>
      <c r="H58" s="114">
        <v>21</v>
      </c>
      <c r="I58" s="140">
        <v>22</v>
      </c>
      <c r="J58" s="115">
        <v>23</v>
      </c>
      <c r="K58" s="116">
        <v>104.54545454545455</v>
      </c>
    </row>
    <row r="59" spans="1:11" ht="14.1" customHeight="1" x14ac:dyDescent="0.2">
      <c r="A59" s="306" t="s">
        <v>287</v>
      </c>
      <c r="B59" s="307" t="s">
        <v>288</v>
      </c>
      <c r="C59" s="308"/>
      <c r="D59" s="113">
        <v>0.81066945606694563</v>
      </c>
      <c r="E59" s="115">
        <v>31</v>
      </c>
      <c r="F59" s="114">
        <v>13</v>
      </c>
      <c r="G59" s="114">
        <v>34</v>
      </c>
      <c r="H59" s="114">
        <v>16</v>
      </c>
      <c r="I59" s="140">
        <v>17</v>
      </c>
      <c r="J59" s="115">
        <v>14</v>
      </c>
      <c r="K59" s="116">
        <v>82.352941176470594</v>
      </c>
    </row>
    <row r="60" spans="1:11" ht="14.1" customHeight="1" x14ac:dyDescent="0.2">
      <c r="A60" s="306">
        <v>81</v>
      </c>
      <c r="B60" s="307" t="s">
        <v>289</v>
      </c>
      <c r="C60" s="308"/>
      <c r="D60" s="113">
        <v>4.4717573221757325</v>
      </c>
      <c r="E60" s="115">
        <v>171</v>
      </c>
      <c r="F60" s="114">
        <v>166</v>
      </c>
      <c r="G60" s="114">
        <v>184</v>
      </c>
      <c r="H60" s="114">
        <v>149</v>
      </c>
      <c r="I60" s="140">
        <v>144</v>
      </c>
      <c r="J60" s="115">
        <v>27</v>
      </c>
      <c r="K60" s="116">
        <v>18.75</v>
      </c>
    </row>
    <row r="61" spans="1:11" ht="14.1" customHeight="1" x14ac:dyDescent="0.2">
      <c r="A61" s="306" t="s">
        <v>290</v>
      </c>
      <c r="B61" s="307" t="s">
        <v>291</v>
      </c>
      <c r="C61" s="308"/>
      <c r="D61" s="113">
        <v>1.4382845188284519</v>
      </c>
      <c r="E61" s="115">
        <v>55</v>
      </c>
      <c r="F61" s="114">
        <v>46</v>
      </c>
      <c r="G61" s="114">
        <v>87</v>
      </c>
      <c r="H61" s="114">
        <v>54</v>
      </c>
      <c r="I61" s="140">
        <v>48</v>
      </c>
      <c r="J61" s="115">
        <v>7</v>
      </c>
      <c r="K61" s="116">
        <v>14.583333333333334</v>
      </c>
    </row>
    <row r="62" spans="1:11" ht="14.1" customHeight="1" x14ac:dyDescent="0.2">
      <c r="A62" s="306" t="s">
        <v>292</v>
      </c>
      <c r="B62" s="307" t="s">
        <v>293</v>
      </c>
      <c r="C62" s="308"/>
      <c r="D62" s="113">
        <v>1.6736401673640167</v>
      </c>
      <c r="E62" s="115">
        <v>64</v>
      </c>
      <c r="F62" s="114">
        <v>77</v>
      </c>
      <c r="G62" s="114">
        <v>54</v>
      </c>
      <c r="H62" s="114">
        <v>49</v>
      </c>
      <c r="I62" s="140">
        <v>34</v>
      </c>
      <c r="J62" s="115">
        <v>30</v>
      </c>
      <c r="K62" s="116">
        <v>88.235294117647058</v>
      </c>
    </row>
    <row r="63" spans="1:11" ht="14.1" customHeight="1" x14ac:dyDescent="0.2">
      <c r="A63" s="306"/>
      <c r="B63" s="307" t="s">
        <v>294</v>
      </c>
      <c r="C63" s="308"/>
      <c r="D63" s="113">
        <v>1.3598326359832635</v>
      </c>
      <c r="E63" s="115">
        <v>52</v>
      </c>
      <c r="F63" s="114">
        <v>71</v>
      </c>
      <c r="G63" s="114">
        <v>52</v>
      </c>
      <c r="H63" s="114">
        <v>43</v>
      </c>
      <c r="I63" s="140">
        <v>30</v>
      </c>
      <c r="J63" s="115">
        <v>22</v>
      </c>
      <c r="K63" s="116">
        <v>73.333333333333329</v>
      </c>
    </row>
    <row r="64" spans="1:11" ht="14.1" customHeight="1" x14ac:dyDescent="0.2">
      <c r="A64" s="306" t="s">
        <v>295</v>
      </c>
      <c r="B64" s="307" t="s">
        <v>296</v>
      </c>
      <c r="C64" s="308"/>
      <c r="D64" s="113">
        <v>0.65376569037656906</v>
      </c>
      <c r="E64" s="115">
        <v>25</v>
      </c>
      <c r="F64" s="114">
        <v>12</v>
      </c>
      <c r="G64" s="114">
        <v>11</v>
      </c>
      <c r="H64" s="114">
        <v>14</v>
      </c>
      <c r="I64" s="140">
        <v>18</v>
      </c>
      <c r="J64" s="115">
        <v>7</v>
      </c>
      <c r="K64" s="116">
        <v>38.888888888888886</v>
      </c>
    </row>
    <row r="65" spans="1:11" ht="14.1" customHeight="1" x14ac:dyDescent="0.2">
      <c r="A65" s="306" t="s">
        <v>297</v>
      </c>
      <c r="B65" s="307" t="s">
        <v>298</v>
      </c>
      <c r="C65" s="308"/>
      <c r="D65" s="113">
        <v>0.36610878661087864</v>
      </c>
      <c r="E65" s="115">
        <v>14</v>
      </c>
      <c r="F65" s="114">
        <v>8</v>
      </c>
      <c r="G65" s="114">
        <v>13</v>
      </c>
      <c r="H65" s="114">
        <v>7</v>
      </c>
      <c r="I65" s="140">
        <v>17</v>
      </c>
      <c r="J65" s="115">
        <v>-3</v>
      </c>
      <c r="K65" s="116">
        <v>-17.647058823529413</v>
      </c>
    </row>
    <row r="66" spans="1:11" ht="14.1" customHeight="1" x14ac:dyDescent="0.2">
      <c r="A66" s="306">
        <v>82</v>
      </c>
      <c r="B66" s="307" t="s">
        <v>299</v>
      </c>
      <c r="C66" s="308"/>
      <c r="D66" s="113">
        <v>3.3995815899581592</v>
      </c>
      <c r="E66" s="115">
        <v>130</v>
      </c>
      <c r="F66" s="114">
        <v>82</v>
      </c>
      <c r="G66" s="114">
        <v>155</v>
      </c>
      <c r="H66" s="114">
        <v>83</v>
      </c>
      <c r="I66" s="140">
        <v>99</v>
      </c>
      <c r="J66" s="115">
        <v>31</v>
      </c>
      <c r="K66" s="116">
        <v>31.313131313131311</v>
      </c>
    </row>
    <row r="67" spans="1:11" ht="14.1" customHeight="1" x14ac:dyDescent="0.2">
      <c r="A67" s="306" t="s">
        <v>300</v>
      </c>
      <c r="B67" s="307" t="s">
        <v>301</v>
      </c>
      <c r="C67" s="308"/>
      <c r="D67" s="113">
        <v>2.4581589958158996</v>
      </c>
      <c r="E67" s="115">
        <v>94</v>
      </c>
      <c r="F67" s="114">
        <v>52</v>
      </c>
      <c r="G67" s="114">
        <v>113</v>
      </c>
      <c r="H67" s="114">
        <v>66</v>
      </c>
      <c r="I67" s="140">
        <v>66</v>
      </c>
      <c r="J67" s="115">
        <v>28</v>
      </c>
      <c r="K67" s="116">
        <v>42.424242424242422</v>
      </c>
    </row>
    <row r="68" spans="1:11" ht="14.1" customHeight="1" x14ac:dyDescent="0.2">
      <c r="A68" s="306" t="s">
        <v>302</v>
      </c>
      <c r="B68" s="307" t="s">
        <v>303</v>
      </c>
      <c r="C68" s="308"/>
      <c r="D68" s="113">
        <v>0.62761506276150625</v>
      </c>
      <c r="E68" s="115">
        <v>24</v>
      </c>
      <c r="F68" s="114">
        <v>21</v>
      </c>
      <c r="G68" s="114">
        <v>26</v>
      </c>
      <c r="H68" s="114">
        <v>11</v>
      </c>
      <c r="I68" s="140">
        <v>23</v>
      </c>
      <c r="J68" s="115">
        <v>1</v>
      </c>
      <c r="K68" s="116">
        <v>4.3478260869565215</v>
      </c>
    </row>
    <row r="69" spans="1:11" ht="14.1" customHeight="1" x14ac:dyDescent="0.2">
      <c r="A69" s="306">
        <v>83</v>
      </c>
      <c r="B69" s="307" t="s">
        <v>304</v>
      </c>
      <c r="C69" s="308"/>
      <c r="D69" s="113">
        <v>3.1119246861924688</v>
      </c>
      <c r="E69" s="115">
        <v>119</v>
      </c>
      <c r="F69" s="114">
        <v>73</v>
      </c>
      <c r="G69" s="114">
        <v>281</v>
      </c>
      <c r="H69" s="114">
        <v>82</v>
      </c>
      <c r="I69" s="140">
        <v>152</v>
      </c>
      <c r="J69" s="115">
        <v>-33</v>
      </c>
      <c r="K69" s="116">
        <v>-21.710526315789473</v>
      </c>
    </row>
    <row r="70" spans="1:11" ht="14.1" customHeight="1" x14ac:dyDescent="0.2">
      <c r="A70" s="306" t="s">
        <v>305</v>
      </c>
      <c r="B70" s="307" t="s">
        <v>306</v>
      </c>
      <c r="C70" s="308"/>
      <c r="D70" s="113">
        <v>2.1443514644351462</v>
      </c>
      <c r="E70" s="115">
        <v>82</v>
      </c>
      <c r="F70" s="114">
        <v>50</v>
      </c>
      <c r="G70" s="114">
        <v>255</v>
      </c>
      <c r="H70" s="114">
        <v>56</v>
      </c>
      <c r="I70" s="140">
        <v>126</v>
      </c>
      <c r="J70" s="115">
        <v>-44</v>
      </c>
      <c r="K70" s="116">
        <v>-34.920634920634917</v>
      </c>
    </row>
    <row r="71" spans="1:11" ht="14.1" customHeight="1" x14ac:dyDescent="0.2">
      <c r="A71" s="306"/>
      <c r="B71" s="307" t="s">
        <v>307</v>
      </c>
      <c r="C71" s="308"/>
      <c r="D71" s="113">
        <v>1.5167364016736402</v>
      </c>
      <c r="E71" s="115">
        <v>58</v>
      </c>
      <c r="F71" s="114">
        <v>35</v>
      </c>
      <c r="G71" s="114">
        <v>196</v>
      </c>
      <c r="H71" s="114">
        <v>44</v>
      </c>
      <c r="I71" s="140">
        <v>88</v>
      </c>
      <c r="J71" s="115">
        <v>-30</v>
      </c>
      <c r="K71" s="116">
        <v>-34.090909090909093</v>
      </c>
    </row>
    <row r="72" spans="1:11" ht="14.1" customHeight="1" x14ac:dyDescent="0.2">
      <c r="A72" s="306">
        <v>84</v>
      </c>
      <c r="B72" s="307" t="s">
        <v>308</v>
      </c>
      <c r="C72" s="308"/>
      <c r="D72" s="113">
        <v>0.44456066945606693</v>
      </c>
      <c r="E72" s="115">
        <v>17</v>
      </c>
      <c r="F72" s="114">
        <v>15</v>
      </c>
      <c r="G72" s="114">
        <v>97</v>
      </c>
      <c r="H72" s="114">
        <v>17</v>
      </c>
      <c r="I72" s="140">
        <v>22</v>
      </c>
      <c r="J72" s="115">
        <v>-5</v>
      </c>
      <c r="K72" s="116">
        <v>-22.727272727272727</v>
      </c>
    </row>
    <row r="73" spans="1:11" ht="14.1" customHeight="1" x14ac:dyDescent="0.2">
      <c r="A73" s="306" t="s">
        <v>309</v>
      </c>
      <c r="B73" s="307" t="s">
        <v>310</v>
      </c>
      <c r="C73" s="308"/>
      <c r="D73" s="113">
        <v>0.15690376569037656</v>
      </c>
      <c r="E73" s="115">
        <v>6</v>
      </c>
      <c r="F73" s="114">
        <v>4</v>
      </c>
      <c r="G73" s="114">
        <v>65</v>
      </c>
      <c r="H73" s="114" t="s">
        <v>513</v>
      </c>
      <c r="I73" s="140">
        <v>4</v>
      </c>
      <c r="J73" s="115">
        <v>2</v>
      </c>
      <c r="K73" s="116">
        <v>50</v>
      </c>
    </row>
    <row r="74" spans="1:11" ht="14.1" customHeight="1" x14ac:dyDescent="0.2">
      <c r="A74" s="306" t="s">
        <v>311</v>
      </c>
      <c r="B74" s="307" t="s">
        <v>312</v>
      </c>
      <c r="C74" s="308"/>
      <c r="D74" s="113" t="s">
        <v>513</v>
      </c>
      <c r="E74" s="115" t="s">
        <v>513</v>
      </c>
      <c r="F74" s="114">
        <v>3</v>
      </c>
      <c r="G74" s="114">
        <v>11</v>
      </c>
      <c r="H74" s="114" t="s">
        <v>513</v>
      </c>
      <c r="I74" s="140">
        <v>4</v>
      </c>
      <c r="J74" s="115" t="s">
        <v>513</v>
      </c>
      <c r="K74" s="116" t="s">
        <v>513</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0.2615062761506276</v>
      </c>
      <c r="E76" s="115">
        <v>10</v>
      </c>
      <c r="F76" s="114">
        <v>3</v>
      </c>
      <c r="G76" s="114">
        <v>4</v>
      </c>
      <c r="H76" s="114">
        <v>4</v>
      </c>
      <c r="I76" s="140" t="s">
        <v>513</v>
      </c>
      <c r="J76" s="115" t="s">
        <v>513</v>
      </c>
      <c r="K76" s="116" t="s">
        <v>513</v>
      </c>
    </row>
    <row r="77" spans="1:11" ht="14.1" customHeight="1" x14ac:dyDescent="0.2">
      <c r="A77" s="306">
        <v>92</v>
      </c>
      <c r="B77" s="307" t="s">
        <v>316</v>
      </c>
      <c r="C77" s="308"/>
      <c r="D77" s="113">
        <v>0.60146443514644354</v>
      </c>
      <c r="E77" s="115">
        <v>23</v>
      </c>
      <c r="F77" s="114">
        <v>11</v>
      </c>
      <c r="G77" s="114">
        <v>20</v>
      </c>
      <c r="H77" s="114">
        <v>11</v>
      </c>
      <c r="I77" s="140">
        <v>11</v>
      </c>
      <c r="J77" s="115">
        <v>12</v>
      </c>
      <c r="K77" s="116">
        <v>109.09090909090909</v>
      </c>
    </row>
    <row r="78" spans="1:11" ht="14.1" customHeight="1" x14ac:dyDescent="0.2">
      <c r="A78" s="306">
        <v>93</v>
      </c>
      <c r="B78" s="307" t="s">
        <v>317</v>
      </c>
      <c r="C78" s="308"/>
      <c r="D78" s="113">
        <v>0.23535564853556484</v>
      </c>
      <c r="E78" s="115">
        <v>9</v>
      </c>
      <c r="F78" s="114" t="s">
        <v>513</v>
      </c>
      <c r="G78" s="114">
        <v>12</v>
      </c>
      <c r="H78" s="114">
        <v>4</v>
      </c>
      <c r="I78" s="140" t="s">
        <v>513</v>
      </c>
      <c r="J78" s="115" t="s">
        <v>513</v>
      </c>
      <c r="K78" s="116" t="s">
        <v>513</v>
      </c>
    </row>
    <row r="79" spans="1:11" ht="14.1" customHeight="1" x14ac:dyDescent="0.2">
      <c r="A79" s="306">
        <v>94</v>
      </c>
      <c r="B79" s="307" t="s">
        <v>318</v>
      </c>
      <c r="C79" s="308"/>
      <c r="D79" s="113">
        <v>0</v>
      </c>
      <c r="E79" s="115">
        <v>0</v>
      </c>
      <c r="F79" s="114">
        <v>7</v>
      </c>
      <c r="G79" s="114" t="s">
        <v>513</v>
      </c>
      <c r="H79" s="114" t="s">
        <v>513</v>
      </c>
      <c r="I79" s="140">
        <v>4</v>
      </c>
      <c r="J79" s="115">
        <v>-4</v>
      </c>
      <c r="K79" s="116">
        <v>-100</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t="s">
        <v>513</v>
      </c>
      <c r="E81" s="143" t="s">
        <v>513</v>
      </c>
      <c r="F81" s="144">
        <v>10</v>
      </c>
      <c r="G81" s="144">
        <v>5</v>
      </c>
      <c r="H81" s="144">
        <v>7</v>
      </c>
      <c r="I81" s="145">
        <v>4</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39252</v>
      </c>
      <c r="C10" s="114">
        <v>22234</v>
      </c>
      <c r="D10" s="114">
        <v>17018</v>
      </c>
      <c r="E10" s="114">
        <v>30717</v>
      </c>
      <c r="F10" s="114">
        <v>8027</v>
      </c>
      <c r="G10" s="114">
        <v>6805</v>
      </c>
      <c r="H10" s="114">
        <v>9257</v>
      </c>
      <c r="I10" s="115">
        <v>10625</v>
      </c>
      <c r="J10" s="114">
        <v>7741</v>
      </c>
      <c r="K10" s="114">
        <v>2884</v>
      </c>
      <c r="L10" s="423">
        <v>3799</v>
      </c>
      <c r="M10" s="424">
        <v>3795</v>
      </c>
    </row>
    <row r="11" spans="1:13" ht="11.1" customHeight="1" x14ac:dyDescent="0.2">
      <c r="A11" s="422" t="s">
        <v>387</v>
      </c>
      <c r="B11" s="115">
        <v>40002</v>
      </c>
      <c r="C11" s="114">
        <v>22906</v>
      </c>
      <c r="D11" s="114">
        <v>17096</v>
      </c>
      <c r="E11" s="114">
        <v>31309</v>
      </c>
      <c r="F11" s="114">
        <v>8186</v>
      </c>
      <c r="G11" s="114">
        <v>6779</v>
      </c>
      <c r="H11" s="114">
        <v>9643</v>
      </c>
      <c r="I11" s="115">
        <v>10902</v>
      </c>
      <c r="J11" s="114">
        <v>7855</v>
      </c>
      <c r="K11" s="114">
        <v>3047</v>
      </c>
      <c r="L11" s="423">
        <v>3471</v>
      </c>
      <c r="M11" s="424">
        <v>2783</v>
      </c>
    </row>
    <row r="12" spans="1:13" ht="11.1" customHeight="1" x14ac:dyDescent="0.2">
      <c r="A12" s="422" t="s">
        <v>388</v>
      </c>
      <c r="B12" s="115">
        <v>40821</v>
      </c>
      <c r="C12" s="114">
        <v>23421</v>
      </c>
      <c r="D12" s="114">
        <v>17400</v>
      </c>
      <c r="E12" s="114">
        <v>31998</v>
      </c>
      <c r="F12" s="114">
        <v>8299</v>
      </c>
      <c r="G12" s="114">
        <v>7358</v>
      </c>
      <c r="H12" s="114">
        <v>9796</v>
      </c>
      <c r="I12" s="115">
        <v>11028</v>
      </c>
      <c r="J12" s="114">
        <v>7831</v>
      </c>
      <c r="K12" s="114">
        <v>3197</v>
      </c>
      <c r="L12" s="423">
        <v>4267</v>
      </c>
      <c r="M12" s="424">
        <v>3550</v>
      </c>
    </row>
    <row r="13" spans="1:13" s="110" customFormat="1" ht="11.1" customHeight="1" x14ac:dyDescent="0.2">
      <c r="A13" s="422" t="s">
        <v>389</v>
      </c>
      <c r="B13" s="115">
        <v>40302</v>
      </c>
      <c r="C13" s="114">
        <v>22873</v>
      </c>
      <c r="D13" s="114">
        <v>17429</v>
      </c>
      <c r="E13" s="114">
        <v>31437</v>
      </c>
      <c r="F13" s="114">
        <v>8341</v>
      </c>
      <c r="G13" s="114">
        <v>7086</v>
      </c>
      <c r="H13" s="114">
        <v>9820</v>
      </c>
      <c r="I13" s="115">
        <v>10740</v>
      </c>
      <c r="J13" s="114">
        <v>7604</v>
      </c>
      <c r="K13" s="114">
        <v>3136</v>
      </c>
      <c r="L13" s="423">
        <v>2421</v>
      </c>
      <c r="M13" s="424">
        <v>3055</v>
      </c>
    </row>
    <row r="14" spans="1:13" ht="15" customHeight="1" x14ac:dyDescent="0.2">
      <c r="A14" s="422" t="s">
        <v>390</v>
      </c>
      <c r="B14" s="115">
        <v>41159</v>
      </c>
      <c r="C14" s="114">
        <v>23535</v>
      </c>
      <c r="D14" s="114">
        <v>17624</v>
      </c>
      <c r="E14" s="114">
        <v>31133</v>
      </c>
      <c r="F14" s="114">
        <v>9546</v>
      </c>
      <c r="G14" s="114">
        <v>6995</v>
      </c>
      <c r="H14" s="114">
        <v>10227</v>
      </c>
      <c r="I14" s="115">
        <v>10817</v>
      </c>
      <c r="J14" s="114">
        <v>7631</v>
      </c>
      <c r="K14" s="114">
        <v>3186</v>
      </c>
      <c r="L14" s="423">
        <v>4493</v>
      </c>
      <c r="M14" s="424">
        <v>3680</v>
      </c>
    </row>
    <row r="15" spans="1:13" ht="11.1" customHeight="1" x14ac:dyDescent="0.2">
      <c r="A15" s="422" t="s">
        <v>387</v>
      </c>
      <c r="B15" s="115">
        <v>41426</v>
      </c>
      <c r="C15" s="114">
        <v>23722</v>
      </c>
      <c r="D15" s="114">
        <v>17704</v>
      </c>
      <c r="E15" s="114">
        <v>31140</v>
      </c>
      <c r="F15" s="114">
        <v>9817</v>
      </c>
      <c r="G15" s="114">
        <v>6965</v>
      </c>
      <c r="H15" s="114">
        <v>10416</v>
      </c>
      <c r="I15" s="115">
        <v>10931</v>
      </c>
      <c r="J15" s="114">
        <v>7646</v>
      </c>
      <c r="K15" s="114">
        <v>3285</v>
      </c>
      <c r="L15" s="423">
        <v>2812</v>
      </c>
      <c r="M15" s="424">
        <v>2625</v>
      </c>
    </row>
    <row r="16" spans="1:13" ht="11.1" customHeight="1" x14ac:dyDescent="0.2">
      <c r="A16" s="422" t="s">
        <v>388</v>
      </c>
      <c r="B16" s="115">
        <v>42322</v>
      </c>
      <c r="C16" s="114">
        <v>24255</v>
      </c>
      <c r="D16" s="114">
        <v>18067</v>
      </c>
      <c r="E16" s="114">
        <v>32156</v>
      </c>
      <c r="F16" s="114">
        <v>9928</v>
      </c>
      <c r="G16" s="114">
        <v>7547</v>
      </c>
      <c r="H16" s="114">
        <v>10600</v>
      </c>
      <c r="I16" s="115">
        <v>10934</v>
      </c>
      <c r="J16" s="114">
        <v>7560</v>
      </c>
      <c r="K16" s="114">
        <v>3374</v>
      </c>
      <c r="L16" s="423">
        <v>4371</v>
      </c>
      <c r="M16" s="424">
        <v>3589</v>
      </c>
    </row>
    <row r="17" spans="1:13" s="110" customFormat="1" ht="11.1" customHeight="1" x14ac:dyDescent="0.2">
      <c r="A17" s="422" t="s">
        <v>389</v>
      </c>
      <c r="B17" s="115">
        <v>41766</v>
      </c>
      <c r="C17" s="114">
        <v>23743</v>
      </c>
      <c r="D17" s="114">
        <v>18023</v>
      </c>
      <c r="E17" s="114">
        <v>31837</v>
      </c>
      <c r="F17" s="114">
        <v>9893</v>
      </c>
      <c r="G17" s="114">
        <v>7298</v>
      </c>
      <c r="H17" s="114">
        <v>10640</v>
      </c>
      <c r="I17" s="115">
        <v>11144</v>
      </c>
      <c r="J17" s="114">
        <v>7665</v>
      </c>
      <c r="K17" s="114">
        <v>3479</v>
      </c>
      <c r="L17" s="423">
        <v>2713</v>
      </c>
      <c r="M17" s="424">
        <v>3303</v>
      </c>
    </row>
    <row r="18" spans="1:13" ht="15" customHeight="1" x14ac:dyDescent="0.2">
      <c r="A18" s="422" t="s">
        <v>391</v>
      </c>
      <c r="B18" s="115">
        <v>42067</v>
      </c>
      <c r="C18" s="114">
        <v>23909</v>
      </c>
      <c r="D18" s="114">
        <v>18158</v>
      </c>
      <c r="E18" s="114">
        <v>31895</v>
      </c>
      <c r="F18" s="114">
        <v>10134</v>
      </c>
      <c r="G18" s="114">
        <v>7136</v>
      </c>
      <c r="H18" s="114">
        <v>10845</v>
      </c>
      <c r="I18" s="115">
        <v>11115</v>
      </c>
      <c r="J18" s="114">
        <v>7619</v>
      </c>
      <c r="K18" s="114">
        <v>3496</v>
      </c>
      <c r="L18" s="423">
        <v>3966</v>
      </c>
      <c r="M18" s="424">
        <v>3675</v>
      </c>
    </row>
    <row r="19" spans="1:13" ht="11.1" customHeight="1" x14ac:dyDescent="0.2">
      <c r="A19" s="422" t="s">
        <v>387</v>
      </c>
      <c r="B19" s="115">
        <v>42480</v>
      </c>
      <c r="C19" s="114">
        <v>24209</v>
      </c>
      <c r="D19" s="114">
        <v>18271</v>
      </c>
      <c r="E19" s="114">
        <v>32154</v>
      </c>
      <c r="F19" s="114">
        <v>10281</v>
      </c>
      <c r="G19" s="114">
        <v>6990</v>
      </c>
      <c r="H19" s="114">
        <v>11166</v>
      </c>
      <c r="I19" s="115">
        <v>11279</v>
      </c>
      <c r="J19" s="114">
        <v>7690</v>
      </c>
      <c r="K19" s="114">
        <v>3589</v>
      </c>
      <c r="L19" s="423">
        <v>2412</v>
      </c>
      <c r="M19" s="424">
        <v>2163</v>
      </c>
    </row>
    <row r="20" spans="1:13" ht="11.1" customHeight="1" x14ac:dyDescent="0.2">
      <c r="A20" s="422" t="s">
        <v>388</v>
      </c>
      <c r="B20" s="115">
        <v>43251</v>
      </c>
      <c r="C20" s="114">
        <v>24678</v>
      </c>
      <c r="D20" s="114">
        <v>18573</v>
      </c>
      <c r="E20" s="114">
        <v>32812</v>
      </c>
      <c r="F20" s="114">
        <v>10401</v>
      </c>
      <c r="G20" s="114">
        <v>7496</v>
      </c>
      <c r="H20" s="114">
        <v>11376</v>
      </c>
      <c r="I20" s="115">
        <v>11358</v>
      </c>
      <c r="J20" s="114">
        <v>7685</v>
      </c>
      <c r="K20" s="114">
        <v>3673</v>
      </c>
      <c r="L20" s="423">
        <v>4030</v>
      </c>
      <c r="M20" s="424">
        <v>3396</v>
      </c>
    </row>
    <row r="21" spans="1:13" s="110" customFormat="1" ht="11.1" customHeight="1" x14ac:dyDescent="0.2">
      <c r="A21" s="422" t="s">
        <v>389</v>
      </c>
      <c r="B21" s="115">
        <v>42434</v>
      </c>
      <c r="C21" s="114">
        <v>24023</v>
      </c>
      <c r="D21" s="114">
        <v>18411</v>
      </c>
      <c r="E21" s="114">
        <v>32177</v>
      </c>
      <c r="F21" s="114">
        <v>10237</v>
      </c>
      <c r="G21" s="114">
        <v>7217</v>
      </c>
      <c r="H21" s="114">
        <v>11283</v>
      </c>
      <c r="I21" s="115">
        <v>11237</v>
      </c>
      <c r="J21" s="114">
        <v>7629</v>
      </c>
      <c r="K21" s="114">
        <v>3608</v>
      </c>
      <c r="L21" s="423">
        <v>2087</v>
      </c>
      <c r="M21" s="424">
        <v>2956</v>
      </c>
    </row>
    <row r="22" spans="1:13" ht="15" customHeight="1" x14ac:dyDescent="0.2">
      <c r="A22" s="422" t="s">
        <v>392</v>
      </c>
      <c r="B22" s="115">
        <v>42413</v>
      </c>
      <c r="C22" s="114">
        <v>24006</v>
      </c>
      <c r="D22" s="114">
        <v>18407</v>
      </c>
      <c r="E22" s="114">
        <v>32136</v>
      </c>
      <c r="F22" s="114">
        <v>10229</v>
      </c>
      <c r="G22" s="114">
        <v>6984</v>
      </c>
      <c r="H22" s="114">
        <v>11438</v>
      </c>
      <c r="I22" s="115">
        <v>11124</v>
      </c>
      <c r="J22" s="114">
        <v>7543</v>
      </c>
      <c r="K22" s="114">
        <v>3581</v>
      </c>
      <c r="L22" s="423">
        <v>3523</v>
      </c>
      <c r="M22" s="424">
        <v>3658</v>
      </c>
    </row>
    <row r="23" spans="1:13" ht="11.1" customHeight="1" x14ac:dyDescent="0.2">
      <c r="A23" s="422" t="s">
        <v>387</v>
      </c>
      <c r="B23" s="115">
        <v>43055</v>
      </c>
      <c r="C23" s="114">
        <v>24544</v>
      </c>
      <c r="D23" s="114">
        <v>18511</v>
      </c>
      <c r="E23" s="114">
        <v>32609</v>
      </c>
      <c r="F23" s="114">
        <v>10381</v>
      </c>
      <c r="G23" s="114">
        <v>6839</v>
      </c>
      <c r="H23" s="114">
        <v>11790</v>
      </c>
      <c r="I23" s="115">
        <v>11264</v>
      </c>
      <c r="J23" s="114">
        <v>7587</v>
      </c>
      <c r="K23" s="114">
        <v>3677</v>
      </c>
      <c r="L23" s="423">
        <v>2592</v>
      </c>
      <c r="M23" s="424">
        <v>2021</v>
      </c>
    </row>
    <row r="24" spans="1:13" ht="11.1" customHeight="1" x14ac:dyDescent="0.2">
      <c r="A24" s="422" t="s">
        <v>388</v>
      </c>
      <c r="B24" s="115">
        <v>43926</v>
      </c>
      <c r="C24" s="114">
        <v>25025</v>
      </c>
      <c r="D24" s="114">
        <v>18901</v>
      </c>
      <c r="E24" s="114">
        <v>32849</v>
      </c>
      <c r="F24" s="114">
        <v>10559</v>
      </c>
      <c r="G24" s="114">
        <v>7390</v>
      </c>
      <c r="H24" s="114">
        <v>12014</v>
      </c>
      <c r="I24" s="115">
        <v>11411</v>
      </c>
      <c r="J24" s="114">
        <v>7603</v>
      </c>
      <c r="K24" s="114">
        <v>3808</v>
      </c>
      <c r="L24" s="423">
        <v>4118</v>
      </c>
      <c r="M24" s="424">
        <v>3433</v>
      </c>
    </row>
    <row r="25" spans="1:13" s="110" customFormat="1" ht="11.1" customHeight="1" x14ac:dyDescent="0.2">
      <c r="A25" s="422" t="s">
        <v>389</v>
      </c>
      <c r="B25" s="115">
        <v>43334</v>
      </c>
      <c r="C25" s="114">
        <v>24402</v>
      </c>
      <c r="D25" s="114">
        <v>18932</v>
      </c>
      <c r="E25" s="114">
        <v>32160</v>
      </c>
      <c r="F25" s="114">
        <v>10661</v>
      </c>
      <c r="G25" s="114">
        <v>7111</v>
      </c>
      <c r="H25" s="114">
        <v>12005</v>
      </c>
      <c r="I25" s="115">
        <v>11364</v>
      </c>
      <c r="J25" s="114">
        <v>7583</v>
      </c>
      <c r="K25" s="114">
        <v>3781</v>
      </c>
      <c r="L25" s="423">
        <v>1858</v>
      </c>
      <c r="M25" s="424">
        <v>2479</v>
      </c>
    </row>
    <row r="26" spans="1:13" ht="15" customHeight="1" x14ac:dyDescent="0.2">
      <c r="A26" s="422" t="s">
        <v>393</v>
      </c>
      <c r="B26" s="115">
        <v>43832</v>
      </c>
      <c r="C26" s="114">
        <v>24792</v>
      </c>
      <c r="D26" s="114">
        <v>19040</v>
      </c>
      <c r="E26" s="114">
        <v>32560</v>
      </c>
      <c r="F26" s="114">
        <v>10760</v>
      </c>
      <c r="G26" s="114">
        <v>6953</v>
      </c>
      <c r="H26" s="114">
        <v>12341</v>
      </c>
      <c r="I26" s="115">
        <v>11351</v>
      </c>
      <c r="J26" s="114">
        <v>7559</v>
      </c>
      <c r="K26" s="114">
        <v>3792</v>
      </c>
      <c r="L26" s="423">
        <v>3591</v>
      </c>
      <c r="M26" s="424">
        <v>3135</v>
      </c>
    </row>
    <row r="27" spans="1:13" ht="11.1" customHeight="1" x14ac:dyDescent="0.2">
      <c r="A27" s="422" t="s">
        <v>387</v>
      </c>
      <c r="B27" s="115">
        <v>44338</v>
      </c>
      <c r="C27" s="114">
        <v>25222</v>
      </c>
      <c r="D27" s="114">
        <v>19116</v>
      </c>
      <c r="E27" s="114">
        <v>32927</v>
      </c>
      <c r="F27" s="114">
        <v>10894</v>
      </c>
      <c r="G27" s="114">
        <v>6844</v>
      </c>
      <c r="H27" s="114">
        <v>12681</v>
      </c>
      <c r="I27" s="115">
        <v>11644</v>
      </c>
      <c r="J27" s="114">
        <v>7700</v>
      </c>
      <c r="K27" s="114">
        <v>3944</v>
      </c>
      <c r="L27" s="423">
        <v>2567</v>
      </c>
      <c r="M27" s="424">
        <v>2092</v>
      </c>
    </row>
    <row r="28" spans="1:13" ht="11.1" customHeight="1" x14ac:dyDescent="0.2">
      <c r="A28" s="422" t="s">
        <v>388</v>
      </c>
      <c r="B28" s="115">
        <v>45359</v>
      </c>
      <c r="C28" s="114">
        <v>25752</v>
      </c>
      <c r="D28" s="114">
        <v>19607</v>
      </c>
      <c r="E28" s="114">
        <v>34002</v>
      </c>
      <c r="F28" s="114">
        <v>11124</v>
      </c>
      <c r="G28" s="114">
        <v>7434</v>
      </c>
      <c r="H28" s="114">
        <v>12923</v>
      </c>
      <c r="I28" s="115">
        <v>11725</v>
      </c>
      <c r="J28" s="114">
        <v>7649</v>
      </c>
      <c r="K28" s="114">
        <v>4076</v>
      </c>
      <c r="L28" s="423">
        <v>4192</v>
      </c>
      <c r="M28" s="424">
        <v>3272</v>
      </c>
    </row>
    <row r="29" spans="1:13" s="110" customFormat="1" ht="11.1" customHeight="1" x14ac:dyDescent="0.2">
      <c r="A29" s="422" t="s">
        <v>389</v>
      </c>
      <c r="B29" s="115">
        <v>44561</v>
      </c>
      <c r="C29" s="114">
        <v>24943</v>
      </c>
      <c r="D29" s="114">
        <v>19618</v>
      </c>
      <c r="E29" s="114">
        <v>33331</v>
      </c>
      <c r="F29" s="114">
        <v>11218</v>
      </c>
      <c r="G29" s="114">
        <v>7169</v>
      </c>
      <c r="H29" s="114">
        <v>12924</v>
      </c>
      <c r="I29" s="115">
        <v>11517</v>
      </c>
      <c r="J29" s="114">
        <v>7577</v>
      </c>
      <c r="K29" s="114">
        <v>3940</v>
      </c>
      <c r="L29" s="423">
        <v>1993</v>
      </c>
      <c r="M29" s="424">
        <v>2798</v>
      </c>
    </row>
    <row r="30" spans="1:13" ht="15" customHeight="1" x14ac:dyDescent="0.2">
      <c r="A30" s="422" t="s">
        <v>394</v>
      </c>
      <c r="B30" s="115">
        <v>44875</v>
      </c>
      <c r="C30" s="114">
        <v>25000</v>
      </c>
      <c r="D30" s="114">
        <v>19875</v>
      </c>
      <c r="E30" s="114">
        <v>33434</v>
      </c>
      <c r="F30" s="114">
        <v>11432</v>
      </c>
      <c r="G30" s="114">
        <v>7036</v>
      </c>
      <c r="H30" s="114">
        <v>13112</v>
      </c>
      <c r="I30" s="115">
        <v>11244</v>
      </c>
      <c r="J30" s="114">
        <v>7347</v>
      </c>
      <c r="K30" s="114">
        <v>3897</v>
      </c>
      <c r="L30" s="423">
        <v>3343</v>
      </c>
      <c r="M30" s="424">
        <v>3057</v>
      </c>
    </row>
    <row r="31" spans="1:13" ht="11.1" customHeight="1" x14ac:dyDescent="0.2">
      <c r="A31" s="422" t="s">
        <v>387</v>
      </c>
      <c r="B31" s="115">
        <v>45358</v>
      </c>
      <c r="C31" s="114">
        <v>25452</v>
      </c>
      <c r="D31" s="114">
        <v>19906</v>
      </c>
      <c r="E31" s="114">
        <v>33850</v>
      </c>
      <c r="F31" s="114">
        <v>11501</v>
      </c>
      <c r="G31" s="114">
        <v>6927</v>
      </c>
      <c r="H31" s="114">
        <v>13392</v>
      </c>
      <c r="I31" s="115">
        <v>11561</v>
      </c>
      <c r="J31" s="114">
        <v>7506</v>
      </c>
      <c r="K31" s="114">
        <v>4055</v>
      </c>
      <c r="L31" s="423">
        <v>2436</v>
      </c>
      <c r="M31" s="424">
        <v>2008</v>
      </c>
    </row>
    <row r="32" spans="1:13" ht="11.1" customHeight="1" x14ac:dyDescent="0.2">
      <c r="A32" s="422" t="s">
        <v>388</v>
      </c>
      <c r="B32" s="115">
        <v>46403</v>
      </c>
      <c r="C32" s="114">
        <v>25968</v>
      </c>
      <c r="D32" s="114">
        <v>20435</v>
      </c>
      <c r="E32" s="114">
        <v>34675</v>
      </c>
      <c r="F32" s="114">
        <v>11724</v>
      </c>
      <c r="G32" s="114">
        <v>7461</v>
      </c>
      <c r="H32" s="114">
        <v>13592</v>
      </c>
      <c r="I32" s="115">
        <v>11617</v>
      </c>
      <c r="J32" s="114">
        <v>7427</v>
      </c>
      <c r="K32" s="114">
        <v>4190</v>
      </c>
      <c r="L32" s="423">
        <v>4369</v>
      </c>
      <c r="M32" s="424">
        <v>3464</v>
      </c>
    </row>
    <row r="33" spans="1:13" s="110" customFormat="1" ht="11.1" customHeight="1" x14ac:dyDescent="0.2">
      <c r="A33" s="422" t="s">
        <v>389</v>
      </c>
      <c r="B33" s="115">
        <v>45927</v>
      </c>
      <c r="C33" s="114">
        <v>25495</v>
      </c>
      <c r="D33" s="114">
        <v>20432</v>
      </c>
      <c r="E33" s="114">
        <v>34148</v>
      </c>
      <c r="F33" s="114">
        <v>11777</v>
      </c>
      <c r="G33" s="114">
        <v>7210</v>
      </c>
      <c r="H33" s="114">
        <v>13596</v>
      </c>
      <c r="I33" s="115">
        <v>11630</v>
      </c>
      <c r="J33" s="114">
        <v>7442</v>
      </c>
      <c r="K33" s="114">
        <v>4188</v>
      </c>
      <c r="L33" s="423">
        <v>2167</v>
      </c>
      <c r="M33" s="424">
        <v>2696</v>
      </c>
    </row>
    <row r="34" spans="1:13" ht="15" customHeight="1" x14ac:dyDescent="0.2">
      <c r="A34" s="422" t="s">
        <v>395</v>
      </c>
      <c r="B34" s="115">
        <v>46276</v>
      </c>
      <c r="C34" s="114">
        <v>25674</v>
      </c>
      <c r="D34" s="114">
        <v>20602</v>
      </c>
      <c r="E34" s="114">
        <v>34317</v>
      </c>
      <c r="F34" s="114">
        <v>11957</v>
      </c>
      <c r="G34" s="114">
        <v>6996</v>
      </c>
      <c r="H34" s="114">
        <v>13832</v>
      </c>
      <c r="I34" s="115">
        <v>11610</v>
      </c>
      <c r="J34" s="114">
        <v>7376</v>
      </c>
      <c r="K34" s="114">
        <v>4234</v>
      </c>
      <c r="L34" s="423">
        <v>3565</v>
      </c>
      <c r="M34" s="424">
        <v>3236</v>
      </c>
    </row>
    <row r="35" spans="1:13" ht="11.1" customHeight="1" x14ac:dyDescent="0.2">
      <c r="A35" s="422" t="s">
        <v>387</v>
      </c>
      <c r="B35" s="115">
        <v>46856</v>
      </c>
      <c r="C35" s="114">
        <v>26152</v>
      </c>
      <c r="D35" s="114">
        <v>20704</v>
      </c>
      <c r="E35" s="114">
        <v>34725</v>
      </c>
      <c r="F35" s="114">
        <v>12130</v>
      </c>
      <c r="G35" s="114">
        <v>6942</v>
      </c>
      <c r="H35" s="114">
        <v>14169</v>
      </c>
      <c r="I35" s="115">
        <v>11926</v>
      </c>
      <c r="J35" s="114">
        <v>7552</v>
      </c>
      <c r="K35" s="114">
        <v>4374</v>
      </c>
      <c r="L35" s="423">
        <v>2716</v>
      </c>
      <c r="M35" s="424">
        <v>2174</v>
      </c>
    </row>
    <row r="36" spans="1:13" ht="11.1" customHeight="1" x14ac:dyDescent="0.2">
      <c r="A36" s="422" t="s">
        <v>388</v>
      </c>
      <c r="B36" s="115">
        <v>47865</v>
      </c>
      <c r="C36" s="114">
        <v>26705</v>
      </c>
      <c r="D36" s="114">
        <v>21160</v>
      </c>
      <c r="E36" s="114">
        <v>35656</v>
      </c>
      <c r="F36" s="114">
        <v>12209</v>
      </c>
      <c r="G36" s="114">
        <v>7560</v>
      </c>
      <c r="H36" s="114">
        <v>14348</v>
      </c>
      <c r="I36" s="115">
        <v>12069</v>
      </c>
      <c r="J36" s="114">
        <v>7535</v>
      </c>
      <c r="K36" s="114">
        <v>4534</v>
      </c>
      <c r="L36" s="423">
        <v>4345</v>
      </c>
      <c r="M36" s="424">
        <v>3454</v>
      </c>
    </row>
    <row r="37" spans="1:13" s="110" customFormat="1" ht="11.1" customHeight="1" x14ac:dyDescent="0.2">
      <c r="A37" s="422" t="s">
        <v>389</v>
      </c>
      <c r="B37" s="115">
        <v>47409</v>
      </c>
      <c r="C37" s="114">
        <v>26267</v>
      </c>
      <c r="D37" s="114">
        <v>21142</v>
      </c>
      <c r="E37" s="114">
        <v>35144</v>
      </c>
      <c r="F37" s="114">
        <v>12265</v>
      </c>
      <c r="G37" s="114">
        <v>7330</v>
      </c>
      <c r="H37" s="114">
        <v>14364</v>
      </c>
      <c r="I37" s="115">
        <v>12100</v>
      </c>
      <c r="J37" s="114">
        <v>7586</v>
      </c>
      <c r="K37" s="114">
        <v>4514</v>
      </c>
      <c r="L37" s="423">
        <v>2170</v>
      </c>
      <c r="M37" s="424">
        <v>2675</v>
      </c>
    </row>
    <row r="38" spans="1:13" ht="15" customHeight="1" x14ac:dyDescent="0.2">
      <c r="A38" s="425" t="s">
        <v>396</v>
      </c>
      <c r="B38" s="115">
        <v>47793</v>
      </c>
      <c r="C38" s="114">
        <v>26475</v>
      </c>
      <c r="D38" s="114">
        <v>21318</v>
      </c>
      <c r="E38" s="114">
        <v>35405</v>
      </c>
      <c r="F38" s="114">
        <v>12388</v>
      </c>
      <c r="G38" s="114">
        <v>7137</v>
      </c>
      <c r="H38" s="114">
        <v>14583</v>
      </c>
      <c r="I38" s="115">
        <v>12115</v>
      </c>
      <c r="J38" s="114">
        <v>7562</v>
      </c>
      <c r="K38" s="114">
        <v>4553</v>
      </c>
      <c r="L38" s="423">
        <v>3683</v>
      </c>
      <c r="M38" s="424">
        <v>3350</v>
      </c>
    </row>
    <row r="39" spans="1:13" ht="11.1" customHeight="1" x14ac:dyDescent="0.2">
      <c r="A39" s="422" t="s">
        <v>387</v>
      </c>
      <c r="B39" s="115">
        <v>48356</v>
      </c>
      <c r="C39" s="114">
        <v>26885</v>
      </c>
      <c r="D39" s="114">
        <v>21471</v>
      </c>
      <c r="E39" s="114">
        <v>35737</v>
      </c>
      <c r="F39" s="114">
        <v>12619</v>
      </c>
      <c r="G39" s="114">
        <v>7002</v>
      </c>
      <c r="H39" s="114">
        <v>14976</v>
      </c>
      <c r="I39" s="115">
        <v>12388</v>
      </c>
      <c r="J39" s="114">
        <v>7711</v>
      </c>
      <c r="K39" s="114">
        <v>4677</v>
      </c>
      <c r="L39" s="423">
        <v>2816</v>
      </c>
      <c r="M39" s="424">
        <v>2263</v>
      </c>
    </row>
    <row r="40" spans="1:13" ht="11.1" customHeight="1" x14ac:dyDescent="0.2">
      <c r="A40" s="425" t="s">
        <v>388</v>
      </c>
      <c r="B40" s="115">
        <v>49363</v>
      </c>
      <c r="C40" s="114">
        <v>27470</v>
      </c>
      <c r="D40" s="114">
        <v>21893</v>
      </c>
      <c r="E40" s="114">
        <v>36637</v>
      </c>
      <c r="F40" s="114">
        <v>12726</v>
      </c>
      <c r="G40" s="114">
        <v>7632</v>
      </c>
      <c r="H40" s="114">
        <v>15181</v>
      </c>
      <c r="I40" s="115">
        <v>12295</v>
      </c>
      <c r="J40" s="114">
        <v>7503</v>
      </c>
      <c r="K40" s="114">
        <v>4792</v>
      </c>
      <c r="L40" s="423">
        <v>4705</v>
      </c>
      <c r="M40" s="424">
        <v>3783</v>
      </c>
    </row>
    <row r="41" spans="1:13" s="110" customFormat="1" ht="11.1" customHeight="1" x14ac:dyDescent="0.2">
      <c r="A41" s="422" t="s">
        <v>389</v>
      </c>
      <c r="B41" s="115">
        <v>49034</v>
      </c>
      <c r="C41" s="114">
        <v>27152</v>
      </c>
      <c r="D41" s="114">
        <v>21882</v>
      </c>
      <c r="E41" s="114">
        <v>36302</v>
      </c>
      <c r="F41" s="114">
        <v>12732</v>
      </c>
      <c r="G41" s="114">
        <v>7425</v>
      </c>
      <c r="H41" s="114">
        <v>15221</v>
      </c>
      <c r="I41" s="115">
        <v>12281</v>
      </c>
      <c r="J41" s="114">
        <v>7509</v>
      </c>
      <c r="K41" s="114">
        <v>4772</v>
      </c>
      <c r="L41" s="423">
        <v>2390</v>
      </c>
      <c r="M41" s="424">
        <v>2762</v>
      </c>
    </row>
    <row r="42" spans="1:13" ht="15" customHeight="1" x14ac:dyDescent="0.2">
      <c r="A42" s="422" t="s">
        <v>397</v>
      </c>
      <c r="B42" s="115">
        <v>49464</v>
      </c>
      <c r="C42" s="114">
        <v>27403</v>
      </c>
      <c r="D42" s="114">
        <v>22061</v>
      </c>
      <c r="E42" s="114">
        <v>36529</v>
      </c>
      <c r="F42" s="114">
        <v>12935</v>
      </c>
      <c r="G42" s="114">
        <v>7236</v>
      </c>
      <c r="H42" s="114">
        <v>15519</v>
      </c>
      <c r="I42" s="115">
        <v>12163</v>
      </c>
      <c r="J42" s="114">
        <v>7379</v>
      </c>
      <c r="K42" s="114">
        <v>4784</v>
      </c>
      <c r="L42" s="423">
        <v>3705</v>
      </c>
      <c r="M42" s="424">
        <v>3379</v>
      </c>
    </row>
    <row r="43" spans="1:13" ht="11.1" customHeight="1" x14ac:dyDescent="0.2">
      <c r="A43" s="422" t="s">
        <v>387</v>
      </c>
      <c r="B43" s="115">
        <v>49959</v>
      </c>
      <c r="C43" s="114">
        <v>27828</v>
      </c>
      <c r="D43" s="114">
        <v>22131</v>
      </c>
      <c r="E43" s="114">
        <v>36913</v>
      </c>
      <c r="F43" s="114">
        <v>13046</v>
      </c>
      <c r="G43" s="114">
        <v>7117</v>
      </c>
      <c r="H43" s="114">
        <v>15823</v>
      </c>
      <c r="I43" s="115">
        <v>12485</v>
      </c>
      <c r="J43" s="114">
        <v>7530</v>
      </c>
      <c r="K43" s="114">
        <v>4955</v>
      </c>
      <c r="L43" s="423">
        <v>2886</v>
      </c>
      <c r="M43" s="424">
        <v>2423</v>
      </c>
    </row>
    <row r="44" spans="1:13" ht="11.1" customHeight="1" x14ac:dyDescent="0.2">
      <c r="A44" s="422" t="s">
        <v>388</v>
      </c>
      <c r="B44" s="115">
        <v>51089</v>
      </c>
      <c r="C44" s="114">
        <v>28500</v>
      </c>
      <c r="D44" s="114">
        <v>22589</v>
      </c>
      <c r="E44" s="114">
        <v>37814</v>
      </c>
      <c r="F44" s="114">
        <v>13275</v>
      </c>
      <c r="G44" s="114">
        <v>7800</v>
      </c>
      <c r="H44" s="114">
        <v>16038</v>
      </c>
      <c r="I44" s="115">
        <v>12504</v>
      </c>
      <c r="J44" s="114">
        <v>7400</v>
      </c>
      <c r="K44" s="114">
        <v>5104</v>
      </c>
      <c r="L44" s="423">
        <v>4964</v>
      </c>
      <c r="M44" s="424">
        <v>4045</v>
      </c>
    </row>
    <row r="45" spans="1:13" s="110" customFormat="1" ht="11.1" customHeight="1" x14ac:dyDescent="0.2">
      <c r="A45" s="422" t="s">
        <v>389</v>
      </c>
      <c r="B45" s="115">
        <v>50529</v>
      </c>
      <c r="C45" s="114">
        <v>28013</v>
      </c>
      <c r="D45" s="114">
        <v>22516</v>
      </c>
      <c r="E45" s="114">
        <v>37229</v>
      </c>
      <c r="F45" s="114">
        <v>13300</v>
      </c>
      <c r="G45" s="114">
        <v>7560</v>
      </c>
      <c r="H45" s="114">
        <v>15976</v>
      </c>
      <c r="I45" s="115">
        <v>12437</v>
      </c>
      <c r="J45" s="114">
        <v>7370</v>
      </c>
      <c r="K45" s="114">
        <v>5067</v>
      </c>
      <c r="L45" s="423">
        <v>2446</v>
      </c>
      <c r="M45" s="424">
        <v>2930</v>
      </c>
    </row>
    <row r="46" spans="1:13" ht="15" customHeight="1" x14ac:dyDescent="0.2">
      <c r="A46" s="422" t="s">
        <v>398</v>
      </c>
      <c r="B46" s="115">
        <v>50976</v>
      </c>
      <c r="C46" s="114">
        <v>28407</v>
      </c>
      <c r="D46" s="114">
        <v>22569</v>
      </c>
      <c r="E46" s="114">
        <v>37584</v>
      </c>
      <c r="F46" s="114">
        <v>13392</v>
      </c>
      <c r="G46" s="114">
        <v>7364</v>
      </c>
      <c r="H46" s="114">
        <v>16245</v>
      </c>
      <c r="I46" s="115">
        <v>12379</v>
      </c>
      <c r="J46" s="114">
        <v>7282</v>
      </c>
      <c r="K46" s="114">
        <v>5097</v>
      </c>
      <c r="L46" s="423">
        <v>4323</v>
      </c>
      <c r="M46" s="424">
        <v>3933</v>
      </c>
    </row>
    <row r="47" spans="1:13" ht="11.1" customHeight="1" x14ac:dyDescent="0.2">
      <c r="A47" s="422" t="s">
        <v>387</v>
      </c>
      <c r="B47" s="115">
        <v>51370</v>
      </c>
      <c r="C47" s="114">
        <v>28759</v>
      </c>
      <c r="D47" s="114">
        <v>22611</v>
      </c>
      <c r="E47" s="114">
        <v>37831</v>
      </c>
      <c r="F47" s="114">
        <v>13539</v>
      </c>
      <c r="G47" s="114">
        <v>7263</v>
      </c>
      <c r="H47" s="114">
        <v>16529</v>
      </c>
      <c r="I47" s="115">
        <v>12616</v>
      </c>
      <c r="J47" s="114">
        <v>7345</v>
      </c>
      <c r="K47" s="114">
        <v>5271</v>
      </c>
      <c r="L47" s="423">
        <v>3291</v>
      </c>
      <c r="M47" s="424">
        <v>2922</v>
      </c>
    </row>
    <row r="48" spans="1:13" ht="11.1" customHeight="1" x14ac:dyDescent="0.2">
      <c r="A48" s="422" t="s">
        <v>388</v>
      </c>
      <c r="B48" s="115">
        <v>52195</v>
      </c>
      <c r="C48" s="114">
        <v>29225</v>
      </c>
      <c r="D48" s="114">
        <v>22970</v>
      </c>
      <c r="E48" s="114">
        <v>38401</v>
      </c>
      <c r="F48" s="114">
        <v>13794</v>
      </c>
      <c r="G48" s="114">
        <v>7783</v>
      </c>
      <c r="H48" s="114">
        <v>16740</v>
      </c>
      <c r="I48" s="115">
        <v>12617</v>
      </c>
      <c r="J48" s="114">
        <v>7239</v>
      </c>
      <c r="K48" s="114">
        <v>5378</v>
      </c>
      <c r="L48" s="423">
        <v>4693</v>
      </c>
      <c r="M48" s="424">
        <v>3947</v>
      </c>
    </row>
    <row r="49" spans="1:17" s="110" customFormat="1" ht="11.1" customHeight="1" x14ac:dyDescent="0.2">
      <c r="A49" s="422" t="s">
        <v>389</v>
      </c>
      <c r="B49" s="115">
        <v>51837</v>
      </c>
      <c r="C49" s="114">
        <v>28818</v>
      </c>
      <c r="D49" s="114">
        <v>23019</v>
      </c>
      <c r="E49" s="114">
        <v>37970</v>
      </c>
      <c r="F49" s="114">
        <v>13867</v>
      </c>
      <c r="G49" s="114">
        <v>7583</v>
      </c>
      <c r="H49" s="114">
        <v>16748</v>
      </c>
      <c r="I49" s="115">
        <v>12545</v>
      </c>
      <c r="J49" s="114">
        <v>7171</v>
      </c>
      <c r="K49" s="114">
        <v>5374</v>
      </c>
      <c r="L49" s="423">
        <v>2469</v>
      </c>
      <c r="M49" s="424">
        <v>2825</v>
      </c>
    </row>
    <row r="50" spans="1:17" ht="15" customHeight="1" x14ac:dyDescent="0.2">
      <c r="A50" s="422" t="s">
        <v>399</v>
      </c>
      <c r="B50" s="143">
        <v>51914</v>
      </c>
      <c r="C50" s="144">
        <v>28811</v>
      </c>
      <c r="D50" s="144">
        <v>23103</v>
      </c>
      <c r="E50" s="144">
        <v>37919</v>
      </c>
      <c r="F50" s="144">
        <v>13995</v>
      </c>
      <c r="G50" s="144">
        <v>7399</v>
      </c>
      <c r="H50" s="144">
        <v>16939</v>
      </c>
      <c r="I50" s="143">
        <v>12270</v>
      </c>
      <c r="J50" s="144">
        <v>6930</v>
      </c>
      <c r="K50" s="144">
        <v>5340</v>
      </c>
      <c r="L50" s="426">
        <v>3834</v>
      </c>
      <c r="M50" s="427">
        <v>3824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1.8400816070307595</v>
      </c>
      <c r="C6" s="480">
        <f>'Tabelle 3.3'!J11</f>
        <v>-0.88052346716212937</v>
      </c>
      <c r="D6" s="481">
        <f t="shared" ref="D6:E9" si="0">IF(OR(AND(B6&gt;=-50,B6&lt;=50),ISNUMBER(B6)=FALSE),B6,"")</f>
        <v>1.8400816070307595</v>
      </c>
      <c r="E6" s="481">
        <f t="shared" si="0"/>
        <v>-0.88052346716212937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1.8400816070307595</v>
      </c>
      <c r="C14" s="480">
        <f>'Tabelle 3.3'!J11</f>
        <v>-0.88052346716212937</v>
      </c>
      <c r="D14" s="481">
        <f>IF(OR(AND(B14&gt;=-50,B14&lt;=50),ISNUMBER(B14)=FALSE),B14,"")</f>
        <v>1.8400816070307595</v>
      </c>
      <c r="E14" s="481">
        <f>IF(OR(AND(C14&gt;=-50,C14&lt;=50),ISNUMBER(C14)=FALSE),C14,"")</f>
        <v>-0.88052346716212937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7.6190476190476186</v>
      </c>
      <c r="C15" s="480">
        <f>'Tabelle 3.3'!J12</f>
        <v>16.981132075471699</v>
      </c>
      <c r="D15" s="481">
        <f t="shared" ref="D15:E45" si="3">IF(OR(AND(B15&gt;=-50,B15&lt;=50),ISNUMBER(B15)=FALSE),B15,"")</f>
        <v>7.6190476190476186</v>
      </c>
      <c r="E15" s="481">
        <f t="shared" si="3"/>
        <v>16.981132075471699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-0.51085568326947639</v>
      </c>
      <c r="C16" s="480">
        <f>'Tabelle 3.3'!J13</f>
        <v>25.531914893617021</v>
      </c>
      <c r="D16" s="481">
        <f t="shared" si="3"/>
        <v>-0.51085568326947639</v>
      </c>
      <c r="E16" s="481">
        <f t="shared" si="3"/>
        <v>25.531914893617021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-0.51763406722341088</v>
      </c>
      <c r="C17" s="480">
        <f>'Tabelle 3.3'!J14</f>
        <v>-9.279086366880799</v>
      </c>
      <c r="D17" s="481">
        <f t="shared" si="3"/>
        <v>-0.51763406722341088</v>
      </c>
      <c r="E17" s="481">
        <f t="shared" si="3"/>
        <v>-9.279086366880799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1.2190476190476192</v>
      </c>
      <c r="C18" s="480">
        <f>'Tabelle 3.3'!J15</f>
        <v>-13.356766256590509</v>
      </c>
      <c r="D18" s="481">
        <f t="shared" si="3"/>
        <v>1.2190476190476192</v>
      </c>
      <c r="E18" s="481">
        <f t="shared" si="3"/>
        <v>-13.356766256590509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-4.3173713703515029</v>
      </c>
      <c r="C19" s="480">
        <f>'Tabelle 3.3'!J16</f>
        <v>-10.880829015544041</v>
      </c>
      <c r="D19" s="481">
        <f t="shared" si="3"/>
        <v>-4.3173713703515029</v>
      </c>
      <c r="E19" s="481">
        <f t="shared" si="3"/>
        <v>-10.880829015544041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5.7826520438683948</v>
      </c>
      <c r="C20" s="480">
        <f>'Tabelle 3.3'!J17</f>
        <v>3.5573122529644268</v>
      </c>
      <c r="D20" s="481">
        <f t="shared" si="3"/>
        <v>5.7826520438683948</v>
      </c>
      <c r="E20" s="481">
        <f t="shared" si="3"/>
        <v>3.5573122529644268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3.6332671019017884</v>
      </c>
      <c r="C21" s="480">
        <f>'Tabelle 3.3'!J18</f>
        <v>3.1652989449003517</v>
      </c>
      <c r="D21" s="481">
        <f t="shared" si="3"/>
        <v>3.6332671019017884</v>
      </c>
      <c r="E21" s="481">
        <f t="shared" si="3"/>
        <v>3.1652989449003517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4.1458897278814648</v>
      </c>
      <c r="C22" s="480">
        <f>'Tabelle 3.3'!J19</f>
        <v>0.13501350135013501</v>
      </c>
      <c r="D22" s="481">
        <f t="shared" si="3"/>
        <v>4.1458897278814648</v>
      </c>
      <c r="E22" s="481">
        <f t="shared" si="3"/>
        <v>0.13501350135013501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-2.6989297347603536</v>
      </c>
      <c r="C23" s="480">
        <f>'Tabelle 3.3'!J20</f>
        <v>5.5649241146711637</v>
      </c>
      <c r="D23" s="481">
        <f t="shared" si="3"/>
        <v>-2.6989297347603536</v>
      </c>
      <c r="E23" s="481">
        <f t="shared" si="3"/>
        <v>5.5649241146711637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7.349081364829396</v>
      </c>
      <c r="C24" s="480">
        <f>'Tabelle 3.3'!J21</f>
        <v>-3.0848329048843186</v>
      </c>
      <c r="D24" s="481">
        <f t="shared" si="3"/>
        <v>7.349081364829396</v>
      </c>
      <c r="E24" s="481">
        <f t="shared" si="3"/>
        <v>-3.0848329048843186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1.3729977116704806</v>
      </c>
      <c r="C25" s="480">
        <f>'Tabelle 3.3'!J22</f>
        <v>10.236220472440944</v>
      </c>
      <c r="D25" s="481">
        <f t="shared" si="3"/>
        <v>1.3729977116704806</v>
      </c>
      <c r="E25" s="481">
        <f t="shared" si="3"/>
        <v>10.236220472440944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0.91649694501018331</v>
      </c>
      <c r="C26" s="480">
        <f>'Tabelle 3.3'!J23</f>
        <v>-2.5773195876288661</v>
      </c>
      <c r="D26" s="481">
        <f t="shared" si="3"/>
        <v>0.91649694501018331</v>
      </c>
      <c r="E26" s="481">
        <f t="shared" si="3"/>
        <v>-2.5773195876288661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5.7535959974984365</v>
      </c>
      <c r="C27" s="480">
        <f>'Tabelle 3.3'!J24</f>
        <v>-4.6263345195729535</v>
      </c>
      <c r="D27" s="481">
        <f t="shared" si="3"/>
        <v>5.7535959974984365</v>
      </c>
      <c r="E27" s="481">
        <f t="shared" si="3"/>
        <v>-4.6263345195729535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-0.20242914979757085</v>
      </c>
      <c r="C28" s="480">
        <f>'Tabelle 3.3'!J25</f>
        <v>9.3350383631713552</v>
      </c>
      <c r="D28" s="481">
        <f t="shared" si="3"/>
        <v>-0.20242914979757085</v>
      </c>
      <c r="E28" s="481">
        <f t="shared" si="3"/>
        <v>9.3350383631713552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-8.9012517385257297</v>
      </c>
      <c r="C29" s="480">
        <f>'Tabelle 3.3'!J26</f>
        <v>16.666666666666668</v>
      </c>
      <c r="D29" s="481">
        <f t="shared" si="3"/>
        <v>-8.9012517385257297</v>
      </c>
      <c r="E29" s="481">
        <f t="shared" si="3"/>
        <v>16.666666666666668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2.0106688551497744</v>
      </c>
      <c r="C30" s="480">
        <f>'Tabelle 3.3'!J27</f>
        <v>-1.5831134564643798</v>
      </c>
      <c r="D30" s="481">
        <f t="shared" si="3"/>
        <v>2.0106688551497744</v>
      </c>
      <c r="E30" s="481">
        <f t="shared" si="3"/>
        <v>-1.5831134564643798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0.6890611541774333</v>
      </c>
      <c r="C31" s="480">
        <f>'Tabelle 3.3'!J28</f>
        <v>8.4558823529411757</v>
      </c>
      <c r="D31" s="481">
        <f t="shared" si="3"/>
        <v>0.6890611541774333</v>
      </c>
      <c r="E31" s="481">
        <f t="shared" si="3"/>
        <v>8.4558823529411757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3.1395031395031396</v>
      </c>
      <c r="C32" s="480">
        <f>'Tabelle 3.3'!J29</f>
        <v>-2.4719101123595504</v>
      </c>
      <c r="D32" s="481">
        <f t="shared" si="3"/>
        <v>3.1395031395031396</v>
      </c>
      <c r="E32" s="481">
        <f t="shared" si="3"/>
        <v>-2.4719101123595504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4.648493543758967</v>
      </c>
      <c r="C33" s="480">
        <f>'Tabelle 3.3'!J30</f>
        <v>4.0404040404040407</v>
      </c>
      <c r="D33" s="481">
        <f t="shared" si="3"/>
        <v>4.648493543758967</v>
      </c>
      <c r="E33" s="481">
        <f t="shared" si="3"/>
        <v>4.0404040404040407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-3.6551077788191191</v>
      </c>
      <c r="C34" s="480">
        <f>'Tabelle 3.3'!J31</f>
        <v>-7.7377049180327866</v>
      </c>
      <c r="D34" s="481">
        <f t="shared" si="3"/>
        <v>-3.6551077788191191</v>
      </c>
      <c r="E34" s="481">
        <f t="shared" si="3"/>
        <v>-7.7377049180327866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7.6190476190476186</v>
      </c>
      <c r="C37" s="480">
        <f>'Tabelle 3.3'!J34</f>
        <v>16.981132075471699</v>
      </c>
      <c r="D37" s="481">
        <f t="shared" si="3"/>
        <v>7.6190476190476186</v>
      </c>
      <c r="E37" s="481">
        <f t="shared" si="3"/>
        <v>16.981132075471699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0.79308181736714756</v>
      </c>
      <c r="C38" s="480">
        <f>'Tabelle 3.3'!J35</f>
        <v>-3.364565587734242</v>
      </c>
      <c r="D38" s="481">
        <f t="shared" si="3"/>
        <v>0.79308181736714756</v>
      </c>
      <c r="E38" s="481">
        <f t="shared" si="3"/>
        <v>-3.364565587734242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2.6188132733408325</v>
      </c>
      <c r="C39" s="480">
        <f>'Tabelle 3.3'!J36</f>
        <v>-0.67216620837152463</v>
      </c>
      <c r="D39" s="481">
        <f t="shared" si="3"/>
        <v>2.6188132733408325</v>
      </c>
      <c r="E39" s="481">
        <f t="shared" si="3"/>
        <v>-0.67216620837152463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2.6188132733408325</v>
      </c>
      <c r="C45" s="480">
        <f>'Tabelle 3.3'!J36</f>
        <v>-0.67216620837152463</v>
      </c>
      <c r="D45" s="481">
        <f t="shared" si="3"/>
        <v>2.6188132733408325</v>
      </c>
      <c r="E45" s="481">
        <f t="shared" si="3"/>
        <v>-0.67216620837152463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43832</v>
      </c>
      <c r="C51" s="487">
        <v>7559</v>
      </c>
      <c r="D51" s="487">
        <v>3792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44338</v>
      </c>
      <c r="C52" s="487">
        <v>7700</v>
      </c>
      <c r="D52" s="487">
        <v>3944</v>
      </c>
      <c r="E52" s="488">
        <f t="shared" ref="E52:G70" si="11">IF($A$51=37802,IF(COUNTBLANK(B$51:B$70)&gt;0,#N/A,B52/B$51*100),IF(COUNTBLANK(B$51:B$75)&gt;0,#N/A,B52/B$51*100))</f>
        <v>101.15440773863844</v>
      </c>
      <c r="F52" s="488">
        <f t="shared" si="11"/>
        <v>101.86532610133617</v>
      </c>
      <c r="G52" s="488">
        <f t="shared" si="11"/>
        <v>104.00843881856541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45359</v>
      </c>
      <c r="C53" s="487">
        <v>7649</v>
      </c>
      <c r="D53" s="487">
        <v>4076</v>
      </c>
      <c r="E53" s="488">
        <f t="shared" si="11"/>
        <v>103.48375615988319</v>
      </c>
      <c r="F53" s="488">
        <f t="shared" si="11"/>
        <v>101.19063368170393</v>
      </c>
      <c r="G53" s="488">
        <f t="shared" si="11"/>
        <v>107.48945147679325</v>
      </c>
      <c r="H53" s="489">
        <f>IF(ISERROR(L53)=TRUE,IF(MONTH(A53)=MONTH(MAX(A$51:A$75)),A53,""),"")</f>
        <v>41883</v>
      </c>
      <c r="I53" s="488">
        <f t="shared" si="12"/>
        <v>103.48375615988319</v>
      </c>
      <c r="J53" s="488">
        <f t="shared" si="10"/>
        <v>101.19063368170393</v>
      </c>
      <c r="K53" s="488">
        <f t="shared" si="10"/>
        <v>107.48945147679325</v>
      </c>
      <c r="L53" s="488" t="e">
        <f t="shared" si="13"/>
        <v>#N/A</v>
      </c>
    </row>
    <row r="54" spans="1:14" ht="15" customHeight="1" x14ac:dyDescent="0.2">
      <c r="A54" s="490" t="s">
        <v>462</v>
      </c>
      <c r="B54" s="487">
        <v>44561</v>
      </c>
      <c r="C54" s="487">
        <v>7577</v>
      </c>
      <c r="D54" s="487">
        <v>3940</v>
      </c>
      <c r="E54" s="488">
        <f t="shared" si="11"/>
        <v>101.66316846139807</v>
      </c>
      <c r="F54" s="488">
        <f t="shared" si="11"/>
        <v>100.23812673634079</v>
      </c>
      <c r="G54" s="488">
        <f t="shared" si="11"/>
        <v>103.90295358649789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44875</v>
      </c>
      <c r="C55" s="487">
        <v>7347</v>
      </c>
      <c r="D55" s="487">
        <v>3897</v>
      </c>
      <c r="E55" s="488">
        <f t="shared" si="11"/>
        <v>102.37954006205511</v>
      </c>
      <c r="F55" s="488">
        <f t="shared" si="11"/>
        <v>97.195396216430737</v>
      </c>
      <c r="G55" s="488">
        <f t="shared" si="11"/>
        <v>102.76898734177216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45358</v>
      </c>
      <c r="C56" s="487">
        <v>7506</v>
      </c>
      <c r="D56" s="487">
        <v>4055</v>
      </c>
      <c r="E56" s="488">
        <f t="shared" si="11"/>
        <v>103.48147472166454</v>
      </c>
      <c r="F56" s="488">
        <f t="shared" si="11"/>
        <v>99.298849054107691</v>
      </c>
      <c r="G56" s="488">
        <f t="shared" si="11"/>
        <v>106.93565400843883</v>
      </c>
      <c r="H56" s="489" t="str">
        <f t="shared" si="14"/>
        <v/>
      </c>
      <c r="I56" s="488" t="str">
        <f t="shared" si="12"/>
        <v/>
      </c>
      <c r="J56" s="488" t="str">
        <f t="shared" si="10"/>
        <v/>
      </c>
      <c r="K56" s="488" t="str">
        <f t="shared" si="10"/>
        <v/>
      </c>
      <c r="L56" s="488" t="e">
        <f t="shared" si="13"/>
        <v>#N/A</v>
      </c>
    </row>
    <row r="57" spans="1:14" ht="15" customHeight="1" x14ac:dyDescent="0.2">
      <c r="A57" s="490">
        <v>42248</v>
      </c>
      <c r="B57" s="487">
        <v>46403</v>
      </c>
      <c r="C57" s="487">
        <v>7427</v>
      </c>
      <c r="D57" s="487">
        <v>4190</v>
      </c>
      <c r="E57" s="488">
        <f t="shared" si="11"/>
        <v>105.86557766015696</v>
      </c>
      <c r="F57" s="488">
        <f t="shared" si="11"/>
        <v>98.253737266834236</v>
      </c>
      <c r="G57" s="488">
        <f t="shared" si="11"/>
        <v>110.4957805907173</v>
      </c>
      <c r="H57" s="489">
        <f t="shared" si="14"/>
        <v>42248</v>
      </c>
      <c r="I57" s="488">
        <f t="shared" si="12"/>
        <v>105.86557766015696</v>
      </c>
      <c r="J57" s="488">
        <f t="shared" si="10"/>
        <v>98.253737266834236</v>
      </c>
      <c r="K57" s="488">
        <f t="shared" si="10"/>
        <v>110.4957805907173</v>
      </c>
      <c r="L57" s="488" t="e">
        <f t="shared" si="13"/>
        <v>#N/A</v>
      </c>
    </row>
    <row r="58" spans="1:14" ht="15" customHeight="1" x14ac:dyDescent="0.2">
      <c r="A58" s="490" t="s">
        <v>465</v>
      </c>
      <c r="B58" s="487">
        <v>45927</v>
      </c>
      <c r="C58" s="487">
        <v>7442</v>
      </c>
      <c r="D58" s="487">
        <v>4188</v>
      </c>
      <c r="E58" s="488">
        <f t="shared" si="11"/>
        <v>104.77961306807812</v>
      </c>
      <c r="F58" s="488">
        <f t="shared" si="11"/>
        <v>98.452176213784895</v>
      </c>
      <c r="G58" s="488">
        <f t="shared" si="11"/>
        <v>110.44303797468353</v>
      </c>
      <c r="H58" s="489" t="str">
        <f t="shared" si="14"/>
        <v/>
      </c>
      <c r="I58" s="488" t="str">
        <f t="shared" si="12"/>
        <v/>
      </c>
      <c r="J58" s="488" t="str">
        <f t="shared" si="10"/>
        <v/>
      </c>
      <c r="K58" s="488" t="str">
        <f t="shared" si="10"/>
        <v/>
      </c>
      <c r="L58" s="488" t="e">
        <f t="shared" si="13"/>
        <v>#N/A</v>
      </c>
    </row>
    <row r="59" spans="1:14" ht="15" customHeight="1" x14ac:dyDescent="0.2">
      <c r="A59" s="490" t="s">
        <v>466</v>
      </c>
      <c r="B59" s="487">
        <v>46276</v>
      </c>
      <c r="C59" s="487">
        <v>7376</v>
      </c>
      <c r="D59" s="487">
        <v>4234</v>
      </c>
      <c r="E59" s="488">
        <f t="shared" si="11"/>
        <v>105.57583500638803</v>
      </c>
      <c r="F59" s="488">
        <f t="shared" si="11"/>
        <v>97.579044847202013</v>
      </c>
      <c r="G59" s="488">
        <f t="shared" si="11"/>
        <v>111.65611814345992</v>
      </c>
      <c r="H59" s="489" t="str">
        <f t="shared" si="14"/>
        <v/>
      </c>
      <c r="I59" s="488" t="str">
        <f t="shared" si="12"/>
        <v/>
      </c>
      <c r="J59" s="488" t="str">
        <f t="shared" si="10"/>
        <v/>
      </c>
      <c r="K59" s="488" t="str">
        <f t="shared" si="10"/>
        <v/>
      </c>
      <c r="L59" s="488" t="e">
        <f t="shared" si="13"/>
        <v>#N/A</v>
      </c>
    </row>
    <row r="60" spans="1:14" ht="15" customHeight="1" x14ac:dyDescent="0.2">
      <c r="A60" s="490" t="s">
        <v>467</v>
      </c>
      <c r="B60" s="487">
        <v>46856</v>
      </c>
      <c r="C60" s="487">
        <v>7552</v>
      </c>
      <c r="D60" s="487">
        <v>4374</v>
      </c>
      <c r="E60" s="488">
        <f t="shared" si="11"/>
        <v>106.8990691732068</v>
      </c>
      <c r="F60" s="488">
        <f t="shared" si="11"/>
        <v>99.907395158089699</v>
      </c>
      <c r="G60" s="488">
        <f t="shared" si="11"/>
        <v>115.34810126582278</v>
      </c>
      <c r="H60" s="489" t="str">
        <f t="shared" si="14"/>
        <v/>
      </c>
      <c r="I60" s="488" t="str">
        <f t="shared" si="12"/>
        <v/>
      </c>
      <c r="J60" s="488" t="str">
        <f t="shared" si="10"/>
        <v/>
      </c>
      <c r="K60" s="488" t="str">
        <f t="shared" si="10"/>
        <v/>
      </c>
      <c r="L60" s="488" t="e">
        <f t="shared" si="13"/>
        <v>#N/A</v>
      </c>
    </row>
    <row r="61" spans="1:14" ht="15" customHeight="1" x14ac:dyDescent="0.2">
      <c r="A61" s="490">
        <v>42614</v>
      </c>
      <c r="B61" s="487">
        <v>47865</v>
      </c>
      <c r="C61" s="487">
        <v>7535</v>
      </c>
      <c r="D61" s="487">
        <v>4534</v>
      </c>
      <c r="E61" s="488">
        <f t="shared" si="11"/>
        <v>109.20104033582771</v>
      </c>
      <c r="F61" s="488">
        <f t="shared" si="11"/>
        <v>99.682497684878953</v>
      </c>
      <c r="G61" s="488">
        <f t="shared" si="11"/>
        <v>119.56751054852322</v>
      </c>
      <c r="H61" s="489">
        <f t="shared" si="14"/>
        <v>42614</v>
      </c>
      <c r="I61" s="488">
        <f t="shared" si="12"/>
        <v>109.20104033582771</v>
      </c>
      <c r="J61" s="488">
        <f t="shared" si="10"/>
        <v>99.682497684878953</v>
      </c>
      <c r="K61" s="488">
        <f t="shared" si="10"/>
        <v>119.56751054852322</v>
      </c>
      <c r="L61" s="488" t="e">
        <f t="shared" si="13"/>
        <v>#N/A</v>
      </c>
    </row>
    <row r="62" spans="1:14" ht="15" customHeight="1" x14ac:dyDescent="0.2">
      <c r="A62" s="490" t="s">
        <v>468</v>
      </c>
      <c r="B62" s="487">
        <v>47409</v>
      </c>
      <c r="C62" s="487">
        <v>7586</v>
      </c>
      <c r="D62" s="487">
        <v>4514</v>
      </c>
      <c r="E62" s="488">
        <f t="shared" si="11"/>
        <v>108.16070450812192</v>
      </c>
      <c r="F62" s="488">
        <f t="shared" si="11"/>
        <v>100.35719010451119</v>
      </c>
      <c r="G62" s="488">
        <f t="shared" si="11"/>
        <v>119.04008438818565</v>
      </c>
      <c r="H62" s="489" t="str">
        <f t="shared" si="14"/>
        <v/>
      </c>
      <c r="I62" s="488" t="str">
        <f t="shared" si="12"/>
        <v/>
      </c>
      <c r="J62" s="488" t="str">
        <f t="shared" si="10"/>
        <v/>
      </c>
      <c r="K62" s="488" t="str">
        <f t="shared" si="10"/>
        <v/>
      </c>
      <c r="L62" s="488" t="e">
        <f t="shared" si="13"/>
        <v>#N/A</v>
      </c>
    </row>
    <row r="63" spans="1:14" ht="15" customHeight="1" x14ac:dyDescent="0.2">
      <c r="A63" s="490" t="s">
        <v>469</v>
      </c>
      <c r="B63" s="487">
        <v>47793</v>
      </c>
      <c r="C63" s="487">
        <v>7562</v>
      </c>
      <c r="D63" s="487">
        <v>4553</v>
      </c>
      <c r="E63" s="488">
        <f t="shared" si="11"/>
        <v>109.03677678408468</v>
      </c>
      <c r="F63" s="488">
        <f t="shared" si="11"/>
        <v>100.03968778939014</v>
      </c>
      <c r="G63" s="488">
        <f t="shared" si="11"/>
        <v>120.06856540084388</v>
      </c>
      <c r="H63" s="489" t="str">
        <f t="shared" si="14"/>
        <v/>
      </c>
      <c r="I63" s="488" t="str">
        <f t="shared" si="12"/>
        <v/>
      </c>
      <c r="J63" s="488" t="str">
        <f t="shared" si="10"/>
        <v/>
      </c>
      <c r="K63" s="488" t="str">
        <f t="shared" si="10"/>
        <v/>
      </c>
      <c r="L63" s="488" t="e">
        <f t="shared" si="13"/>
        <v>#N/A</v>
      </c>
    </row>
    <row r="64" spans="1:14" ht="15" customHeight="1" x14ac:dyDescent="0.2">
      <c r="A64" s="490" t="s">
        <v>470</v>
      </c>
      <c r="B64" s="487">
        <v>48356</v>
      </c>
      <c r="C64" s="487">
        <v>7711</v>
      </c>
      <c r="D64" s="487">
        <v>4677</v>
      </c>
      <c r="E64" s="488">
        <f t="shared" si="11"/>
        <v>110.32122650118635</v>
      </c>
      <c r="F64" s="488">
        <f t="shared" si="11"/>
        <v>102.01084799576662</v>
      </c>
      <c r="G64" s="488">
        <f t="shared" si="11"/>
        <v>123.33860759493672</v>
      </c>
      <c r="H64" s="489" t="str">
        <f t="shared" si="14"/>
        <v/>
      </c>
      <c r="I64" s="488" t="str">
        <f t="shared" si="12"/>
        <v/>
      </c>
      <c r="J64" s="488" t="str">
        <f t="shared" si="10"/>
        <v/>
      </c>
      <c r="K64" s="488" t="str">
        <f t="shared" si="10"/>
        <v/>
      </c>
      <c r="L64" s="488" t="e">
        <f t="shared" si="13"/>
        <v>#N/A</v>
      </c>
    </row>
    <row r="65" spans="1:12" ht="15" customHeight="1" x14ac:dyDescent="0.2">
      <c r="A65" s="490">
        <v>42979</v>
      </c>
      <c r="B65" s="487">
        <v>49363</v>
      </c>
      <c r="C65" s="487">
        <v>7503</v>
      </c>
      <c r="D65" s="487">
        <v>4792</v>
      </c>
      <c r="E65" s="488">
        <f t="shared" si="11"/>
        <v>112.61863478736996</v>
      </c>
      <c r="F65" s="488">
        <f t="shared" si="11"/>
        <v>99.259161264717548</v>
      </c>
      <c r="G65" s="488">
        <f t="shared" si="11"/>
        <v>126.37130801687763</v>
      </c>
      <c r="H65" s="489">
        <f t="shared" si="14"/>
        <v>42979</v>
      </c>
      <c r="I65" s="488">
        <f t="shared" si="12"/>
        <v>112.61863478736996</v>
      </c>
      <c r="J65" s="488">
        <f t="shared" si="10"/>
        <v>99.259161264717548</v>
      </c>
      <c r="K65" s="488">
        <f t="shared" si="10"/>
        <v>126.37130801687763</v>
      </c>
      <c r="L65" s="488" t="e">
        <f t="shared" si="13"/>
        <v>#N/A</v>
      </c>
    </row>
    <row r="66" spans="1:12" ht="15" customHeight="1" x14ac:dyDescent="0.2">
      <c r="A66" s="490" t="s">
        <v>471</v>
      </c>
      <c r="B66" s="487">
        <v>49034</v>
      </c>
      <c r="C66" s="487">
        <v>7509</v>
      </c>
      <c r="D66" s="487">
        <v>4772</v>
      </c>
      <c r="E66" s="488">
        <f t="shared" si="11"/>
        <v>111.86804161343311</v>
      </c>
      <c r="F66" s="488">
        <f t="shared" si="11"/>
        <v>99.33853684349782</v>
      </c>
      <c r="G66" s="488">
        <f t="shared" si="11"/>
        <v>125.84388185654008</v>
      </c>
      <c r="H66" s="489" t="str">
        <f t="shared" si="14"/>
        <v/>
      </c>
      <c r="I66" s="488" t="str">
        <f t="shared" si="12"/>
        <v/>
      </c>
      <c r="J66" s="488" t="str">
        <f t="shared" si="10"/>
        <v/>
      </c>
      <c r="K66" s="488" t="str">
        <f t="shared" si="10"/>
        <v/>
      </c>
      <c r="L66" s="488" t="e">
        <f t="shared" si="13"/>
        <v>#N/A</v>
      </c>
    </row>
    <row r="67" spans="1:12" ht="15" customHeight="1" x14ac:dyDescent="0.2">
      <c r="A67" s="490" t="s">
        <v>472</v>
      </c>
      <c r="B67" s="487">
        <v>49464</v>
      </c>
      <c r="C67" s="487">
        <v>7379</v>
      </c>
      <c r="D67" s="487">
        <v>4784</v>
      </c>
      <c r="E67" s="488">
        <f t="shared" si="11"/>
        <v>112.84906004745392</v>
      </c>
      <c r="F67" s="488">
        <f t="shared" si="11"/>
        <v>97.618732636592142</v>
      </c>
      <c r="G67" s="488">
        <f t="shared" si="11"/>
        <v>126.1603375527426</v>
      </c>
      <c r="H67" s="489" t="str">
        <f t="shared" si="14"/>
        <v/>
      </c>
      <c r="I67" s="488" t="str">
        <f t="shared" si="12"/>
        <v/>
      </c>
      <c r="J67" s="488" t="str">
        <f t="shared" si="12"/>
        <v/>
      </c>
      <c r="K67" s="488" t="str">
        <f t="shared" si="12"/>
        <v/>
      </c>
      <c r="L67" s="488" t="e">
        <f t="shared" si="13"/>
        <v>#N/A</v>
      </c>
    </row>
    <row r="68" spans="1:12" ht="15" customHeight="1" x14ac:dyDescent="0.2">
      <c r="A68" s="490" t="s">
        <v>473</v>
      </c>
      <c r="B68" s="487">
        <v>49959</v>
      </c>
      <c r="C68" s="487">
        <v>7530</v>
      </c>
      <c r="D68" s="487">
        <v>4955</v>
      </c>
      <c r="E68" s="488">
        <f t="shared" si="11"/>
        <v>113.97837196568716</v>
      </c>
      <c r="F68" s="488">
        <f t="shared" si="11"/>
        <v>99.616351369228738</v>
      </c>
      <c r="G68" s="488">
        <f t="shared" si="11"/>
        <v>130.66983122362871</v>
      </c>
      <c r="H68" s="489" t="str">
        <f t="shared" si="14"/>
        <v/>
      </c>
      <c r="I68" s="488" t="str">
        <f t="shared" si="12"/>
        <v/>
      </c>
      <c r="J68" s="488" t="str">
        <f t="shared" si="12"/>
        <v/>
      </c>
      <c r="K68" s="488" t="str">
        <f t="shared" si="12"/>
        <v/>
      </c>
      <c r="L68" s="488" t="e">
        <f t="shared" si="13"/>
        <v>#N/A</v>
      </c>
    </row>
    <row r="69" spans="1:12" ht="15" customHeight="1" x14ac:dyDescent="0.2">
      <c r="A69" s="490">
        <v>43344</v>
      </c>
      <c r="B69" s="487">
        <v>51089</v>
      </c>
      <c r="C69" s="487">
        <v>7400</v>
      </c>
      <c r="D69" s="487">
        <v>5104</v>
      </c>
      <c r="E69" s="488">
        <f t="shared" si="11"/>
        <v>116.55639715276511</v>
      </c>
      <c r="F69" s="488">
        <f t="shared" si="11"/>
        <v>97.89654716232306</v>
      </c>
      <c r="G69" s="488">
        <f t="shared" si="11"/>
        <v>134.59915611814347</v>
      </c>
      <c r="H69" s="489">
        <f t="shared" si="14"/>
        <v>43344</v>
      </c>
      <c r="I69" s="488">
        <f t="shared" si="12"/>
        <v>116.55639715276511</v>
      </c>
      <c r="J69" s="488">
        <f t="shared" si="12"/>
        <v>97.89654716232306</v>
      </c>
      <c r="K69" s="488">
        <f t="shared" si="12"/>
        <v>134.59915611814347</v>
      </c>
      <c r="L69" s="488" t="e">
        <f t="shared" si="13"/>
        <v>#N/A</v>
      </c>
    </row>
    <row r="70" spans="1:12" ht="15" customHeight="1" x14ac:dyDescent="0.2">
      <c r="A70" s="490" t="s">
        <v>474</v>
      </c>
      <c r="B70" s="487">
        <v>50529</v>
      </c>
      <c r="C70" s="487">
        <v>7370</v>
      </c>
      <c r="D70" s="487">
        <v>5067</v>
      </c>
      <c r="E70" s="488">
        <f t="shared" si="11"/>
        <v>115.27879175031941</v>
      </c>
      <c r="F70" s="488">
        <f t="shared" si="11"/>
        <v>97.499669268421755</v>
      </c>
      <c r="G70" s="488">
        <f t="shared" si="11"/>
        <v>133.62341772151899</v>
      </c>
      <c r="H70" s="489" t="str">
        <f t="shared" si="14"/>
        <v/>
      </c>
      <c r="I70" s="488" t="str">
        <f t="shared" si="12"/>
        <v/>
      </c>
      <c r="J70" s="488" t="str">
        <f t="shared" si="12"/>
        <v/>
      </c>
      <c r="K70" s="488" t="str">
        <f t="shared" si="12"/>
        <v/>
      </c>
      <c r="L70" s="488" t="e">
        <f t="shared" si="13"/>
        <v>#N/A</v>
      </c>
    </row>
    <row r="71" spans="1:12" ht="15" customHeight="1" x14ac:dyDescent="0.2">
      <c r="A71" s="490" t="s">
        <v>475</v>
      </c>
      <c r="B71" s="487">
        <v>50976</v>
      </c>
      <c r="C71" s="487">
        <v>7282</v>
      </c>
      <c r="D71" s="487">
        <v>5097</v>
      </c>
      <c r="E71" s="491">
        <f t="shared" ref="E71:G75" si="15">IF($A$51=37802,IF(COUNTBLANK(B$51:B$70)&gt;0,#N/A,IF(ISBLANK(B71)=FALSE,B71/B$51*100,#N/A)),IF(COUNTBLANK(B$51:B$75)&gt;0,#N/A,B71/B$51*100))</f>
        <v>116.29859463405732</v>
      </c>
      <c r="F71" s="491">
        <f t="shared" si="15"/>
        <v>96.335494112977898</v>
      </c>
      <c r="G71" s="491">
        <f t="shared" si="15"/>
        <v>134.4145569620253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51370</v>
      </c>
      <c r="C72" s="487">
        <v>7345</v>
      </c>
      <c r="D72" s="487">
        <v>5271</v>
      </c>
      <c r="E72" s="491">
        <f t="shared" si="15"/>
        <v>117.19748129220662</v>
      </c>
      <c r="F72" s="491">
        <f t="shared" si="15"/>
        <v>97.168937690170651</v>
      </c>
      <c r="G72" s="491">
        <f t="shared" si="15"/>
        <v>139.00316455696202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52195</v>
      </c>
      <c r="C73" s="487">
        <v>7239</v>
      </c>
      <c r="D73" s="487">
        <v>5378</v>
      </c>
      <c r="E73" s="491">
        <f t="shared" si="15"/>
        <v>119.07966782259535</v>
      </c>
      <c r="F73" s="491">
        <f t="shared" si="15"/>
        <v>95.766635798386034</v>
      </c>
      <c r="G73" s="491">
        <f t="shared" si="15"/>
        <v>141.82489451476795</v>
      </c>
      <c r="H73" s="492">
        <f>IF(A$51=37802,IF(ISERROR(L73)=TRUE,IF(ISBLANK(A73)=FALSE,IF(MONTH(A73)=MONTH(MAX(A$51:A$75)),A73,""),""),""),IF(ISERROR(L73)=TRUE,IF(MONTH(A73)=MONTH(MAX(A$51:A$75)),A73,""),""))</f>
        <v>43709</v>
      </c>
      <c r="I73" s="488">
        <f t="shared" si="12"/>
        <v>119.07966782259535</v>
      </c>
      <c r="J73" s="488">
        <f t="shared" si="12"/>
        <v>95.766635798386034</v>
      </c>
      <c r="K73" s="488">
        <f t="shared" si="12"/>
        <v>141.82489451476795</v>
      </c>
      <c r="L73" s="488" t="e">
        <f t="shared" si="13"/>
        <v>#N/A</v>
      </c>
    </row>
    <row r="74" spans="1:12" ht="15" customHeight="1" x14ac:dyDescent="0.2">
      <c r="A74" s="490" t="s">
        <v>477</v>
      </c>
      <c r="B74" s="487">
        <v>51837</v>
      </c>
      <c r="C74" s="487">
        <v>7171</v>
      </c>
      <c r="D74" s="487">
        <v>5374</v>
      </c>
      <c r="E74" s="491">
        <f t="shared" si="15"/>
        <v>118.26291294031756</v>
      </c>
      <c r="F74" s="491">
        <f t="shared" si="15"/>
        <v>94.867045905543051</v>
      </c>
      <c r="G74" s="491">
        <f t="shared" si="15"/>
        <v>141.71940928270041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51914</v>
      </c>
      <c r="C75" s="493">
        <v>6930</v>
      </c>
      <c r="D75" s="493">
        <v>5340</v>
      </c>
      <c r="E75" s="491">
        <f t="shared" si="15"/>
        <v>118.43858368315385</v>
      </c>
      <c r="F75" s="491">
        <f t="shared" si="15"/>
        <v>91.678793491202541</v>
      </c>
      <c r="G75" s="491">
        <f t="shared" si="15"/>
        <v>140.82278481012656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119.07966782259535</v>
      </c>
      <c r="J77" s="488">
        <f>IF(J75&lt;&gt;"",J75,IF(J74&lt;&gt;"",J74,IF(J73&lt;&gt;"",J73,IF(J72&lt;&gt;"",J72,IF(J71&lt;&gt;"",J71,IF(J70&lt;&gt;"",J70,""))))))</f>
        <v>95.766635798386034</v>
      </c>
      <c r="K77" s="488">
        <f>IF(K75&lt;&gt;"",K75,IF(K74&lt;&gt;"",K74,IF(K73&lt;&gt;"",K73,IF(K72&lt;&gt;"",K72,IF(K71&lt;&gt;"",K71,IF(K70&lt;&gt;"",K70,""))))))</f>
        <v>141.82489451476795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+19,1%</v>
      </c>
      <c r="J79" s="488" t="str">
        <f>"GeB - ausschließlich: "&amp;IF(J77&gt;100,"+","")&amp;TEXT(J77-100,"0,0")&amp;"%"</f>
        <v>GeB - ausschließlich: -4,2%</v>
      </c>
      <c r="K79" s="488" t="str">
        <f>"GeB - im Nebenjob: "&amp;IF(K77&gt;100,"+","")&amp;TEXT(K77-100,"0,0")&amp;"%"</f>
        <v>GeB - im Nebenjob: +41,8%</v>
      </c>
    </row>
    <row r="81" spans="9:9" ht="15" customHeight="1" x14ac:dyDescent="0.2">
      <c r="I81" s="488" t="str">
        <f>IF(ISERROR(HLOOKUP(1,I$78:K$79,2,FALSE)),"",HLOOKUP(1,I$78:K$79,2,FALSE))</f>
        <v>GeB - im Nebenjob: +41,8%</v>
      </c>
    </row>
    <row r="82" spans="9:9" ht="15" customHeight="1" x14ac:dyDescent="0.2">
      <c r="I82" s="488" t="str">
        <f>IF(ISERROR(HLOOKUP(2,I$78:K$79,2,FALSE)),"",HLOOKUP(2,I$78:K$79,2,FALSE))</f>
        <v>SvB: +19,1%</v>
      </c>
    </row>
    <row r="83" spans="9:9" ht="15" customHeight="1" x14ac:dyDescent="0.2">
      <c r="I83" s="488" t="str">
        <f>IF(ISERROR(HLOOKUP(3,I$78:K$79,2,FALSE)),"",HLOOKUP(3,I$78:K$79,2,FALSE))</f>
        <v>GeB - ausschließlich: -4,2%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51914</v>
      </c>
      <c r="E12" s="114">
        <v>51837</v>
      </c>
      <c r="F12" s="114">
        <v>52195</v>
      </c>
      <c r="G12" s="114">
        <v>51370</v>
      </c>
      <c r="H12" s="114">
        <v>50976</v>
      </c>
      <c r="I12" s="115">
        <v>938</v>
      </c>
      <c r="J12" s="116">
        <v>1.8400816070307595</v>
      </c>
      <c r="N12" s="117"/>
    </row>
    <row r="13" spans="1:15" s="110" customFormat="1" ht="13.5" customHeight="1" x14ac:dyDescent="0.2">
      <c r="A13" s="118" t="s">
        <v>105</v>
      </c>
      <c r="B13" s="119" t="s">
        <v>106</v>
      </c>
      <c r="C13" s="113">
        <v>55.497553646415227</v>
      </c>
      <c r="D13" s="114">
        <v>28811</v>
      </c>
      <c r="E13" s="114">
        <v>28818</v>
      </c>
      <c r="F13" s="114">
        <v>29225</v>
      </c>
      <c r="G13" s="114">
        <v>28759</v>
      </c>
      <c r="H13" s="114">
        <v>28407</v>
      </c>
      <c r="I13" s="115">
        <v>404</v>
      </c>
      <c r="J13" s="116">
        <v>1.4221846727919174</v>
      </c>
    </row>
    <row r="14" spans="1:15" s="110" customFormat="1" ht="13.5" customHeight="1" x14ac:dyDescent="0.2">
      <c r="A14" s="120"/>
      <c r="B14" s="119" t="s">
        <v>107</v>
      </c>
      <c r="C14" s="113">
        <v>44.502446353584773</v>
      </c>
      <c r="D14" s="114">
        <v>23103</v>
      </c>
      <c r="E14" s="114">
        <v>23019</v>
      </c>
      <c r="F14" s="114">
        <v>22970</v>
      </c>
      <c r="G14" s="114">
        <v>22611</v>
      </c>
      <c r="H14" s="114">
        <v>22569</v>
      </c>
      <c r="I14" s="115">
        <v>534</v>
      </c>
      <c r="J14" s="116">
        <v>2.3660773627542202</v>
      </c>
    </row>
    <row r="15" spans="1:15" s="110" customFormat="1" ht="13.5" customHeight="1" x14ac:dyDescent="0.2">
      <c r="A15" s="118" t="s">
        <v>105</v>
      </c>
      <c r="B15" s="121" t="s">
        <v>108</v>
      </c>
      <c r="C15" s="113">
        <v>14.252417459644796</v>
      </c>
      <c r="D15" s="114">
        <v>7399</v>
      </c>
      <c r="E15" s="114">
        <v>7583</v>
      </c>
      <c r="F15" s="114">
        <v>7783</v>
      </c>
      <c r="G15" s="114">
        <v>7263</v>
      </c>
      <c r="H15" s="114">
        <v>7364</v>
      </c>
      <c r="I15" s="115">
        <v>35</v>
      </c>
      <c r="J15" s="116">
        <v>0.47528517110266161</v>
      </c>
    </row>
    <row r="16" spans="1:15" s="110" customFormat="1" ht="13.5" customHeight="1" x14ac:dyDescent="0.2">
      <c r="A16" s="118"/>
      <c r="B16" s="121" t="s">
        <v>109</v>
      </c>
      <c r="C16" s="113">
        <v>65.400470008090309</v>
      </c>
      <c r="D16" s="114">
        <v>33952</v>
      </c>
      <c r="E16" s="114">
        <v>33866</v>
      </c>
      <c r="F16" s="114">
        <v>34126</v>
      </c>
      <c r="G16" s="114">
        <v>33998</v>
      </c>
      <c r="H16" s="114">
        <v>33769</v>
      </c>
      <c r="I16" s="115">
        <v>183</v>
      </c>
      <c r="J16" s="116">
        <v>0.54191714294175131</v>
      </c>
    </row>
    <row r="17" spans="1:10" s="110" customFormat="1" ht="13.5" customHeight="1" x14ac:dyDescent="0.2">
      <c r="A17" s="118"/>
      <c r="B17" s="121" t="s">
        <v>110</v>
      </c>
      <c r="C17" s="113">
        <v>19.47258928227453</v>
      </c>
      <c r="D17" s="114">
        <v>10109</v>
      </c>
      <c r="E17" s="114">
        <v>9929</v>
      </c>
      <c r="F17" s="114">
        <v>9828</v>
      </c>
      <c r="G17" s="114">
        <v>9667</v>
      </c>
      <c r="H17" s="114">
        <v>9411</v>
      </c>
      <c r="I17" s="115">
        <v>698</v>
      </c>
      <c r="J17" s="116">
        <v>7.4168526192753159</v>
      </c>
    </row>
    <row r="18" spans="1:10" s="110" customFormat="1" ht="13.5" customHeight="1" x14ac:dyDescent="0.2">
      <c r="A18" s="120"/>
      <c r="B18" s="121" t="s">
        <v>111</v>
      </c>
      <c r="C18" s="113">
        <v>0.87452324999036868</v>
      </c>
      <c r="D18" s="114">
        <v>454</v>
      </c>
      <c r="E18" s="114">
        <v>459</v>
      </c>
      <c r="F18" s="114">
        <v>458</v>
      </c>
      <c r="G18" s="114">
        <v>442</v>
      </c>
      <c r="H18" s="114">
        <v>432</v>
      </c>
      <c r="I18" s="115">
        <v>22</v>
      </c>
      <c r="J18" s="116">
        <v>5.0925925925925926</v>
      </c>
    </row>
    <row r="19" spans="1:10" s="110" customFormat="1" ht="13.5" customHeight="1" x14ac:dyDescent="0.2">
      <c r="A19" s="120"/>
      <c r="B19" s="121" t="s">
        <v>112</v>
      </c>
      <c r="C19" s="113">
        <v>0.20611010517394152</v>
      </c>
      <c r="D19" s="114">
        <v>107</v>
      </c>
      <c r="E19" s="114">
        <v>114</v>
      </c>
      <c r="F19" s="114">
        <v>125</v>
      </c>
      <c r="G19" s="114">
        <v>106</v>
      </c>
      <c r="H19" s="114">
        <v>100</v>
      </c>
      <c r="I19" s="115">
        <v>7</v>
      </c>
      <c r="J19" s="116">
        <v>7</v>
      </c>
    </row>
    <row r="20" spans="1:10" s="110" customFormat="1" ht="13.5" customHeight="1" x14ac:dyDescent="0.2">
      <c r="A20" s="118" t="s">
        <v>113</v>
      </c>
      <c r="B20" s="122" t="s">
        <v>114</v>
      </c>
      <c r="C20" s="113">
        <v>73.041954000847554</v>
      </c>
      <c r="D20" s="114">
        <v>37919</v>
      </c>
      <c r="E20" s="114">
        <v>37970</v>
      </c>
      <c r="F20" s="114">
        <v>38401</v>
      </c>
      <c r="G20" s="114">
        <v>37831</v>
      </c>
      <c r="H20" s="114">
        <v>37584</v>
      </c>
      <c r="I20" s="115">
        <v>335</v>
      </c>
      <c r="J20" s="116">
        <v>0.89133673903788846</v>
      </c>
    </row>
    <row r="21" spans="1:10" s="110" customFormat="1" ht="13.5" customHeight="1" x14ac:dyDescent="0.2">
      <c r="A21" s="120"/>
      <c r="B21" s="122" t="s">
        <v>115</v>
      </c>
      <c r="C21" s="113">
        <v>26.958045999152443</v>
      </c>
      <c r="D21" s="114">
        <v>13995</v>
      </c>
      <c r="E21" s="114">
        <v>13867</v>
      </c>
      <c r="F21" s="114">
        <v>13794</v>
      </c>
      <c r="G21" s="114">
        <v>13539</v>
      </c>
      <c r="H21" s="114">
        <v>13392</v>
      </c>
      <c r="I21" s="115">
        <v>603</v>
      </c>
      <c r="J21" s="116">
        <v>4.502688172043011</v>
      </c>
    </row>
    <row r="22" spans="1:10" s="110" customFormat="1" ht="13.5" customHeight="1" x14ac:dyDescent="0.2">
      <c r="A22" s="118" t="s">
        <v>113</v>
      </c>
      <c r="B22" s="122" t="s">
        <v>116</v>
      </c>
      <c r="C22" s="113">
        <v>88.877759371267871</v>
      </c>
      <c r="D22" s="114">
        <v>46140</v>
      </c>
      <c r="E22" s="114">
        <v>46216</v>
      </c>
      <c r="F22" s="114">
        <v>46582</v>
      </c>
      <c r="G22" s="114">
        <v>45874</v>
      </c>
      <c r="H22" s="114">
        <v>45672</v>
      </c>
      <c r="I22" s="115">
        <v>468</v>
      </c>
      <c r="J22" s="116">
        <v>1.0246978455070941</v>
      </c>
    </row>
    <row r="23" spans="1:10" s="110" customFormat="1" ht="13.5" customHeight="1" x14ac:dyDescent="0.2">
      <c r="A23" s="123"/>
      <c r="B23" s="124" t="s">
        <v>117</v>
      </c>
      <c r="C23" s="125">
        <v>11.093346688754478</v>
      </c>
      <c r="D23" s="114">
        <v>5759</v>
      </c>
      <c r="E23" s="114">
        <v>5609</v>
      </c>
      <c r="F23" s="114">
        <v>5600</v>
      </c>
      <c r="G23" s="114">
        <v>5481</v>
      </c>
      <c r="H23" s="114">
        <v>5290</v>
      </c>
      <c r="I23" s="115">
        <v>469</v>
      </c>
      <c r="J23" s="116">
        <v>8.8657844990548202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12270</v>
      </c>
      <c r="E26" s="114">
        <v>12545</v>
      </c>
      <c r="F26" s="114">
        <v>12617</v>
      </c>
      <c r="G26" s="114">
        <v>12616</v>
      </c>
      <c r="H26" s="140">
        <v>12379</v>
      </c>
      <c r="I26" s="115">
        <v>-109</v>
      </c>
      <c r="J26" s="116">
        <v>-0.88052346716212937</v>
      </c>
    </row>
    <row r="27" spans="1:10" s="110" customFormat="1" ht="13.5" customHeight="1" x14ac:dyDescent="0.2">
      <c r="A27" s="118" t="s">
        <v>105</v>
      </c>
      <c r="B27" s="119" t="s">
        <v>106</v>
      </c>
      <c r="C27" s="113">
        <v>36.25916870415648</v>
      </c>
      <c r="D27" s="115">
        <v>4449</v>
      </c>
      <c r="E27" s="114">
        <v>4502</v>
      </c>
      <c r="F27" s="114">
        <v>4524</v>
      </c>
      <c r="G27" s="114">
        <v>4457</v>
      </c>
      <c r="H27" s="140">
        <v>4323</v>
      </c>
      <c r="I27" s="115">
        <v>126</v>
      </c>
      <c r="J27" s="116">
        <v>2.914642609299098</v>
      </c>
    </row>
    <row r="28" spans="1:10" s="110" customFormat="1" ht="13.5" customHeight="1" x14ac:dyDescent="0.2">
      <c r="A28" s="120"/>
      <c r="B28" s="119" t="s">
        <v>107</v>
      </c>
      <c r="C28" s="113">
        <v>63.74083129584352</v>
      </c>
      <c r="D28" s="115">
        <v>7821</v>
      </c>
      <c r="E28" s="114">
        <v>8043</v>
      </c>
      <c r="F28" s="114">
        <v>8093</v>
      </c>
      <c r="G28" s="114">
        <v>8159</v>
      </c>
      <c r="H28" s="140">
        <v>8056</v>
      </c>
      <c r="I28" s="115">
        <v>-235</v>
      </c>
      <c r="J28" s="116">
        <v>-2.9170804369414101</v>
      </c>
    </row>
    <row r="29" spans="1:10" s="110" customFormat="1" ht="13.5" customHeight="1" x14ac:dyDescent="0.2">
      <c r="A29" s="118" t="s">
        <v>105</v>
      </c>
      <c r="B29" s="121" t="s">
        <v>108</v>
      </c>
      <c r="C29" s="113">
        <v>13.308883455582722</v>
      </c>
      <c r="D29" s="115">
        <v>1633</v>
      </c>
      <c r="E29" s="114">
        <v>1682</v>
      </c>
      <c r="F29" s="114">
        <v>1766</v>
      </c>
      <c r="G29" s="114">
        <v>1768</v>
      </c>
      <c r="H29" s="140">
        <v>1699</v>
      </c>
      <c r="I29" s="115">
        <v>-66</v>
      </c>
      <c r="J29" s="116">
        <v>-3.8846380223660977</v>
      </c>
    </row>
    <row r="30" spans="1:10" s="110" customFormat="1" ht="13.5" customHeight="1" x14ac:dyDescent="0.2">
      <c r="A30" s="118"/>
      <c r="B30" s="121" t="s">
        <v>109</v>
      </c>
      <c r="C30" s="113">
        <v>51.483292583537086</v>
      </c>
      <c r="D30" s="115">
        <v>6317</v>
      </c>
      <c r="E30" s="114">
        <v>6486</v>
      </c>
      <c r="F30" s="114">
        <v>6489</v>
      </c>
      <c r="G30" s="114">
        <v>6528</v>
      </c>
      <c r="H30" s="140">
        <v>6488</v>
      </c>
      <c r="I30" s="115">
        <v>-171</v>
      </c>
      <c r="J30" s="116">
        <v>-2.6356350184956843</v>
      </c>
    </row>
    <row r="31" spans="1:10" s="110" customFormat="1" ht="13.5" customHeight="1" x14ac:dyDescent="0.2">
      <c r="A31" s="118"/>
      <c r="B31" s="121" t="s">
        <v>110</v>
      </c>
      <c r="C31" s="113">
        <v>20.024449877750612</v>
      </c>
      <c r="D31" s="115">
        <v>2457</v>
      </c>
      <c r="E31" s="114">
        <v>2469</v>
      </c>
      <c r="F31" s="114">
        <v>2457</v>
      </c>
      <c r="G31" s="114">
        <v>2449</v>
      </c>
      <c r="H31" s="140">
        <v>2398</v>
      </c>
      <c r="I31" s="115">
        <v>59</v>
      </c>
      <c r="J31" s="116">
        <v>2.4603836530442034</v>
      </c>
    </row>
    <row r="32" spans="1:10" s="110" customFormat="1" ht="13.5" customHeight="1" x14ac:dyDescent="0.2">
      <c r="A32" s="120"/>
      <c r="B32" s="121" t="s">
        <v>111</v>
      </c>
      <c r="C32" s="113">
        <v>15.183374083129584</v>
      </c>
      <c r="D32" s="115">
        <v>1863</v>
      </c>
      <c r="E32" s="114">
        <v>1908</v>
      </c>
      <c r="F32" s="114">
        <v>1905</v>
      </c>
      <c r="G32" s="114">
        <v>1871</v>
      </c>
      <c r="H32" s="140">
        <v>1794</v>
      </c>
      <c r="I32" s="115">
        <v>69</v>
      </c>
      <c r="J32" s="116">
        <v>3.8461538461538463</v>
      </c>
    </row>
    <row r="33" spans="1:10" s="110" customFormat="1" ht="13.5" customHeight="1" x14ac:dyDescent="0.2">
      <c r="A33" s="120"/>
      <c r="B33" s="121" t="s">
        <v>112</v>
      </c>
      <c r="C33" s="113">
        <v>1.5403422982885087</v>
      </c>
      <c r="D33" s="115">
        <v>189</v>
      </c>
      <c r="E33" s="114">
        <v>199</v>
      </c>
      <c r="F33" s="114">
        <v>210</v>
      </c>
      <c r="G33" s="114">
        <v>187</v>
      </c>
      <c r="H33" s="140">
        <v>177</v>
      </c>
      <c r="I33" s="115">
        <v>12</v>
      </c>
      <c r="J33" s="116">
        <v>6.7796610169491522</v>
      </c>
    </row>
    <row r="34" spans="1:10" s="110" customFormat="1" ht="13.5" customHeight="1" x14ac:dyDescent="0.2">
      <c r="A34" s="118" t="s">
        <v>113</v>
      </c>
      <c r="B34" s="122" t="s">
        <v>116</v>
      </c>
      <c r="C34" s="113">
        <v>90.99429502852486</v>
      </c>
      <c r="D34" s="115">
        <v>11165</v>
      </c>
      <c r="E34" s="114">
        <v>11433</v>
      </c>
      <c r="F34" s="114">
        <v>11537</v>
      </c>
      <c r="G34" s="114">
        <v>11547</v>
      </c>
      <c r="H34" s="140">
        <v>11360</v>
      </c>
      <c r="I34" s="115">
        <v>-195</v>
      </c>
      <c r="J34" s="116">
        <v>-1.716549295774648</v>
      </c>
    </row>
    <row r="35" spans="1:10" s="110" customFormat="1" ht="13.5" customHeight="1" x14ac:dyDescent="0.2">
      <c r="A35" s="118"/>
      <c r="B35" s="119" t="s">
        <v>117</v>
      </c>
      <c r="C35" s="113">
        <v>8.875305623471883</v>
      </c>
      <c r="D35" s="115">
        <v>1089</v>
      </c>
      <c r="E35" s="114">
        <v>1100</v>
      </c>
      <c r="F35" s="114">
        <v>1065</v>
      </c>
      <c r="G35" s="114">
        <v>1056</v>
      </c>
      <c r="H35" s="140">
        <v>1008</v>
      </c>
      <c r="I35" s="115">
        <v>81</v>
      </c>
      <c r="J35" s="116">
        <v>8.0357142857142865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6930</v>
      </c>
      <c r="E37" s="114">
        <v>7171</v>
      </c>
      <c r="F37" s="114">
        <v>7239</v>
      </c>
      <c r="G37" s="114">
        <v>7345</v>
      </c>
      <c r="H37" s="140">
        <v>7282</v>
      </c>
      <c r="I37" s="115">
        <v>-352</v>
      </c>
      <c r="J37" s="116">
        <v>-4.833836858006042</v>
      </c>
    </row>
    <row r="38" spans="1:10" s="110" customFormat="1" ht="13.5" customHeight="1" x14ac:dyDescent="0.2">
      <c r="A38" s="118" t="s">
        <v>105</v>
      </c>
      <c r="B38" s="119" t="s">
        <v>106</v>
      </c>
      <c r="C38" s="113">
        <v>31.269841269841269</v>
      </c>
      <c r="D38" s="115">
        <v>2167</v>
      </c>
      <c r="E38" s="114">
        <v>2205</v>
      </c>
      <c r="F38" s="114">
        <v>2223</v>
      </c>
      <c r="G38" s="114">
        <v>2235</v>
      </c>
      <c r="H38" s="140">
        <v>2196</v>
      </c>
      <c r="I38" s="115">
        <v>-29</v>
      </c>
      <c r="J38" s="116">
        <v>-1.3205828779599271</v>
      </c>
    </row>
    <row r="39" spans="1:10" s="110" customFormat="1" ht="13.5" customHeight="1" x14ac:dyDescent="0.2">
      <c r="A39" s="120"/>
      <c r="B39" s="119" t="s">
        <v>107</v>
      </c>
      <c r="C39" s="113">
        <v>68.730158730158735</v>
      </c>
      <c r="D39" s="115">
        <v>4763</v>
      </c>
      <c r="E39" s="114">
        <v>4966</v>
      </c>
      <c r="F39" s="114">
        <v>5016</v>
      </c>
      <c r="G39" s="114">
        <v>5110</v>
      </c>
      <c r="H39" s="140">
        <v>5086</v>
      </c>
      <c r="I39" s="115">
        <v>-323</v>
      </c>
      <c r="J39" s="116">
        <v>-6.3507668108533233</v>
      </c>
    </row>
    <row r="40" spans="1:10" s="110" customFormat="1" ht="13.5" customHeight="1" x14ac:dyDescent="0.2">
      <c r="A40" s="118" t="s">
        <v>105</v>
      </c>
      <c r="B40" s="121" t="s">
        <v>108</v>
      </c>
      <c r="C40" s="113">
        <v>13.737373737373737</v>
      </c>
      <c r="D40" s="115">
        <v>952</v>
      </c>
      <c r="E40" s="114">
        <v>940</v>
      </c>
      <c r="F40" s="114">
        <v>1002</v>
      </c>
      <c r="G40" s="114">
        <v>1052</v>
      </c>
      <c r="H40" s="140">
        <v>1029</v>
      </c>
      <c r="I40" s="115">
        <v>-77</v>
      </c>
      <c r="J40" s="116">
        <v>-7.4829931972789119</v>
      </c>
    </row>
    <row r="41" spans="1:10" s="110" customFormat="1" ht="13.5" customHeight="1" x14ac:dyDescent="0.2">
      <c r="A41" s="118"/>
      <c r="B41" s="121" t="s">
        <v>109</v>
      </c>
      <c r="C41" s="113">
        <v>36.652236652236653</v>
      </c>
      <c r="D41" s="115">
        <v>2540</v>
      </c>
      <c r="E41" s="114">
        <v>2724</v>
      </c>
      <c r="F41" s="114">
        <v>2725</v>
      </c>
      <c r="G41" s="114">
        <v>2806</v>
      </c>
      <c r="H41" s="140">
        <v>2850</v>
      </c>
      <c r="I41" s="115">
        <v>-310</v>
      </c>
      <c r="J41" s="116">
        <v>-10.87719298245614</v>
      </c>
    </row>
    <row r="42" spans="1:10" s="110" customFormat="1" ht="13.5" customHeight="1" x14ac:dyDescent="0.2">
      <c r="A42" s="118"/>
      <c r="B42" s="121" t="s">
        <v>110</v>
      </c>
      <c r="C42" s="113">
        <v>23.261183261183263</v>
      </c>
      <c r="D42" s="115">
        <v>1612</v>
      </c>
      <c r="E42" s="114">
        <v>1644</v>
      </c>
      <c r="F42" s="114">
        <v>1651</v>
      </c>
      <c r="G42" s="114">
        <v>1659</v>
      </c>
      <c r="H42" s="140">
        <v>1646</v>
      </c>
      <c r="I42" s="115">
        <v>-34</v>
      </c>
      <c r="J42" s="116">
        <v>-2.0656136087484813</v>
      </c>
    </row>
    <row r="43" spans="1:10" s="110" customFormat="1" ht="13.5" customHeight="1" x14ac:dyDescent="0.2">
      <c r="A43" s="120"/>
      <c r="B43" s="121" t="s">
        <v>111</v>
      </c>
      <c r="C43" s="113">
        <v>26.349206349206348</v>
      </c>
      <c r="D43" s="115">
        <v>1826</v>
      </c>
      <c r="E43" s="114">
        <v>1863</v>
      </c>
      <c r="F43" s="114">
        <v>1861</v>
      </c>
      <c r="G43" s="114">
        <v>1828</v>
      </c>
      <c r="H43" s="140">
        <v>1757</v>
      </c>
      <c r="I43" s="115">
        <v>69</v>
      </c>
      <c r="J43" s="116">
        <v>3.9271485486624931</v>
      </c>
    </row>
    <row r="44" spans="1:10" s="110" customFormat="1" ht="13.5" customHeight="1" x14ac:dyDescent="0.2">
      <c r="A44" s="120"/>
      <c r="B44" s="121" t="s">
        <v>112</v>
      </c>
      <c r="C44" s="113">
        <v>2.6118326118326118</v>
      </c>
      <c r="D44" s="115">
        <v>181</v>
      </c>
      <c r="E44" s="114">
        <v>188</v>
      </c>
      <c r="F44" s="114">
        <v>197</v>
      </c>
      <c r="G44" s="114">
        <v>179</v>
      </c>
      <c r="H44" s="140">
        <v>171</v>
      </c>
      <c r="I44" s="115">
        <v>10</v>
      </c>
      <c r="J44" s="116">
        <v>5.8479532163742691</v>
      </c>
    </row>
    <row r="45" spans="1:10" s="110" customFormat="1" ht="13.5" customHeight="1" x14ac:dyDescent="0.2">
      <c r="A45" s="118" t="s">
        <v>113</v>
      </c>
      <c r="B45" s="122" t="s">
        <v>116</v>
      </c>
      <c r="C45" s="113">
        <v>92.308802308802314</v>
      </c>
      <c r="D45" s="115">
        <v>6397</v>
      </c>
      <c r="E45" s="114">
        <v>6617</v>
      </c>
      <c r="F45" s="114">
        <v>6702</v>
      </c>
      <c r="G45" s="114">
        <v>6799</v>
      </c>
      <c r="H45" s="140">
        <v>6739</v>
      </c>
      <c r="I45" s="115">
        <v>-342</v>
      </c>
      <c r="J45" s="116">
        <v>-5.0749369342632438</v>
      </c>
    </row>
    <row r="46" spans="1:10" s="110" customFormat="1" ht="13.5" customHeight="1" x14ac:dyDescent="0.2">
      <c r="A46" s="118"/>
      <c r="B46" s="119" t="s">
        <v>117</v>
      </c>
      <c r="C46" s="113">
        <v>7.4603174603174605</v>
      </c>
      <c r="D46" s="115">
        <v>517</v>
      </c>
      <c r="E46" s="114">
        <v>542</v>
      </c>
      <c r="F46" s="114">
        <v>522</v>
      </c>
      <c r="G46" s="114">
        <v>533</v>
      </c>
      <c r="H46" s="140">
        <v>532</v>
      </c>
      <c r="I46" s="115">
        <v>-15</v>
      </c>
      <c r="J46" s="116">
        <v>-2.8195488721804511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5340</v>
      </c>
      <c r="E48" s="114">
        <v>5374</v>
      </c>
      <c r="F48" s="114">
        <v>5378</v>
      </c>
      <c r="G48" s="114">
        <v>5271</v>
      </c>
      <c r="H48" s="140">
        <v>5097</v>
      </c>
      <c r="I48" s="115">
        <v>243</v>
      </c>
      <c r="J48" s="116">
        <v>4.7675103001765748</v>
      </c>
    </row>
    <row r="49" spans="1:12" s="110" customFormat="1" ht="13.5" customHeight="1" x14ac:dyDescent="0.2">
      <c r="A49" s="118" t="s">
        <v>105</v>
      </c>
      <c r="B49" s="119" t="s">
        <v>106</v>
      </c>
      <c r="C49" s="113">
        <v>42.734082397003746</v>
      </c>
      <c r="D49" s="115">
        <v>2282</v>
      </c>
      <c r="E49" s="114">
        <v>2297</v>
      </c>
      <c r="F49" s="114">
        <v>2301</v>
      </c>
      <c r="G49" s="114">
        <v>2222</v>
      </c>
      <c r="H49" s="140">
        <v>2127</v>
      </c>
      <c r="I49" s="115">
        <v>155</v>
      </c>
      <c r="J49" s="116">
        <v>7.287259050305595</v>
      </c>
    </row>
    <row r="50" spans="1:12" s="110" customFormat="1" ht="13.5" customHeight="1" x14ac:dyDescent="0.2">
      <c r="A50" s="120"/>
      <c r="B50" s="119" t="s">
        <v>107</v>
      </c>
      <c r="C50" s="113">
        <v>57.265917602996254</v>
      </c>
      <c r="D50" s="115">
        <v>3058</v>
      </c>
      <c r="E50" s="114">
        <v>3077</v>
      </c>
      <c r="F50" s="114">
        <v>3077</v>
      </c>
      <c r="G50" s="114">
        <v>3049</v>
      </c>
      <c r="H50" s="140">
        <v>2970</v>
      </c>
      <c r="I50" s="115">
        <v>88</v>
      </c>
      <c r="J50" s="116">
        <v>2.9629629629629628</v>
      </c>
    </row>
    <row r="51" spans="1:12" s="110" customFormat="1" ht="13.5" customHeight="1" x14ac:dyDescent="0.2">
      <c r="A51" s="118" t="s">
        <v>105</v>
      </c>
      <c r="B51" s="121" t="s">
        <v>108</v>
      </c>
      <c r="C51" s="113">
        <v>12.752808988764045</v>
      </c>
      <c r="D51" s="115">
        <v>681</v>
      </c>
      <c r="E51" s="114">
        <v>742</v>
      </c>
      <c r="F51" s="114">
        <v>764</v>
      </c>
      <c r="G51" s="114">
        <v>716</v>
      </c>
      <c r="H51" s="140">
        <v>670</v>
      </c>
      <c r="I51" s="115">
        <v>11</v>
      </c>
      <c r="J51" s="116">
        <v>1.6417910447761195</v>
      </c>
    </row>
    <row r="52" spans="1:12" s="110" customFormat="1" ht="13.5" customHeight="1" x14ac:dyDescent="0.2">
      <c r="A52" s="118"/>
      <c r="B52" s="121" t="s">
        <v>109</v>
      </c>
      <c r="C52" s="113">
        <v>70.730337078651687</v>
      </c>
      <c r="D52" s="115">
        <v>3777</v>
      </c>
      <c r="E52" s="114">
        <v>3762</v>
      </c>
      <c r="F52" s="114">
        <v>3764</v>
      </c>
      <c r="G52" s="114">
        <v>3722</v>
      </c>
      <c r="H52" s="140">
        <v>3638</v>
      </c>
      <c r="I52" s="115">
        <v>139</v>
      </c>
      <c r="J52" s="116">
        <v>3.8207806487080815</v>
      </c>
    </row>
    <row r="53" spans="1:12" s="110" customFormat="1" ht="13.5" customHeight="1" x14ac:dyDescent="0.2">
      <c r="A53" s="118"/>
      <c r="B53" s="121" t="s">
        <v>110</v>
      </c>
      <c r="C53" s="113">
        <v>15.823970037453183</v>
      </c>
      <c r="D53" s="115">
        <v>845</v>
      </c>
      <c r="E53" s="114">
        <v>825</v>
      </c>
      <c r="F53" s="114">
        <v>806</v>
      </c>
      <c r="G53" s="114">
        <v>790</v>
      </c>
      <c r="H53" s="140">
        <v>752</v>
      </c>
      <c r="I53" s="115">
        <v>93</v>
      </c>
      <c r="J53" s="116">
        <v>12.367021276595745</v>
      </c>
    </row>
    <row r="54" spans="1:12" s="110" customFormat="1" ht="13.5" customHeight="1" x14ac:dyDescent="0.2">
      <c r="A54" s="120"/>
      <c r="B54" s="121" t="s">
        <v>111</v>
      </c>
      <c r="C54" s="113">
        <v>0.69288389513108617</v>
      </c>
      <c r="D54" s="115">
        <v>37</v>
      </c>
      <c r="E54" s="114">
        <v>45</v>
      </c>
      <c r="F54" s="114">
        <v>44</v>
      </c>
      <c r="G54" s="114">
        <v>43</v>
      </c>
      <c r="H54" s="140">
        <v>37</v>
      </c>
      <c r="I54" s="115">
        <v>0</v>
      </c>
      <c r="J54" s="116">
        <v>0</v>
      </c>
    </row>
    <row r="55" spans="1:12" s="110" customFormat="1" ht="13.5" customHeight="1" x14ac:dyDescent="0.2">
      <c r="A55" s="120"/>
      <c r="B55" s="121" t="s">
        <v>112</v>
      </c>
      <c r="C55" s="113">
        <v>0.14981273408239701</v>
      </c>
      <c r="D55" s="115">
        <v>8</v>
      </c>
      <c r="E55" s="114">
        <v>11</v>
      </c>
      <c r="F55" s="114">
        <v>13</v>
      </c>
      <c r="G55" s="114">
        <v>8</v>
      </c>
      <c r="H55" s="140">
        <v>6</v>
      </c>
      <c r="I55" s="115">
        <v>2</v>
      </c>
      <c r="J55" s="116">
        <v>33.333333333333336</v>
      </c>
    </row>
    <row r="56" spans="1:12" s="110" customFormat="1" ht="13.5" customHeight="1" x14ac:dyDescent="0.2">
      <c r="A56" s="118" t="s">
        <v>113</v>
      </c>
      <c r="B56" s="122" t="s">
        <v>116</v>
      </c>
      <c r="C56" s="113">
        <v>89.288389513108612</v>
      </c>
      <c r="D56" s="115">
        <v>4768</v>
      </c>
      <c r="E56" s="114">
        <v>4816</v>
      </c>
      <c r="F56" s="114">
        <v>4835</v>
      </c>
      <c r="G56" s="114">
        <v>4748</v>
      </c>
      <c r="H56" s="140">
        <v>4621</v>
      </c>
      <c r="I56" s="115">
        <v>147</v>
      </c>
      <c r="J56" s="116">
        <v>3.1811296256221597</v>
      </c>
    </row>
    <row r="57" spans="1:12" s="110" customFormat="1" ht="13.5" customHeight="1" x14ac:dyDescent="0.2">
      <c r="A57" s="142"/>
      <c r="B57" s="124" t="s">
        <v>117</v>
      </c>
      <c r="C57" s="125">
        <v>10.711610486891386</v>
      </c>
      <c r="D57" s="143">
        <v>572</v>
      </c>
      <c r="E57" s="144">
        <v>558</v>
      </c>
      <c r="F57" s="144">
        <v>543</v>
      </c>
      <c r="G57" s="144">
        <v>523</v>
      </c>
      <c r="H57" s="145">
        <v>476</v>
      </c>
      <c r="I57" s="143">
        <v>96</v>
      </c>
      <c r="J57" s="146">
        <v>20.168067226890756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51914</v>
      </c>
      <c r="E12" s="236">
        <v>51837</v>
      </c>
      <c r="F12" s="114">
        <v>52195</v>
      </c>
      <c r="G12" s="114">
        <v>51370</v>
      </c>
      <c r="H12" s="140">
        <v>50976</v>
      </c>
      <c r="I12" s="115">
        <v>938</v>
      </c>
      <c r="J12" s="116">
        <v>1.8400816070307595</v>
      </c>
    </row>
    <row r="13" spans="1:15" s="110" customFormat="1" ht="12" customHeight="1" x14ac:dyDescent="0.2">
      <c r="A13" s="118" t="s">
        <v>105</v>
      </c>
      <c r="B13" s="119" t="s">
        <v>106</v>
      </c>
      <c r="C13" s="113">
        <v>55.497553646415227</v>
      </c>
      <c r="D13" s="115">
        <v>28811</v>
      </c>
      <c r="E13" s="114">
        <v>28818</v>
      </c>
      <c r="F13" s="114">
        <v>29225</v>
      </c>
      <c r="G13" s="114">
        <v>28759</v>
      </c>
      <c r="H13" s="140">
        <v>28407</v>
      </c>
      <c r="I13" s="115">
        <v>404</v>
      </c>
      <c r="J13" s="116">
        <v>1.4221846727919174</v>
      </c>
    </row>
    <row r="14" spans="1:15" s="110" customFormat="1" ht="12" customHeight="1" x14ac:dyDescent="0.2">
      <c r="A14" s="118"/>
      <c r="B14" s="119" t="s">
        <v>107</v>
      </c>
      <c r="C14" s="113">
        <v>44.502446353584773</v>
      </c>
      <c r="D14" s="115">
        <v>23103</v>
      </c>
      <c r="E14" s="114">
        <v>23019</v>
      </c>
      <c r="F14" s="114">
        <v>22970</v>
      </c>
      <c r="G14" s="114">
        <v>22611</v>
      </c>
      <c r="H14" s="140">
        <v>22569</v>
      </c>
      <c r="I14" s="115">
        <v>534</v>
      </c>
      <c r="J14" s="116">
        <v>2.3660773627542202</v>
      </c>
    </row>
    <row r="15" spans="1:15" s="110" customFormat="1" ht="12" customHeight="1" x14ac:dyDescent="0.2">
      <c r="A15" s="118" t="s">
        <v>105</v>
      </c>
      <c r="B15" s="121" t="s">
        <v>108</v>
      </c>
      <c r="C15" s="113">
        <v>14.252417459644796</v>
      </c>
      <c r="D15" s="115">
        <v>7399</v>
      </c>
      <c r="E15" s="114">
        <v>7583</v>
      </c>
      <c r="F15" s="114">
        <v>7783</v>
      </c>
      <c r="G15" s="114">
        <v>7263</v>
      </c>
      <c r="H15" s="140">
        <v>7364</v>
      </c>
      <c r="I15" s="115">
        <v>35</v>
      </c>
      <c r="J15" s="116">
        <v>0.47528517110266161</v>
      </c>
    </row>
    <row r="16" spans="1:15" s="110" customFormat="1" ht="12" customHeight="1" x14ac:dyDescent="0.2">
      <c r="A16" s="118"/>
      <c r="B16" s="121" t="s">
        <v>109</v>
      </c>
      <c r="C16" s="113">
        <v>65.400470008090309</v>
      </c>
      <c r="D16" s="115">
        <v>33952</v>
      </c>
      <c r="E16" s="114">
        <v>33866</v>
      </c>
      <c r="F16" s="114">
        <v>34126</v>
      </c>
      <c r="G16" s="114">
        <v>33998</v>
      </c>
      <c r="H16" s="140">
        <v>33769</v>
      </c>
      <c r="I16" s="115">
        <v>183</v>
      </c>
      <c r="J16" s="116">
        <v>0.54191714294175131</v>
      </c>
    </row>
    <row r="17" spans="1:10" s="110" customFormat="1" ht="12" customHeight="1" x14ac:dyDescent="0.2">
      <c r="A17" s="118"/>
      <c r="B17" s="121" t="s">
        <v>110</v>
      </c>
      <c r="C17" s="113">
        <v>19.47258928227453</v>
      </c>
      <c r="D17" s="115">
        <v>10109</v>
      </c>
      <c r="E17" s="114">
        <v>9929</v>
      </c>
      <c r="F17" s="114">
        <v>9828</v>
      </c>
      <c r="G17" s="114">
        <v>9667</v>
      </c>
      <c r="H17" s="140">
        <v>9411</v>
      </c>
      <c r="I17" s="115">
        <v>698</v>
      </c>
      <c r="J17" s="116">
        <v>7.4168526192753159</v>
      </c>
    </row>
    <row r="18" spans="1:10" s="110" customFormat="1" ht="12" customHeight="1" x14ac:dyDescent="0.2">
      <c r="A18" s="120"/>
      <c r="B18" s="121" t="s">
        <v>111</v>
      </c>
      <c r="C18" s="113">
        <v>0.87452324999036868</v>
      </c>
      <c r="D18" s="115">
        <v>454</v>
      </c>
      <c r="E18" s="114">
        <v>459</v>
      </c>
      <c r="F18" s="114">
        <v>458</v>
      </c>
      <c r="G18" s="114">
        <v>442</v>
      </c>
      <c r="H18" s="140">
        <v>432</v>
      </c>
      <c r="I18" s="115">
        <v>22</v>
      </c>
      <c r="J18" s="116">
        <v>5.0925925925925926</v>
      </c>
    </row>
    <row r="19" spans="1:10" s="110" customFormat="1" ht="12" customHeight="1" x14ac:dyDescent="0.2">
      <c r="A19" s="120"/>
      <c r="B19" s="121" t="s">
        <v>112</v>
      </c>
      <c r="C19" s="113">
        <v>0.20611010517394152</v>
      </c>
      <c r="D19" s="115">
        <v>107</v>
      </c>
      <c r="E19" s="114">
        <v>114</v>
      </c>
      <c r="F19" s="114">
        <v>125</v>
      </c>
      <c r="G19" s="114">
        <v>106</v>
      </c>
      <c r="H19" s="140">
        <v>100</v>
      </c>
      <c r="I19" s="115">
        <v>7</v>
      </c>
      <c r="J19" s="116">
        <v>7</v>
      </c>
    </row>
    <row r="20" spans="1:10" s="110" customFormat="1" ht="12" customHeight="1" x14ac:dyDescent="0.2">
      <c r="A20" s="118" t="s">
        <v>113</v>
      </c>
      <c r="B20" s="119" t="s">
        <v>181</v>
      </c>
      <c r="C20" s="113">
        <v>73.041954000847554</v>
      </c>
      <c r="D20" s="115">
        <v>37919</v>
      </c>
      <c r="E20" s="114">
        <v>37970</v>
      </c>
      <c r="F20" s="114">
        <v>38401</v>
      </c>
      <c r="G20" s="114">
        <v>37831</v>
      </c>
      <c r="H20" s="140">
        <v>37584</v>
      </c>
      <c r="I20" s="115">
        <v>335</v>
      </c>
      <c r="J20" s="116">
        <v>0.89133673903788846</v>
      </c>
    </row>
    <row r="21" spans="1:10" s="110" customFormat="1" ht="12" customHeight="1" x14ac:dyDescent="0.2">
      <c r="A21" s="118"/>
      <c r="B21" s="119" t="s">
        <v>182</v>
      </c>
      <c r="C21" s="113">
        <v>26.958045999152443</v>
      </c>
      <c r="D21" s="115">
        <v>13995</v>
      </c>
      <c r="E21" s="114">
        <v>13867</v>
      </c>
      <c r="F21" s="114">
        <v>13794</v>
      </c>
      <c r="G21" s="114">
        <v>13539</v>
      </c>
      <c r="H21" s="140">
        <v>13392</v>
      </c>
      <c r="I21" s="115">
        <v>603</v>
      </c>
      <c r="J21" s="116">
        <v>4.502688172043011</v>
      </c>
    </row>
    <row r="22" spans="1:10" s="110" customFormat="1" ht="12" customHeight="1" x14ac:dyDescent="0.2">
      <c r="A22" s="118" t="s">
        <v>113</v>
      </c>
      <c r="B22" s="119" t="s">
        <v>116</v>
      </c>
      <c r="C22" s="113">
        <v>88.877759371267871</v>
      </c>
      <c r="D22" s="115">
        <v>46140</v>
      </c>
      <c r="E22" s="114">
        <v>46216</v>
      </c>
      <c r="F22" s="114">
        <v>46582</v>
      </c>
      <c r="G22" s="114">
        <v>45874</v>
      </c>
      <c r="H22" s="140">
        <v>45672</v>
      </c>
      <c r="I22" s="115">
        <v>468</v>
      </c>
      <c r="J22" s="116">
        <v>1.0246978455070941</v>
      </c>
    </row>
    <row r="23" spans="1:10" s="110" customFormat="1" ht="12" customHeight="1" x14ac:dyDescent="0.2">
      <c r="A23" s="118"/>
      <c r="B23" s="119" t="s">
        <v>117</v>
      </c>
      <c r="C23" s="113">
        <v>11.093346688754478</v>
      </c>
      <c r="D23" s="115">
        <v>5759</v>
      </c>
      <c r="E23" s="114">
        <v>5609</v>
      </c>
      <c r="F23" s="114">
        <v>5600</v>
      </c>
      <c r="G23" s="114">
        <v>5481</v>
      </c>
      <c r="H23" s="140">
        <v>5290</v>
      </c>
      <c r="I23" s="115">
        <v>469</v>
      </c>
      <c r="J23" s="116">
        <v>8.8657844990548202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59309</v>
      </c>
      <c r="E64" s="236">
        <v>59177</v>
      </c>
      <c r="F64" s="236">
        <v>59520</v>
      </c>
      <c r="G64" s="236">
        <v>58665</v>
      </c>
      <c r="H64" s="140">
        <v>58420</v>
      </c>
      <c r="I64" s="115">
        <v>889</v>
      </c>
      <c r="J64" s="116">
        <v>1.5217391304347827</v>
      </c>
    </row>
    <row r="65" spans="1:12" s="110" customFormat="1" ht="12" customHeight="1" x14ac:dyDescent="0.2">
      <c r="A65" s="118" t="s">
        <v>105</v>
      </c>
      <c r="B65" s="119" t="s">
        <v>106</v>
      </c>
      <c r="C65" s="113">
        <v>54.966362609384745</v>
      </c>
      <c r="D65" s="235">
        <v>32600</v>
      </c>
      <c r="E65" s="236">
        <v>32511</v>
      </c>
      <c r="F65" s="236">
        <v>32895</v>
      </c>
      <c r="G65" s="236">
        <v>32446</v>
      </c>
      <c r="H65" s="140">
        <v>32178</v>
      </c>
      <c r="I65" s="115">
        <v>422</v>
      </c>
      <c r="J65" s="116">
        <v>1.3114550313879048</v>
      </c>
    </row>
    <row r="66" spans="1:12" s="110" customFormat="1" ht="12" customHeight="1" x14ac:dyDescent="0.2">
      <c r="A66" s="118"/>
      <c r="B66" s="119" t="s">
        <v>107</v>
      </c>
      <c r="C66" s="113">
        <v>45.033637390615255</v>
      </c>
      <c r="D66" s="235">
        <v>26709</v>
      </c>
      <c r="E66" s="236">
        <v>26666</v>
      </c>
      <c r="F66" s="236">
        <v>26625</v>
      </c>
      <c r="G66" s="236">
        <v>26219</v>
      </c>
      <c r="H66" s="140">
        <v>26242</v>
      </c>
      <c r="I66" s="115">
        <v>467</v>
      </c>
      <c r="J66" s="116">
        <v>1.7795899702766558</v>
      </c>
    </row>
    <row r="67" spans="1:12" s="110" customFormat="1" ht="12" customHeight="1" x14ac:dyDescent="0.2">
      <c r="A67" s="118" t="s">
        <v>105</v>
      </c>
      <c r="B67" s="121" t="s">
        <v>108</v>
      </c>
      <c r="C67" s="113">
        <v>13.857930499586908</v>
      </c>
      <c r="D67" s="235">
        <v>8219</v>
      </c>
      <c r="E67" s="236">
        <v>8449</v>
      </c>
      <c r="F67" s="236">
        <v>8687</v>
      </c>
      <c r="G67" s="236">
        <v>8181</v>
      </c>
      <c r="H67" s="140">
        <v>8303</v>
      </c>
      <c r="I67" s="115">
        <v>-84</v>
      </c>
      <c r="J67" s="116">
        <v>-1.011682524388775</v>
      </c>
    </row>
    <row r="68" spans="1:12" s="110" customFormat="1" ht="12" customHeight="1" x14ac:dyDescent="0.2">
      <c r="A68" s="118"/>
      <c r="B68" s="121" t="s">
        <v>109</v>
      </c>
      <c r="C68" s="113">
        <v>65.651081623362387</v>
      </c>
      <c r="D68" s="235">
        <v>38937</v>
      </c>
      <c r="E68" s="236">
        <v>38726</v>
      </c>
      <c r="F68" s="236">
        <v>38958</v>
      </c>
      <c r="G68" s="236">
        <v>38816</v>
      </c>
      <c r="H68" s="140">
        <v>38670</v>
      </c>
      <c r="I68" s="115">
        <v>267</v>
      </c>
      <c r="J68" s="116">
        <v>0.69045771916214116</v>
      </c>
    </row>
    <row r="69" spans="1:12" s="110" customFormat="1" ht="12" customHeight="1" x14ac:dyDescent="0.2">
      <c r="A69" s="118"/>
      <c r="B69" s="121" t="s">
        <v>110</v>
      </c>
      <c r="C69" s="113">
        <v>19.669864607395169</v>
      </c>
      <c r="D69" s="235">
        <v>11666</v>
      </c>
      <c r="E69" s="236">
        <v>11513</v>
      </c>
      <c r="F69" s="236">
        <v>11393</v>
      </c>
      <c r="G69" s="236">
        <v>11213</v>
      </c>
      <c r="H69" s="140">
        <v>11002</v>
      </c>
      <c r="I69" s="115">
        <v>664</v>
      </c>
      <c r="J69" s="116">
        <v>6.0352663152154156</v>
      </c>
    </row>
    <row r="70" spans="1:12" s="110" customFormat="1" ht="12" customHeight="1" x14ac:dyDescent="0.2">
      <c r="A70" s="120"/>
      <c r="B70" s="121" t="s">
        <v>111</v>
      </c>
      <c r="C70" s="113">
        <v>0.82112326965553284</v>
      </c>
      <c r="D70" s="235">
        <v>487</v>
      </c>
      <c r="E70" s="236">
        <v>489</v>
      </c>
      <c r="F70" s="236">
        <v>482</v>
      </c>
      <c r="G70" s="236">
        <v>455</v>
      </c>
      <c r="H70" s="140">
        <v>445</v>
      </c>
      <c r="I70" s="115">
        <v>42</v>
      </c>
      <c r="J70" s="116">
        <v>9.4382022471910112</v>
      </c>
    </row>
    <row r="71" spans="1:12" s="110" customFormat="1" ht="12" customHeight="1" x14ac:dyDescent="0.2">
      <c r="A71" s="120"/>
      <c r="B71" s="121" t="s">
        <v>112</v>
      </c>
      <c r="C71" s="113">
        <v>0.21919101654049133</v>
      </c>
      <c r="D71" s="235">
        <v>130</v>
      </c>
      <c r="E71" s="236">
        <v>133</v>
      </c>
      <c r="F71" s="236">
        <v>141</v>
      </c>
      <c r="G71" s="236">
        <v>111</v>
      </c>
      <c r="H71" s="140">
        <v>106</v>
      </c>
      <c r="I71" s="115">
        <v>24</v>
      </c>
      <c r="J71" s="116">
        <v>22.641509433962263</v>
      </c>
    </row>
    <row r="72" spans="1:12" s="110" customFormat="1" ht="12" customHeight="1" x14ac:dyDescent="0.2">
      <c r="A72" s="118" t="s">
        <v>113</v>
      </c>
      <c r="B72" s="119" t="s">
        <v>181</v>
      </c>
      <c r="C72" s="113">
        <v>72.312802441450714</v>
      </c>
      <c r="D72" s="235">
        <v>42888</v>
      </c>
      <c r="E72" s="236">
        <v>42853</v>
      </c>
      <c r="F72" s="236">
        <v>43292</v>
      </c>
      <c r="G72" s="236">
        <v>42746</v>
      </c>
      <c r="H72" s="140">
        <v>42641</v>
      </c>
      <c r="I72" s="115">
        <v>247</v>
      </c>
      <c r="J72" s="116">
        <v>0.57925470791022726</v>
      </c>
    </row>
    <row r="73" spans="1:12" s="110" customFormat="1" ht="12" customHeight="1" x14ac:dyDescent="0.2">
      <c r="A73" s="118"/>
      <c r="B73" s="119" t="s">
        <v>182</v>
      </c>
      <c r="C73" s="113">
        <v>27.687197558549293</v>
      </c>
      <c r="D73" s="115">
        <v>16421</v>
      </c>
      <c r="E73" s="114">
        <v>16324</v>
      </c>
      <c r="F73" s="114">
        <v>16228</v>
      </c>
      <c r="G73" s="114">
        <v>15919</v>
      </c>
      <c r="H73" s="140">
        <v>15779</v>
      </c>
      <c r="I73" s="115">
        <v>642</v>
      </c>
      <c r="J73" s="116">
        <v>4.0686989036060588</v>
      </c>
    </row>
    <row r="74" spans="1:12" s="110" customFormat="1" ht="12" customHeight="1" x14ac:dyDescent="0.2">
      <c r="A74" s="118" t="s">
        <v>113</v>
      </c>
      <c r="B74" s="119" t="s">
        <v>116</v>
      </c>
      <c r="C74" s="113">
        <v>90.950783186362941</v>
      </c>
      <c r="D74" s="115">
        <v>53942</v>
      </c>
      <c r="E74" s="114">
        <v>53981</v>
      </c>
      <c r="F74" s="114">
        <v>54314</v>
      </c>
      <c r="G74" s="114">
        <v>53611</v>
      </c>
      <c r="H74" s="140">
        <v>53524</v>
      </c>
      <c r="I74" s="115">
        <v>418</v>
      </c>
      <c r="J74" s="116">
        <v>0.78095807488229574</v>
      </c>
    </row>
    <row r="75" spans="1:12" s="110" customFormat="1" ht="12" customHeight="1" x14ac:dyDescent="0.2">
      <c r="A75" s="142"/>
      <c r="B75" s="124" t="s">
        <v>117</v>
      </c>
      <c r="C75" s="125">
        <v>9.0070646950715751</v>
      </c>
      <c r="D75" s="143">
        <v>5342</v>
      </c>
      <c r="E75" s="144">
        <v>5170</v>
      </c>
      <c r="F75" s="144">
        <v>5181</v>
      </c>
      <c r="G75" s="144">
        <v>5029</v>
      </c>
      <c r="H75" s="145">
        <v>4876</v>
      </c>
      <c r="I75" s="143">
        <v>466</v>
      </c>
      <c r="J75" s="146">
        <v>9.5570139458572605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51914</v>
      </c>
      <c r="G11" s="114">
        <v>51837</v>
      </c>
      <c r="H11" s="114">
        <v>52195</v>
      </c>
      <c r="I11" s="114">
        <v>51370</v>
      </c>
      <c r="J11" s="140">
        <v>50976</v>
      </c>
      <c r="K11" s="114">
        <v>938</v>
      </c>
      <c r="L11" s="116">
        <v>1.8400816070307595</v>
      </c>
    </row>
    <row r="12" spans="1:17" s="110" customFormat="1" ht="24.95" customHeight="1" x14ac:dyDescent="0.2">
      <c r="A12" s="604" t="s">
        <v>185</v>
      </c>
      <c r="B12" s="605"/>
      <c r="C12" s="605"/>
      <c r="D12" s="606"/>
      <c r="E12" s="113">
        <v>55.497553646415227</v>
      </c>
      <c r="F12" s="115">
        <v>28811</v>
      </c>
      <c r="G12" s="114">
        <v>28818</v>
      </c>
      <c r="H12" s="114">
        <v>29225</v>
      </c>
      <c r="I12" s="114">
        <v>28759</v>
      </c>
      <c r="J12" s="140">
        <v>28407</v>
      </c>
      <c r="K12" s="114">
        <v>404</v>
      </c>
      <c r="L12" s="116">
        <v>1.4221846727919174</v>
      </c>
    </row>
    <row r="13" spans="1:17" s="110" customFormat="1" ht="15" customHeight="1" x14ac:dyDescent="0.2">
      <c r="A13" s="120"/>
      <c r="B13" s="612" t="s">
        <v>107</v>
      </c>
      <c r="C13" s="612"/>
      <c r="E13" s="113">
        <v>44.502446353584773</v>
      </c>
      <c r="F13" s="115">
        <v>23103</v>
      </c>
      <c r="G13" s="114">
        <v>23019</v>
      </c>
      <c r="H13" s="114">
        <v>22970</v>
      </c>
      <c r="I13" s="114">
        <v>22611</v>
      </c>
      <c r="J13" s="140">
        <v>22569</v>
      </c>
      <c r="K13" s="114">
        <v>534</v>
      </c>
      <c r="L13" s="116">
        <v>2.3660773627542202</v>
      </c>
    </row>
    <row r="14" spans="1:17" s="110" customFormat="1" ht="24.95" customHeight="1" x14ac:dyDescent="0.2">
      <c r="A14" s="604" t="s">
        <v>186</v>
      </c>
      <c r="B14" s="605"/>
      <c r="C14" s="605"/>
      <c r="D14" s="606"/>
      <c r="E14" s="113">
        <v>14.252417459644796</v>
      </c>
      <c r="F14" s="115">
        <v>7399</v>
      </c>
      <c r="G14" s="114">
        <v>7583</v>
      </c>
      <c r="H14" s="114">
        <v>7783</v>
      </c>
      <c r="I14" s="114">
        <v>7263</v>
      </c>
      <c r="J14" s="140">
        <v>7364</v>
      </c>
      <c r="K14" s="114">
        <v>35</v>
      </c>
      <c r="L14" s="116">
        <v>0.47528517110266161</v>
      </c>
    </row>
    <row r="15" spans="1:17" s="110" customFormat="1" ht="15" customHeight="1" x14ac:dyDescent="0.2">
      <c r="A15" s="120"/>
      <c r="B15" s="119"/>
      <c r="C15" s="258" t="s">
        <v>106</v>
      </c>
      <c r="E15" s="113">
        <v>57.453709960805512</v>
      </c>
      <c r="F15" s="115">
        <v>4251</v>
      </c>
      <c r="G15" s="114">
        <v>4346</v>
      </c>
      <c r="H15" s="114">
        <v>4497</v>
      </c>
      <c r="I15" s="114">
        <v>4167</v>
      </c>
      <c r="J15" s="140">
        <v>4210</v>
      </c>
      <c r="K15" s="114">
        <v>41</v>
      </c>
      <c r="L15" s="116">
        <v>0.97387173396674587</v>
      </c>
    </row>
    <row r="16" spans="1:17" s="110" customFormat="1" ht="15" customHeight="1" x14ac:dyDescent="0.2">
      <c r="A16" s="120"/>
      <c r="B16" s="119"/>
      <c r="C16" s="258" t="s">
        <v>107</v>
      </c>
      <c r="E16" s="113">
        <v>42.546290039194488</v>
      </c>
      <c r="F16" s="115">
        <v>3148</v>
      </c>
      <c r="G16" s="114">
        <v>3237</v>
      </c>
      <c r="H16" s="114">
        <v>3286</v>
      </c>
      <c r="I16" s="114">
        <v>3096</v>
      </c>
      <c r="J16" s="140">
        <v>3154</v>
      </c>
      <c r="K16" s="114">
        <v>-6</v>
      </c>
      <c r="L16" s="116">
        <v>-0.19023462270133165</v>
      </c>
    </row>
    <row r="17" spans="1:12" s="110" customFormat="1" ht="15" customHeight="1" x14ac:dyDescent="0.2">
      <c r="A17" s="120"/>
      <c r="B17" s="121" t="s">
        <v>109</v>
      </c>
      <c r="C17" s="258"/>
      <c r="E17" s="113">
        <v>65.400470008090309</v>
      </c>
      <c r="F17" s="115">
        <v>33952</v>
      </c>
      <c r="G17" s="114">
        <v>33866</v>
      </c>
      <c r="H17" s="114">
        <v>34126</v>
      </c>
      <c r="I17" s="114">
        <v>33998</v>
      </c>
      <c r="J17" s="140">
        <v>33769</v>
      </c>
      <c r="K17" s="114">
        <v>183</v>
      </c>
      <c r="L17" s="116">
        <v>0.54191714294175131</v>
      </c>
    </row>
    <row r="18" spans="1:12" s="110" customFormat="1" ht="15" customHeight="1" x14ac:dyDescent="0.2">
      <c r="A18" s="120"/>
      <c r="B18" s="119"/>
      <c r="C18" s="258" t="s">
        <v>106</v>
      </c>
      <c r="E18" s="113">
        <v>55.286875589066916</v>
      </c>
      <c r="F18" s="115">
        <v>18771</v>
      </c>
      <c r="G18" s="114">
        <v>18765</v>
      </c>
      <c r="H18" s="114">
        <v>19028</v>
      </c>
      <c r="I18" s="114">
        <v>18991</v>
      </c>
      <c r="J18" s="140">
        <v>18768</v>
      </c>
      <c r="K18" s="114">
        <v>3</v>
      </c>
      <c r="L18" s="116">
        <v>1.5984654731457801E-2</v>
      </c>
    </row>
    <row r="19" spans="1:12" s="110" customFormat="1" ht="15" customHeight="1" x14ac:dyDescent="0.2">
      <c r="A19" s="120"/>
      <c r="B19" s="119"/>
      <c r="C19" s="258" t="s">
        <v>107</v>
      </c>
      <c r="E19" s="113">
        <v>44.713124410933084</v>
      </c>
      <c r="F19" s="115">
        <v>15181</v>
      </c>
      <c r="G19" s="114">
        <v>15101</v>
      </c>
      <c r="H19" s="114">
        <v>15098</v>
      </c>
      <c r="I19" s="114">
        <v>15007</v>
      </c>
      <c r="J19" s="140">
        <v>15001</v>
      </c>
      <c r="K19" s="114">
        <v>180</v>
      </c>
      <c r="L19" s="116">
        <v>1.1999200053329777</v>
      </c>
    </row>
    <row r="20" spans="1:12" s="110" customFormat="1" ht="15" customHeight="1" x14ac:dyDescent="0.2">
      <c r="A20" s="120"/>
      <c r="B20" s="121" t="s">
        <v>110</v>
      </c>
      <c r="C20" s="258"/>
      <c r="E20" s="113">
        <v>19.47258928227453</v>
      </c>
      <c r="F20" s="115">
        <v>10109</v>
      </c>
      <c r="G20" s="114">
        <v>9929</v>
      </c>
      <c r="H20" s="114">
        <v>9828</v>
      </c>
      <c r="I20" s="114">
        <v>9667</v>
      </c>
      <c r="J20" s="140">
        <v>9411</v>
      </c>
      <c r="K20" s="114">
        <v>698</v>
      </c>
      <c r="L20" s="116">
        <v>7.4168526192753159</v>
      </c>
    </row>
    <row r="21" spans="1:12" s="110" customFormat="1" ht="15" customHeight="1" x14ac:dyDescent="0.2">
      <c r="A21" s="120"/>
      <c r="B21" s="119"/>
      <c r="C21" s="258" t="s">
        <v>106</v>
      </c>
      <c r="E21" s="113">
        <v>54.367395390246315</v>
      </c>
      <c r="F21" s="115">
        <v>5496</v>
      </c>
      <c r="G21" s="114">
        <v>5396</v>
      </c>
      <c r="H21" s="114">
        <v>5390</v>
      </c>
      <c r="I21" s="114">
        <v>5302</v>
      </c>
      <c r="J21" s="140">
        <v>5141</v>
      </c>
      <c r="K21" s="114">
        <v>355</v>
      </c>
      <c r="L21" s="116">
        <v>6.9052713479867727</v>
      </c>
    </row>
    <row r="22" spans="1:12" s="110" customFormat="1" ht="15" customHeight="1" x14ac:dyDescent="0.2">
      <c r="A22" s="120"/>
      <c r="B22" s="119"/>
      <c r="C22" s="258" t="s">
        <v>107</v>
      </c>
      <c r="E22" s="113">
        <v>45.632604609753685</v>
      </c>
      <c r="F22" s="115">
        <v>4613</v>
      </c>
      <c r="G22" s="114">
        <v>4533</v>
      </c>
      <c r="H22" s="114">
        <v>4438</v>
      </c>
      <c r="I22" s="114">
        <v>4365</v>
      </c>
      <c r="J22" s="140">
        <v>4270</v>
      </c>
      <c r="K22" s="114">
        <v>343</v>
      </c>
      <c r="L22" s="116">
        <v>8.0327868852459012</v>
      </c>
    </row>
    <row r="23" spans="1:12" s="110" customFormat="1" ht="15" customHeight="1" x14ac:dyDescent="0.2">
      <c r="A23" s="120"/>
      <c r="B23" s="121" t="s">
        <v>111</v>
      </c>
      <c r="C23" s="258"/>
      <c r="E23" s="113">
        <v>0.87452324999036868</v>
      </c>
      <c r="F23" s="115">
        <v>454</v>
      </c>
      <c r="G23" s="114">
        <v>459</v>
      </c>
      <c r="H23" s="114">
        <v>458</v>
      </c>
      <c r="I23" s="114">
        <v>442</v>
      </c>
      <c r="J23" s="140">
        <v>432</v>
      </c>
      <c r="K23" s="114">
        <v>22</v>
      </c>
      <c r="L23" s="116">
        <v>5.0925925925925926</v>
      </c>
    </row>
    <row r="24" spans="1:12" s="110" customFormat="1" ht="15" customHeight="1" x14ac:dyDescent="0.2">
      <c r="A24" s="120"/>
      <c r="B24" s="119"/>
      <c r="C24" s="258" t="s">
        <v>106</v>
      </c>
      <c r="E24" s="113">
        <v>64.53744493392071</v>
      </c>
      <c r="F24" s="115">
        <v>293</v>
      </c>
      <c r="G24" s="114">
        <v>311</v>
      </c>
      <c r="H24" s="114">
        <v>310</v>
      </c>
      <c r="I24" s="114">
        <v>299</v>
      </c>
      <c r="J24" s="140">
        <v>288</v>
      </c>
      <c r="K24" s="114">
        <v>5</v>
      </c>
      <c r="L24" s="116">
        <v>1.7361111111111112</v>
      </c>
    </row>
    <row r="25" spans="1:12" s="110" customFormat="1" ht="15" customHeight="1" x14ac:dyDescent="0.2">
      <c r="A25" s="120"/>
      <c r="B25" s="119"/>
      <c r="C25" s="258" t="s">
        <v>107</v>
      </c>
      <c r="E25" s="113">
        <v>35.462555066079297</v>
      </c>
      <c r="F25" s="115">
        <v>161</v>
      </c>
      <c r="G25" s="114">
        <v>148</v>
      </c>
      <c r="H25" s="114">
        <v>148</v>
      </c>
      <c r="I25" s="114">
        <v>143</v>
      </c>
      <c r="J25" s="140">
        <v>144</v>
      </c>
      <c r="K25" s="114">
        <v>17</v>
      </c>
      <c r="L25" s="116">
        <v>11.805555555555555</v>
      </c>
    </row>
    <row r="26" spans="1:12" s="110" customFormat="1" ht="15" customHeight="1" x14ac:dyDescent="0.2">
      <c r="A26" s="120"/>
      <c r="C26" s="121" t="s">
        <v>187</v>
      </c>
      <c r="D26" s="110" t="s">
        <v>188</v>
      </c>
      <c r="E26" s="113">
        <v>0.20611010517394152</v>
      </c>
      <c r="F26" s="115">
        <v>107</v>
      </c>
      <c r="G26" s="114">
        <v>114</v>
      </c>
      <c r="H26" s="114">
        <v>125</v>
      </c>
      <c r="I26" s="114">
        <v>106</v>
      </c>
      <c r="J26" s="140">
        <v>100</v>
      </c>
      <c r="K26" s="114">
        <v>7</v>
      </c>
      <c r="L26" s="116">
        <v>7</v>
      </c>
    </row>
    <row r="27" spans="1:12" s="110" customFormat="1" ht="15" customHeight="1" x14ac:dyDescent="0.2">
      <c r="A27" s="120"/>
      <c r="B27" s="119"/>
      <c r="D27" s="259" t="s">
        <v>106</v>
      </c>
      <c r="E27" s="113">
        <v>55.140186915887853</v>
      </c>
      <c r="F27" s="115">
        <v>59</v>
      </c>
      <c r="G27" s="114">
        <v>73</v>
      </c>
      <c r="H27" s="114">
        <v>75</v>
      </c>
      <c r="I27" s="114">
        <v>64</v>
      </c>
      <c r="J27" s="140">
        <v>59</v>
      </c>
      <c r="K27" s="114">
        <v>0</v>
      </c>
      <c r="L27" s="116">
        <v>0</v>
      </c>
    </row>
    <row r="28" spans="1:12" s="110" customFormat="1" ht="15" customHeight="1" x14ac:dyDescent="0.2">
      <c r="A28" s="120"/>
      <c r="B28" s="119"/>
      <c r="D28" s="259" t="s">
        <v>107</v>
      </c>
      <c r="E28" s="113">
        <v>44.859813084112147</v>
      </c>
      <c r="F28" s="115">
        <v>48</v>
      </c>
      <c r="G28" s="114">
        <v>41</v>
      </c>
      <c r="H28" s="114">
        <v>50</v>
      </c>
      <c r="I28" s="114">
        <v>42</v>
      </c>
      <c r="J28" s="140">
        <v>41</v>
      </c>
      <c r="K28" s="114">
        <v>7</v>
      </c>
      <c r="L28" s="116">
        <v>17.073170731707318</v>
      </c>
    </row>
    <row r="29" spans="1:12" s="110" customFormat="1" ht="24.95" customHeight="1" x14ac:dyDescent="0.2">
      <c r="A29" s="604" t="s">
        <v>189</v>
      </c>
      <c r="B29" s="605"/>
      <c r="C29" s="605"/>
      <c r="D29" s="606"/>
      <c r="E29" s="113">
        <v>88.877759371267871</v>
      </c>
      <c r="F29" s="115">
        <v>46140</v>
      </c>
      <c r="G29" s="114">
        <v>46216</v>
      </c>
      <c r="H29" s="114">
        <v>46582</v>
      </c>
      <c r="I29" s="114">
        <v>45874</v>
      </c>
      <c r="J29" s="140">
        <v>45672</v>
      </c>
      <c r="K29" s="114">
        <v>468</v>
      </c>
      <c r="L29" s="116">
        <v>1.0246978455070941</v>
      </c>
    </row>
    <row r="30" spans="1:12" s="110" customFormat="1" ht="15" customHeight="1" x14ac:dyDescent="0.2">
      <c r="A30" s="120"/>
      <c r="B30" s="119"/>
      <c r="C30" s="258" t="s">
        <v>106</v>
      </c>
      <c r="E30" s="113">
        <v>53.799306458604249</v>
      </c>
      <c r="F30" s="115">
        <v>24823</v>
      </c>
      <c r="G30" s="114">
        <v>24936</v>
      </c>
      <c r="H30" s="114">
        <v>25308</v>
      </c>
      <c r="I30" s="114">
        <v>24910</v>
      </c>
      <c r="J30" s="140">
        <v>24703</v>
      </c>
      <c r="K30" s="114">
        <v>120</v>
      </c>
      <c r="L30" s="116">
        <v>0.4857709589928349</v>
      </c>
    </row>
    <row r="31" spans="1:12" s="110" customFormat="1" ht="15" customHeight="1" x14ac:dyDescent="0.2">
      <c r="A31" s="120"/>
      <c r="B31" s="119"/>
      <c r="C31" s="258" t="s">
        <v>107</v>
      </c>
      <c r="E31" s="113">
        <v>46.200693541395751</v>
      </c>
      <c r="F31" s="115">
        <v>21317</v>
      </c>
      <c r="G31" s="114">
        <v>21280</v>
      </c>
      <c r="H31" s="114">
        <v>21274</v>
      </c>
      <c r="I31" s="114">
        <v>20964</v>
      </c>
      <c r="J31" s="140">
        <v>20969</v>
      </c>
      <c r="K31" s="114">
        <v>348</v>
      </c>
      <c r="L31" s="116">
        <v>1.6595927321283801</v>
      </c>
    </row>
    <row r="32" spans="1:12" s="110" customFormat="1" ht="15" customHeight="1" x14ac:dyDescent="0.2">
      <c r="A32" s="120"/>
      <c r="B32" s="119" t="s">
        <v>117</v>
      </c>
      <c r="C32" s="258"/>
      <c r="E32" s="113">
        <v>11.093346688754478</v>
      </c>
      <c r="F32" s="115">
        <v>5759</v>
      </c>
      <c r="G32" s="114">
        <v>5609</v>
      </c>
      <c r="H32" s="114">
        <v>5600</v>
      </c>
      <c r="I32" s="114">
        <v>5481</v>
      </c>
      <c r="J32" s="140">
        <v>5290</v>
      </c>
      <c r="K32" s="114">
        <v>469</v>
      </c>
      <c r="L32" s="116">
        <v>8.8657844990548202</v>
      </c>
    </row>
    <row r="33" spans="1:12" s="110" customFormat="1" ht="15" customHeight="1" x14ac:dyDescent="0.2">
      <c r="A33" s="120"/>
      <c r="B33" s="119"/>
      <c r="C33" s="258" t="s">
        <v>106</v>
      </c>
      <c r="E33" s="113">
        <v>69.143948602187876</v>
      </c>
      <c r="F33" s="115">
        <v>3982</v>
      </c>
      <c r="G33" s="114">
        <v>3879</v>
      </c>
      <c r="H33" s="114">
        <v>3911</v>
      </c>
      <c r="I33" s="114">
        <v>3842</v>
      </c>
      <c r="J33" s="140">
        <v>3697</v>
      </c>
      <c r="K33" s="114">
        <v>285</v>
      </c>
      <c r="L33" s="116">
        <v>7.7089532053015954</v>
      </c>
    </row>
    <row r="34" spans="1:12" s="110" customFormat="1" ht="15" customHeight="1" x14ac:dyDescent="0.2">
      <c r="A34" s="120"/>
      <c r="B34" s="119"/>
      <c r="C34" s="258" t="s">
        <v>107</v>
      </c>
      <c r="E34" s="113">
        <v>30.85605139781212</v>
      </c>
      <c r="F34" s="115">
        <v>1777</v>
      </c>
      <c r="G34" s="114">
        <v>1730</v>
      </c>
      <c r="H34" s="114">
        <v>1689</v>
      </c>
      <c r="I34" s="114">
        <v>1639</v>
      </c>
      <c r="J34" s="140">
        <v>1593</v>
      </c>
      <c r="K34" s="114">
        <v>184</v>
      </c>
      <c r="L34" s="116">
        <v>11.550533584431889</v>
      </c>
    </row>
    <row r="35" spans="1:12" s="110" customFormat="1" ht="24.95" customHeight="1" x14ac:dyDescent="0.2">
      <c r="A35" s="604" t="s">
        <v>190</v>
      </c>
      <c r="B35" s="605"/>
      <c r="C35" s="605"/>
      <c r="D35" s="606"/>
      <c r="E35" s="113">
        <v>73.041954000847554</v>
      </c>
      <c r="F35" s="115">
        <v>37919</v>
      </c>
      <c r="G35" s="114">
        <v>37970</v>
      </c>
      <c r="H35" s="114">
        <v>38401</v>
      </c>
      <c r="I35" s="114">
        <v>37831</v>
      </c>
      <c r="J35" s="140">
        <v>37584</v>
      </c>
      <c r="K35" s="114">
        <v>335</v>
      </c>
      <c r="L35" s="116">
        <v>0.89133673903788846</v>
      </c>
    </row>
    <row r="36" spans="1:12" s="110" customFormat="1" ht="15" customHeight="1" x14ac:dyDescent="0.2">
      <c r="A36" s="120"/>
      <c r="B36" s="119"/>
      <c r="C36" s="258" t="s">
        <v>106</v>
      </c>
      <c r="E36" s="113">
        <v>71.019805374614307</v>
      </c>
      <c r="F36" s="115">
        <v>26930</v>
      </c>
      <c r="G36" s="114">
        <v>26960</v>
      </c>
      <c r="H36" s="114">
        <v>27361</v>
      </c>
      <c r="I36" s="114">
        <v>26956</v>
      </c>
      <c r="J36" s="140">
        <v>26697</v>
      </c>
      <c r="K36" s="114">
        <v>233</v>
      </c>
      <c r="L36" s="116">
        <v>0.87275723864104582</v>
      </c>
    </row>
    <row r="37" spans="1:12" s="110" customFormat="1" ht="15" customHeight="1" x14ac:dyDescent="0.2">
      <c r="A37" s="120"/>
      <c r="B37" s="119"/>
      <c r="C37" s="258" t="s">
        <v>107</v>
      </c>
      <c r="E37" s="113">
        <v>28.980194625385689</v>
      </c>
      <c r="F37" s="115">
        <v>10989</v>
      </c>
      <c r="G37" s="114">
        <v>11010</v>
      </c>
      <c r="H37" s="114">
        <v>11040</v>
      </c>
      <c r="I37" s="114">
        <v>10875</v>
      </c>
      <c r="J37" s="140">
        <v>10887</v>
      </c>
      <c r="K37" s="114">
        <v>102</v>
      </c>
      <c r="L37" s="116">
        <v>0.93689721686414995</v>
      </c>
    </row>
    <row r="38" spans="1:12" s="110" customFormat="1" ht="15" customHeight="1" x14ac:dyDescent="0.2">
      <c r="A38" s="120"/>
      <c r="B38" s="119" t="s">
        <v>182</v>
      </c>
      <c r="C38" s="258"/>
      <c r="E38" s="113">
        <v>26.958045999152443</v>
      </c>
      <c r="F38" s="115">
        <v>13995</v>
      </c>
      <c r="G38" s="114">
        <v>13867</v>
      </c>
      <c r="H38" s="114">
        <v>13794</v>
      </c>
      <c r="I38" s="114">
        <v>13539</v>
      </c>
      <c r="J38" s="140">
        <v>13392</v>
      </c>
      <c r="K38" s="114">
        <v>603</v>
      </c>
      <c r="L38" s="116">
        <v>4.502688172043011</v>
      </c>
    </row>
    <row r="39" spans="1:12" s="110" customFormat="1" ht="15" customHeight="1" x14ac:dyDescent="0.2">
      <c r="A39" s="120"/>
      <c r="B39" s="119"/>
      <c r="C39" s="258" t="s">
        <v>106</v>
      </c>
      <c r="E39" s="113">
        <v>13.440514469453376</v>
      </c>
      <c r="F39" s="115">
        <v>1881</v>
      </c>
      <c r="G39" s="114">
        <v>1858</v>
      </c>
      <c r="H39" s="114">
        <v>1864</v>
      </c>
      <c r="I39" s="114">
        <v>1803</v>
      </c>
      <c r="J39" s="140">
        <v>1710</v>
      </c>
      <c r="K39" s="114">
        <v>171</v>
      </c>
      <c r="L39" s="116">
        <v>10</v>
      </c>
    </row>
    <row r="40" spans="1:12" s="110" customFormat="1" ht="15" customHeight="1" x14ac:dyDescent="0.2">
      <c r="A40" s="120"/>
      <c r="B40" s="119"/>
      <c r="C40" s="258" t="s">
        <v>107</v>
      </c>
      <c r="E40" s="113">
        <v>86.559485530546624</v>
      </c>
      <c r="F40" s="115">
        <v>12114</v>
      </c>
      <c r="G40" s="114">
        <v>12009</v>
      </c>
      <c r="H40" s="114">
        <v>11930</v>
      </c>
      <c r="I40" s="114">
        <v>11736</v>
      </c>
      <c r="J40" s="140">
        <v>11682</v>
      </c>
      <c r="K40" s="114">
        <v>432</v>
      </c>
      <c r="L40" s="116">
        <v>3.6979969183359014</v>
      </c>
    </row>
    <row r="41" spans="1:12" s="110" customFormat="1" ht="24.75" customHeight="1" x14ac:dyDescent="0.2">
      <c r="A41" s="604" t="s">
        <v>517</v>
      </c>
      <c r="B41" s="605"/>
      <c r="C41" s="605"/>
      <c r="D41" s="606"/>
      <c r="E41" s="113">
        <v>5.7614516315444773</v>
      </c>
      <c r="F41" s="115">
        <v>2991</v>
      </c>
      <c r="G41" s="114">
        <v>3338</v>
      </c>
      <c r="H41" s="114">
        <v>3390</v>
      </c>
      <c r="I41" s="114">
        <v>2953</v>
      </c>
      <c r="J41" s="140">
        <v>2986</v>
      </c>
      <c r="K41" s="114">
        <v>5</v>
      </c>
      <c r="L41" s="116">
        <v>0.16744809109176156</v>
      </c>
    </row>
    <row r="42" spans="1:12" s="110" customFormat="1" ht="15" customHeight="1" x14ac:dyDescent="0.2">
      <c r="A42" s="120"/>
      <c r="B42" s="119"/>
      <c r="C42" s="258" t="s">
        <v>106</v>
      </c>
      <c r="E42" s="113">
        <v>60.481444332998997</v>
      </c>
      <c r="F42" s="115">
        <v>1809</v>
      </c>
      <c r="G42" s="114">
        <v>2087</v>
      </c>
      <c r="H42" s="114">
        <v>2123</v>
      </c>
      <c r="I42" s="114">
        <v>1789</v>
      </c>
      <c r="J42" s="140">
        <v>1819</v>
      </c>
      <c r="K42" s="114">
        <v>-10</v>
      </c>
      <c r="L42" s="116">
        <v>-0.54975261132490383</v>
      </c>
    </row>
    <row r="43" spans="1:12" s="110" customFormat="1" ht="15" customHeight="1" x14ac:dyDescent="0.2">
      <c r="A43" s="123"/>
      <c r="B43" s="124"/>
      <c r="C43" s="260" t="s">
        <v>107</v>
      </c>
      <c r="D43" s="261"/>
      <c r="E43" s="125">
        <v>39.518555667001003</v>
      </c>
      <c r="F43" s="143">
        <v>1182</v>
      </c>
      <c r="G43" s="144">
        <v>1251</v>
      </c>
      <c r="H43" s="144">
        <v>1267</v>
      </c>
      <c r="I43" s="144">
        <v>1164</v>
      </c>
      <c r="J43" s="145">
        <v>1167</v>
      </c>
      <c r="K43" s="144">
        <v>15</v>
      </c>
      <c r="L43" s="146">
        <v>1.2853470437017995</v>
      </c>
    </row>
    <row r="44" spans="1:12" s="110" customFormat="1" ht="45.75" customHeight="1" x14ac:dyDescent="0.2">
      <c r="A44" s="604" t="s">
        <v>191</v>
      </c>
      <c r="B44" s="605"/>
      <c r="C44" s="605"/>
      <c r="D44" s="606"/>
      <c r="E44" s="113">
        <v>0.99973032322687516</v>
      </c>
      <c r="F44" s="115">
        <v>519</v>
      </c>
      <c r="G44" s="114">
        <v>525</v>
      </c>
      <c r="H44" s="114">
        <v>534</v>
      </c>
      <c r="I44" s="114">
        <v>530</v>
      </c>
      <c r="J44" s="140">
        <v>535</v>
      </c>
      <c r="K44" s="114">
        <v>-16</v>
      </c>
      <c r="L44" s="116">
        <v>-2.9906542056074765</v>
      </c>
    </row>
    <row r="45" spans="1:12" s="110" customFormat="1" ht="15" customHeight="1" x14ac:dyDescent="0.2">
      <c r="A45" s="120"/>
      <c r="B45" s="119"/>
      <c r="C45" s="258" t="s">
        <v>106</v>
      </c>
      <c r="E45" s="113">
        <v>52.408477842003855</v>
      </c>
      <c r="F45" s="115">
        <v>272</v>
      </c>
      <c r="G45" s="114">
        <v>274</v>
      </c>
      <c r="H45" s="114">
        <v>276</v>
      </c>
      <c r="I45" s="114">
        <v>273</v>
      </c>
      <c r="J45" s="140">
        <v>277</v>
      </c>
      <c r="K45" s="114">
        <v>-5</v>
      </c>
      <c r="L45" s="116">
        <v>-1.8050541516245486</v>
      </c>
    </row>
    <row r="46" spans="1:12" s="110" customFormat="1" ht="15" customHeight="1" x14ac:dyDescent="0.2">
      <c r="A46" s="123"/>
      <c r="B46" s="124"/>
      <c r="C46" s="260" t="s">
        <v>107</v>
      </c>
      <c r="D46" s="261"/>
      <c r="E46" s="125">
        <v>47.591522157996145</v>
      </c>
      <c r="F46" s="143">
        <v>247</v>
      </c>
      <c r="G46" s="144">
        <v>251</v>
      </c>
      <c r="H46" s="144">
        <v>258</v>
      </c>
      <c r="I46" s="144">
        <v>257</v>
      </c>
      <c r="J46" s="145">
        <v>258</v>
      </c>
      <c r="K46" s="144">
        <v>-11</v>
      </c>
      <c r="L46" s="146">
        <v>-4.2635658914728678</v>
      </c>
    </row>
    <row r="47" spans="1:12" s="110" customFormat="1" ht="39" customHeight="1" x14ac:dyDescent="0.2">
      <c r="A47" s="604" t="s">
        <v>518</v>
      </c>
      <c r="B47" s="607"/>
      <c r="C47" s="607"/>
      <c r="D47" s="608"/>
      <c r="E47" s="113">
        <v>8.4755557267789036E-2</v>
      </c>
      <c r="F47" s="115">
        <v>44</v>
      </c>
      <c r="G47" s="114">
        <v>45</v>
      </c>
      <c r="H47" s="114">
        <v>41</v>
      </c>
      <c r="I47" s="114">
        <v>32</v>
      </c>
      <c r="J47" s="140">
        <v>37</v>
      </c>
      <c r="K47" s="114">
        <v>7</v>
      </c>
      <c r="L47" s="116">
        <v>18.918918918918919</v>
      </c>
    </row>
    <row r="48" spans="1:12" s="110" customFormat="1" ht="15" customHeight="1" x14ac:dyDescent="0.2">
      <c r="A48" s="120"/>
      <c r="B48" s="119"/>
      <c r="C48" s="258" t="s">
        <v>106</v>
      </c>
      <c r="E48" s="113">
        <v>34.090909090909093</v>
      </c>
      <c r="F48" s="115">
        <v>15</v>
      </c>
      <c r="G48" s="114">
        <v>15</v>
      </c>
      <c r="H48" s="114">
        <v>16</v>
      </c>
      <c r="I48" s="114">
        <v>11</v>
      </c>
      <c r="J48" s="140">
        <v>11</v>
      </c>
      <c r="K48" s="114">
        <v>4</v>
      </c>
      <c r="L48" s="116">
        <v>36.363636363636367</v>
      </c>
    </row>
    <row r="49" spans="1:12" s="110" customFormat="1" ht="15" customHeight="1" x14ac:dyDescent="0.2">
      <c r="A49" s="123"/>
      <c r="B49" s="124"/>
      <c r="C49" s="260" t="s">
        <v>107</v>
      </c>
      <c r="D49" s="261"/>
      <c r="E49" s="125">
        <v>65.909090909090907</v>
      </c>
      <c r="F49" s="143">
        <v>29</v>
      </c>
      <c r="G49" s="144">
        <v>30</v>
      </c>
      <c r="H49" s="144">
        <v>25</v>
      </c>
      <c r="I49" s="144">
        <v>21</v>
      </c>
      <c r="J49" s="145">
        <v>26</v>
      </c>
      <c r="K49" s="144">
        <v>3</v>
      </c>
      <c r="L49" s="146">
        <v>11.538461538461538</v>
      </c>
    </row>
    <row r="50" spans="1:12" s="110" customFormat="1" ht="24.95" customHeight="1" x14ac:dyDescent="0.2">
      <c r="A50" s="609" t="s">
        <v>192</v>
      </c>
      <c r="B50" s="610"/>
      <c r="C50" s="610"/>
      <c r="D50" s="611"/>
      <c r="E50" s="262">
        <v>12.370458835766845</v>
      </c>
      <c r="F50" s="263">
        <v>6422</v>
      </c>
      <c r="G50" s="264">
        <v>6641</v>
      </c>
      <c r="H50" s="264">
        <v>6812</v>
      </c>
      <c r="I50" s="264">
        <v>6172</v>
      </c>
      <c r="J50" s="265">
        <v>6290</v>
      </c>
      <c r="K50" s="263">
        <v>132</v>
      </c>
      <c r="L50" s="266">
        <v>2.0985691573926868</v>
      </c>
    </row>
    <row r="51" spans="1:12" s="110" customFormat="1" ht="15" customHeight="1" x14ac:dyDescent="0.2">
      <c r="A51" s="120"/>
      <c r="B51" s="119"/>
      <c r="C51" s="258" t="s">
        <v>106</v>
      </c>
      <c r="E51" s="113">
        <v>55.465587044534416</v>
      </c>
      <c r="F51" s="115">
        <v>3562</v>
      </c>
      <c r="G51" s="114">
        <v>3677</v>
      </c>
      <c r="H51" s="114">
        <v>3849</v>
      </c>
      <c r="I51" s="114">
        <v>3438</v>
      </c>
      <c r="J51" s="140">
        <v>3494</v>
      </c>
      <c r="K51" s="114">
        <v>68</v>
      </c>
      <c r="L51" s="116">
        <v>1.9461934745277618</v>
      </c>
    </row>
    <row r="52" spans="1:12" s="110" customFormat="1" ht="15" customHeight="1" x14ac:dyDescent="0.2">
      <c r="A52" s="120"/>
      <c r="B52" s="119"/>
      <c r="C52" s="258" t="s">
        <v>107</v>
      </c>
      <c r="E52" s="113">
        <v>44.534412955465584</v>
      </c>
      <c r="F52" s="115">
        <v>2860</v>
      </c>
      <c r="G52" s="114">
        <v>2964</v>
      </c>
      <c r="H52" s="114">
        <v>2963</v>
      </c>
      <c r="I52" s="114">
        <v>2734</v>
      </c>
      <c r="J52" s="140">
        <v>2796</v>
      </c>
      <c r="K52" s="114">
        <v>64</v>
      </c>
      <c r="L52" s="116">
        <v>2.2889842632331905</v>
      </c>
    </row>
    <row r="53" spans="1:12" s="110" customFormat="1" ht="15" customHeight="1" x14ac:dyDescent="0.2">
      <c r="A53" s="120"/>
      <c r="B53" s="119"/>
      <c r="C53" s="258" t="s">
        <v>187</v>
      </c>
      <c r="D53" s="110" t="s">
        <v>193</v>
      </c>
      <c r="E53" s="113">
        <v>35.502958579881657</v>
      </c>
      <c r="F53" s="115">
        <v>2280</v>
      </c>
      <c r="G53" s="114">
        <v>2563</v>
      </c>
      <c r="H53" s="114">
        <v>2692</v>
      </c>
      <c r="I53" s="114">
        <v>2088</v>
      </c>
      <c r="J53" s="140">
        <v>2251</v>
      </c>
      <c r="K53" s="114">
        <v>29</v>
      </c>
      <c r="L53" s="116">
        <v>1.288316303864949</v>
      </c>
    </row>
    <row r="54" spans="1:12" s="110" customFormat="1" ht="15" customHeight="1" x14ac:dyDescent="0.2">
      <c r="A54" s="120"/>
      <c r="B54" s="119"/>
      <c r="D54" s="267" t="s">
        <v>194</v>
      </c>
      <c r="E54" s="113">
        <v>63.289473684210527</v>
      </c>
      <c r="F54" s="115">
        <v>1443</v>
      </c>
      <c r="G54" s="114">
        <v>1606</v>
      </c>
      <c r="H54" s="114">
        <v>1732</v>
      </c>
      <c r="I54" s="114">
        <v>1351</v>
      </c>
      <c r="J54" s="140">
        <v>1457</v>
      </c>
      <c r="K54" s="114">
        <v>-14</v>
      </c>
      <c r="L54" s="116">
        <v>-0.96087851750171582</v>
      </c>
    </row>
    <row r="55" spans="1:12" s="110" customFormat="1" ht="15" customHeight="1" x14ac:dyDescent="0.2">
      <c r="A55" s="120"/>
      <c r="B55" s="119"/>
      <c r="D55" s="267" t="s">
        <v>195</v>
      </c>
      <c r="E55" s="113">
        <v>36.710526315789473</v>
      </c>
      <c r="F55" s="115">
        <v>837</v>
      </c>
      <c r="G55" s="114">
        <v>957</v>
      </c>
      <c r="H55" s="114">
        <v>960</v>
      </c>
      <c r="I55" s="114">
        <v>737</v>
      </c>
      <c r="J55" s="140">
        <v>794</v>
      </c>
      <c r="K55" s="114">
        <v>43</v>
      </c>
      <c r="L55" s="116">
        <v>5.4156171284634764</v>
      </c>
    </row>
    <row r="56" spans="1:12" s="110" customFormat="1" ht="15" customHeight="1" x14ac:dyDescent="0.2">
      <c r="A56" s="120"/>
      <c r="B56" s="119" t="s">
        <v>196</v>
      </c>
      <c r="C56" s="258"/>
      <c r="E56" s="113">
        <v>70.899949917170701</v>
      </c>
      <c r="F56" s="115">
        <v>36807</v>
      </c>
      <c r="G56" s="114">
        <v>36583</v>
      </c>
      <c r="H56" s="114">
        <v>36808</v>
      </c>
      <c r="I56" s="114">
        <v>36669</v>
      </c>
      <c r="J56" s="140">
        <v>36300</v>
      </c>
      <c r="K56" s="114">
        <v>507</v>
      </c>
      <c r="L56" s="116">
        <v>1.3966942148760331</v>
      </c>
    </row>
    <row r="57" spans="1:12" s="110" customFormat="1" ht="15" customHeight="1" x14ac:dyDescent="0.2">
      <c r="A57" s="120"/>
      <c r="B57" s="119"/>
      <c r="C57" s="258" t="s">
        <v>106</v>
      </c>
      <c r="E57" s="113">
        <v>54.533105115874697</v>
      </c>
      <c r="F57" s="115">
        <v>20072</v>
      </c>
      <c r="G57" s="114">
        <v>20025</v>
      </c>
      <c r="H57" s="114">
        <v>20248</v>
      </c>
      <c r="I57" s="114">
        <v>20220</v>
      </c>
      <c r="J57" s="140">
        <v>19933</v>
      </c>
      <c r="K57" s="114">
        <v>139</v>
      </c>
      <c r="L57" s="116">
        <v>0.69733607585411128</v>
      </c>
    </row>
    <row r="58" spans="1:12" s="110" customFormat="1" ht="15" customHeight="1" x14ac:dyDescent="0.2">
      <c r="A58" s="120"/>
      <c r="B58" s="119"/>
      <c r="C58" s="258" t="s">
        <v>107</v>
      </c>
      <c r="E58" s="113">
        <v>45.466894884125303</v>
      </c>
      <c r="F58" s="115">
        <v>16735</v>
      </c>
      <c r="G58" s="114">
        <v>16558</v>
      </c>
      <c r="H58" s="114">
        <v>16560</v>
      </c>
      <c r="I58" s="114">
        <v>16449</v>
      </c>
      <c r="J58" s="140">
        <v>16367</v>
      </c>
      <c r="K58" s="114">
        <v>368</v>
      </c>
      <c r="L58" s="116">
        <v>2.2484267122869186</v>
      </c>
    </row>
    <row r="59" spans="1:12" s="110" customFormat="1" ht="15" customHeight="1" x14ac:dyDescent="0.2">
      <c r="A59" s="120"/>
      <c r="B59" s="119"/>
      <c r="C59" s="258" t="s">
        <v>105</v>
      </c>
      <c r="D59" s="110" t="s">
        <v>197</v>
      </c>
      <c r="E59" s="113">
        <v>89.078164479582682</v>
      </c>
      <c r="F59" s="115">
        <v>32787</v>
      </c>
      <c r="G59" s="114">
        <v>32598</v>
      </c>
      <c r="H59" s="114">
        <v>32826</v>
      </c>
      <c r="I59" s="114">
        <v>32768</v>
      </c>
      <c r="J59" s="140">
        <v>32444</v>
      </c>
      <c r="K59" s="114">
        <v>343</v>
      </c>
      <c r="L59" s="116">
        <v>1.0572062630994945</v>
      </c>
    </row>
    <row r="60" spans="1:12" s="110" customFormat="1" ht="15" customHeight="1" x14ac:dyDescent="0.2">
      <c r="A60" s="120"/>
      <c r="B60" s="119"/>
      <c r="C60" s="258"/>
      <c r="D60" s="267" t="s">
        <v>198</v>
      </c>
      <c r="E60" s="113">
        <v>51.956568152011471</v>
      </c>
      <c r="F60" s="115">
        <v>17035</v>
      </c>
      <c r="G60" s="114">
        <v>16997</v>
      </c>
      <c r="H60" s="114">
        <v>17217</v>
      </c>
      <c r="I60" s="114">
        <v>17238</v>
      </c>
      <c r="J60" s="140">
        <v>16972</v>
      </c>
      <c r="K60" s="114">
        <v>63</v>
      </c>
      <c r="L60" s="116">
        <v>0.37119962290831959</v>
      </c>
    </row>
    <row r="61" spans="1:12" s="110" customFormat="1" ht="15" customHeight="1" x14ac:dyDescent="0.2">
      <c r="A61" s="120"/>
      <c r="B61" s="119"/>
      <c r="C61" s="258"/>
      <c r="D61" s="267" t="s">
        <v>199</v>
      </c>
      <c r="E61" s="113">
        <v>48.043431847988529</v>
      </c>
      <c r="F61" s="115">
        <v>15752</v>
      </c>
      <c r="G61" s="114">
        <v>15601</v>
      </c>
      <c r="H61" s="114">
        <v>15609</v>
      </c>
      <c r="I61" s="114">
        <v>15530</v>
      </c>
      <c r="J61" s="140">
        <v>15472</v>
      </c>
      <c r="K61" s="114">
        <v>280</v>
      </c>
      <c r="L61" s="116">
        <v>1.8097207859358841</v>
      </c>
    </row>
    <row r="62" spans="1:12" s="110" customFormat="1" ht="15" customHeight="1" x14ac:dyDescent="0.2">
      <c r="A62" s="120"/>
      <c r="B62" s="119"/>
      <c r="C62" s="258"/>
      <c r="D62" s="258" t="s">
        <v>200</v>
      </c>
      <c r="E62" s="113">
        <v>10.921835520417313</v>
      </c>
      <c r="F62" s="115">
        <v>4020</v>
      </c>
      <c r="G62" s="114">
        <v>3985</v>
      </c>
      <c r="H62" s="114">
        <v>3982</v>
      </c>
      <c r="I62" s="114">
        <v>3901</v>
      </c>
      <c r="J62" s="140">
        <v>3856</v>
      </c>
      <c r="K62" s="114">
        <v>164</v>
      </c>
      <c r="L62" s="116">
        <v>4.2531120331950207</v>
      </c>
    </row>
    <row r="63" spans="1:12" s="110" customFormat="1" ht="15" customHeight="1" x14ac:dyDescent="0.2">
      <c r="A63" s="120"/>
      <c r="B63" s="119"/>
      <c r="C63" s="258"/>
      <c r="D63" s="267" t="s">
        <v>198</v>
      </c>
      <c r="E63" s="113">
        <v>75.547263681592042</v>
      </c>
      <c r="F63" s="115">
        <v>3037</v>
      </c>
      <c r="G63" s="114">
        <v>3028</v>
      </c>
      <c r="H63" s="114">
        <v>3031</v>
      </c>
      <c r="I63" s="114">
        <v>2982</v>
      </c>
      <c r="J63" s="140">
        <v>2961</v>
      </c>
      <c r="K63" s="114">
        <v>76</v>
      </c>
      <c r="L63" s="116">
        <v>2.5667004390408645</v>
      </c>
    </row>
    <row r="64" spans="1:12" s="110" customFormat="1" ht="15" customHeight="1" x14ac:dyDescent="0.2">
      <c r="A64" s="120"/>
      <c r="B64" s="119"/>
      <c r="C64" s="258"/>
      <c r="D64" s="267" t="s">
        <v>199</v>
      </c>
      <c r="E64" s="113">
        <v>24.452736318407961</v>
      </c>
      <c r="F64" s="115">
        <v>983</v>
      </c>
      <c r="G64" s="114">
        <v>957</v>
      </c>
      <c r="H64" s="114">
        <v>951</v>
      </c>
      <c r="I64" s="114">
        <v>919</v>
      </c>
      <c r="J64" s="140">
        <v>895</v>
      </c>
      <c r="K64" s="114">
        <v>88</v>
      </c>
      <c r="L64" s="116">
        <v>9.8324022346368718</v>
      </c>
    </row>
    <row r="65" spans="1:12" s="110" customFormat="1" ht="15" customHeight="1" x14ac:dyDescent="0.2">
      <c r="A65" s="120"/>
      <c r="B65" s="119" t="s">
        <v>201</v>
      </c>
      <c r="C65" s="258"/>
      <c r="E65" s="113">
        <v>9.2788072581577232</v>
      </c>
      <c r="F65" s="115">
        <v>4817</v>
      </c>
      <c r="G65" s="114">
        <v>4763</v>
      </c>
      <c r="H65" s="114">
        <v>4673</v>
      </c>
      <c r="I65" s="114">
        <v>4638</v>
      </c>
      <c r="J65" s="140">
        <v>4545</v>
      </c>
      <c r="K65" s="114">
        <v>272</v>
      </c>
      <c r="L65" s="116">
        <v>5.9845984598459845</v>
      </c>
    </row>
    <row r="66" spans="1:12" s="110" customFormat="1" ht="15" customHeight="1" x14ac:dyDescent="0.2">
      <c r="A66" s="120"/>
      <c r="B66" s="119"/>
      <c r="C66" s="258" t="s">
        <v>106</v>
      </c>
      <c r="E66" s="113">
        <v>54.577537886651442</v>
      </c>
      <c r="F66" s="115">
        <v>2629</v>
      </c>
      <c r="G66" s="114">
        <v>2595</v>
      </c>
      <c r="H66" s="114">
        <v>2565</v>
      </c>
      <c r="I66" s="114">
        <v>2546</v>
      </c>
      <c r="J66" s="140">
        <v>2486</v>
      </c>
      <c r="K66" s="114">
        <v>143</v>
      </c>
      <c r="L66" s="116">
        <v>5.7522123893805306</v>
      </c>
    </row>
    <row r="67" spans="1:12" s="110" customFormat="1" ht="15" customHeight="1" x14ac:dyDescent="0.2">
      <c r="A67" s="120"/>
      <c r="B67" s="119"/>
      <c r="C67" s="258" t="s">
        <v>107</v>
      </c>
      <c r="E67" s="113">
        <v>45.422462113348558</v>
      </c>
      <c r="F67" s="115">
        <v>2188</v>
      </c>
      <c r="G67" s="114">
        <v>2168</v>
      </c>
      <c r="H67" s="114">
        <v>2108</v>
      </c>
      <c r="I67" s="114">
        <v>2092</v>
      </c>
      <c r="J67" s="140">
        <v>2059</v>
      </c>
      <c r="K67" s="114">
        <v>129</v>
      </c>
      <c r="L67" s="116">
        <v>6.2651772705196693</v>
      </c>
    </row>
    <row r="68" spans="1:12" s="110" customFormat="1" ht="15" customHeight="1" x14ac:dyDescent="0.2">
      <c r="A68" s="120"/>
      <c r="B68" s="119"/>
      <c r="C68" s="258" t="s">
        <v>105</v>
      </c>
      <c r="D68" s="110" t="s">
        <v>202</v>
      </c>
      <c r="E68" s="113">
        <v>21.714760224205936</v>
      </c>
      <c r="F68" s="115">
        <v>1046</v>
      </c>
      <c r="G68" s="114">
        <v>1022</v>
      </c>
      <c r="H68" s="114">
        <v>975</v>
      </c>
      <c r="I68" s="114">
        <v>971</v>
      </c>
      <c r="J68" s="140">
        <v>922</v>
      </c>
      <c r="K68" s="114">
        <v>124</v>
      </c>
      <c r="L68" s="116">
        <v>13.449023861171366</v>
      </c>
    </row>
    <row r="69" spans="1:12" s="110" customFormat="1" ht="15" customHeight="1" x14ac:dyDescent="0.2">
      <c r="A69" s="120"/>
      <c r="B69" s="119"/>
      <c r="C69" s="258"/>
      <c r="D69" s="267" t="s">
        <v>198</v>
      </c>
      <c r="E69" s="113">
        <v>53.824091778202678</v>
      </c>
      <c r="F69" s="115">
        <v>563</v>
      </c>
      <c r="G69" s="114">
        <v>548</v>
      </c>
      <c r="H69" s="114">
        <v>541</v>
      </c>
      <c r="I69" s="114">
        <v>539</v>
      </c>
      <c r="J69" s="140">
        <v>510</v>
      </c>
      <c r="K69" s="114">
        <v>53</v>
      </c>
      <c r="L69" s="116">
        <v>10.392156862745098</v>
      </c>
    </row>
    <row r="70" spans="1:12" s="110" customFormat="1" ht="15" customHeight="1" x14ac:dyDescent="0.2">
      <c r="A70" s="120"/>
      <c r="B70" s="119"/>
      <c r="C70" s="258"/>
      <c r="D70" s="267" t="s">
        <v>199</v>
      </c>
      <c r="E70" s="113">
        <v>46.175908221797322</v>
      </c>
      <c r="F70" s="115">
        <v>483</v>
      </c>
      <c r="G70" s="114">
        <v>474</v>
      </c>
      <c r="H70" s="114">
        <v>434</v>
      </c>
      <c r="I70" s="114">
        <v>432</v>
      </c>
      <c r="J70" s="140">
        <v>412</v>
      </c>
      <c r="K70" s="114">
        <v>71</v>
      </c>
      <c r="L70" s="116">
        <v>17.233009708737864</v>
      </c>
    </row>
    <row r="71" spans="1:12" s="110" customFormat="1" ht="15" customHeight="1" x14ac:dyDescent="0.2">
      <c r="A71" s="120"/>
      <c r="B71" s="119"/>
      <c r="C71" s="258"/>
      <c r="D71" s="110" t="s">
        <v>203</v>
      </c>
      <c r="E71" s="113">
        <v>70.604110442183938</v>
      </c>
      <c r="F71" s="115">
        <v>3401</v>
      </c>
      <c r="G71" s="114">
        <v>3378</v>
      </c>
      <c r="H71" s="114">
        <v>3338</v>
      </c>
      <c r="I71" s="114">
        <v>3312</v>
      </c>
      <c r="J71" s="140">
        <v>3273</v>
      </c>
      <c r="K71" s="114">
        <v>128</v>
      </c>
      <c r="L71" s="116">
        <v>3.9107852123434159</v>
      </c>
    </row>
    <row r="72" spans="1:12" s="110" customFormat="1" ht="15" customHeight="1" x14ac:dyDescent="0.2">
      <c r="A72" s="120"/>
      <c r="B72" s="119"/>
      <c r="C72" s="258"/>
      <c r="D72" s="267" t="s">
        <v>198</v>
      </c>
      <c r="E72" s="113">
        <v>54.778006468685682</v>
      </c>
      <c r="F72" s="115">
        <v>1863</v>
      </c>
      <c r="G72" s="114">
        <v>1845</v>
      </c>
      <c r="H72" s="114">
        <v>1825</v>
      </c>
      <c r="I72" s="114">
        <v>1808</v>
      </c>
      <c r="J72" s="140">
        <v>1778</v>
      </c>
      <c r="K72" s="114">
        <v>85</v>
      </c>
      <c r="L72" s="116">
        <v>4.7806524184476942</v>
      </c>
    </row>
    <row r="73" spans="1:12" s="110" customFormat="1" ht="15" customHeight="1" x14ac:dyDescent="0.2">
      <c r="A73" s="120"/>
      <c r="B73" s="119"/>
      <c r="C73" s="258"/>
      <c r="D73" s="267" t="s">
        <v>199</v>
      </c>
      <c r="E73" s="113">
        <v>45.221993531314318</v>
      </c>
      <c r="F73" s="115">
        <v>1538</v>
      </c>
      <c r="G73" s="114">
        <v>1533</v>
      </c>
      <c r="H73" s="114">
        <v>1513</v>
      </c>
      <c r="I73" s="114">
        <v>1504</v>
      </c>
      <c r="J73" s="140">
        <v>1495</v>
      </c>
      <c r="K73" s="114">
        <v>43</v>
      </c>
      <c r="L73" s="116">
        <v>2.8762541806020065</v>
      </c>
    </row>
    <row r="74" spans="1:12" s="110" customFormat="1" ht="15" customHeight="1" x14ac:dyDescent="0.2">
      <c r="A74" s="120"/>
      <c r="B74" s="119"/>
      <c r="C74" s="258"/>
      <c r="D74" s="110" t="s">
        <v>204</v>
      </c>
      <c r="E74" s="113">
        <v>7.6811293336101309</v>
      </c>
      <c r="F74" s="115">
        <v>370</v>
      </c>
      <c r="G74" s="114">
        <v>363</v>
      </c>
      <c r="H74" s="114">
        <v>360</v>
      </c>
      <c r="I74" s="114">
        <v>355</v>
      </c>
      <c r="J74" s="140">
        <v>350</v>
      </c>
      <c r="K74" s="114">
        <v>20</v>
      </c>
      <c r="L74" s="116">
        <v>5.7142857142857144</v>
      </c>
    </row>
    <row r="75" spans="1:12" s="110" customFormat="1" ht="15" customHeight="1" x14ac:dyDescent="0.2">
      <c r="A75" s="120"/>
      <c r="B75" s="119"/>
      <c r="C75" s="258"/>
      <c r="D75" s="267" t="s">
        <v>198</v>
      </c>
      <c r="E75" s="113">
        <v>54.864864864864863</v>
      </c>
      <c r="F75" s="115">
        <v>203</v>
      </c>
      <c r="G75" s="114">
        <v>202</v>
      </c>
      <c r="H75" s="114">
        <v>199</v>
      </c>
      <c r="I75" s="114">
        <v>199</v>
      </c>
      <c r="J75" s="140">
        <v>198</v>
      </c>
      <c r="K75" s="114">
        <v>5</v>
      </c>
      <c r="L75" s="116">
        <v>2.5252525252525251</v>
      </c>
    </row>
    <row r="76" spans="1:12" s="110" customFormat="1" ht="15" customHeight="1" x14ac:dyDescent="0.2">
      <c r="A76" s="120"/>
      <c r="B76" s="119"/>
      <c r="C76" s="258"/>
      <c r="D76" s="267" t="s">
        <v>199</v>
      </c>
      <c r="E76" s="113">
        <v>45.135135135135137</v>
      </c>
      <c r="F76" s="115">
        <v>167</v>
      </c>
      <c r="G76" s="114">
        <v>161</v>
      </c>
      <c r="H76" s="114">
        <v>161</v>
      </c>
      <c r="I76" s="114">
        <v>156</v>
      </c>
      <c r="J76" s="140">
        <v>152</v>
      </c>
      <c r="K76" s="114">
        <v>15</v>
      </c>
      <c r="L76" s="116">
        <v>9.8684210526315788</v>
      </c>
    </row>
    <row r="77" spans="1:12" s="110" customFormat="1" ht="15" customHeight="1" x14ac:dyDescent="0.2">
      <c r="A77" s="534"/>
      <c r="B77" s="119" t="s">
        <v>205</v>
      </c>
      <c r="C77" s="268"/>
      <c r="D77" s="182"/>
      <c r="E77" s="113">
        <v>7.4507839889047274</v>
      </c>
      <c r="F77" s="115">
        <v>3868</v>
      </c>
      <c r="G77" s="114">
        <v>3850</v>
      </c>
      <c r="H77" s="114">
        <v>3902</v>
      </c>
      <c r="I77" s="114">
        <v>3891</v>
      </c>
      <c r="J77" s="140">
        <v>3841</v>
      </c>
      <c r="K77" s="114">
        <v>27</v>
      </c>
      <c r="L77" s="116">
        <v>0.70294194220255146</v>
      </c>
    </row>
    <row r="78" spans="1:12" s="110" customFormat="1" ht="15" customHeight="1" x14ac:dyDescent="0.2">
      <c r="A78" s="120"/>
      <c r="B78" s="119"/>
      <c r="C78" s="268" t="s">
        <v>106</v>
      </c>
      <c r="D78" s="182"/>
      <c r="E78" s="113">
        <v>65.873836608066185</v>
      </c>
      <c r="F78" s="115">
        <v>2548</v>
      </c>
      <c r="G78" s="114">
        <v>2521</v>
      </c>
      <c r="H78" s="114">
        <v>2563</v>
      </c>
      <c r="I78" s="114">
        <v>2555</v>
      </c>
      <c r="J78" s="140">
        <v>2494</v>
      </c>
      <c r="K78" s="114">
        <v>54</v>
      </c>
      <c r="L78" s="116">
        <v>2.1651964715316758</v>
      </c>
    </row>
    <row r="79" spans="1:12" s="110" customFormat="1" ht="15" customHeight="1" x14ac:dyDescent="0.2">
      <c r="A79" s="123"/>
      <c r="B79" s="124"/>
      <c r="C79" s="260" t="s">
        <v>107</v>
      </c>
      <c r="D79" s="261"/>
      <c r="E79" s="125">
        <v>34.126163391933815</v>
      </c>
      <c r="F79" s="143">
        <v>1320</v>
      </c>
      <c r="G79" s="144">
        <v>1329</v>
      </c>
      <c r="H79" s="144">
        <v>1339</v>
      </c>
      <c r="I79" s="144">
        <v>1336</v>
      </c>
      <c r="J79" s="145">
        <v>1347</v>
      </c>
      <c r="K79" s="144">
        <v>-27</v>
      </c>
      <c r="L79" s="146">
        <v>-2.0044543429844097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51914</v>
      </c>
      <c r="E11" s="114">
        <v>51837</v>
      </c>
      <c r="F11" s="114">
        <v>52195</v>
      </c>
      <c r="G11" s="114">
        <v>51370</v>
      </c>
      <c r="H11" s="140">
        <v>50976</v>
      </c>
      <c r="I11" s="115">
        <v>938</v>
      </c>
      <c r="J11" s="116">
        <v>1.8400816070307595</v>
      </c>
    </row>
    <row r="12" spans="1:15" s="110" customFormat="1" ht="24.95" customHeight="1" x14ac:dyDescent="0.2">
      <c r="A12" s="193" t="s">
        <v>132</v>
      </c>
      <c r="B12" s="194" t="s">
        <v>133</v>
      </c>
      <c r="C12" s="113">
        <v>0.4353353623300073</v>
      </c>
      <c r="D12" s="115">
        <v>226</v>
      </c>
      <c r="E12" s="114">
        <v>223</v>
      </c>
      <c r="F12" s="114">
        <v>235</v>
      </c>
      <c r="G12" s="114">
        <v>227</v>
      </c>
      <c r="H12" s="140">
        <v>210</v>
      </c>
      <c r="I12" s="115">
        <v>16</v>
      </c>
      <c r="J12" s="116">
        <v>7.6190476190476186</v>
      </c>
    </row>
    <row r="13" spans="1:15" s="110" customFormat="1" ht="24.95" customHeight="1" x14ac:dyDescent="0.2">
      <c r="A13" s="193" t="s">
        <v>134</v>
      </c>
      <c r="B13" s="199" t="s">
        <v>214</v>
      </c>
      <c r="C13" s="113">
        <v>1.5005586161729014</v>
      </c>
      <c r="D13" s="115">
        <v>779</v>
      </c>
      <c r="E13" s="114">
        <v>779</v>
      </c>
      <c r="F13" s="114">
        <v>781</v>
      </c>
      <c r="G13" s="114">
        <v>751</v>
      </c>
      <c r="H13" s="140">
        <v>783</v>
      </c>
      <c r="I13" s="115">
        <v>-4</v>
      </c>
      <c r="J13" s="116">
        <v>-0.51085568326947639</v>
      </c>
    </row>
    <row r="14" spans="1:15" s="287" customFormat="1" ht="24" customHeight="1" x14ac:dyDescent="0.2">
      <c r="A14" s="193" t="s">
        <v>215</v>
      </c>
      <c r="B14" s="199" t="s">
        <v>137</v>
      </c>
      <c r="C14" s="113">
        <v>27.765150055861618</v>
      </c>
      <c r="D14" s="115">
        <v>14414</v>
      </c>
      <c r="E14" s="114">
        <v>14472</v>
      </c>
      <c r="F14" s="114">
        <v>14638</v>
      </c>
      <c r="G14" s="114">
        <v>14507</v>
      </c>
      <c r="H14" s="140">
        <v>14489</v>
      </c>
      <c r="I14" s="115">
        <v>-75</v>
      </c>
      <c r="J14" s="116">
        <v>-0.51763406722341088</v>
      </c>
      <c r="K14" s="110"/>
      <c r="L14" s="110"/>
      <c r="M14" s="110"/>
      <c r="N14" s="110"/>
      <c r="O14" s="110"/>
    </row>
    <row r="15" spans="1:15" s="110" customFormat="1" ht="24.75" customHeight="1" x14ac:dyDescent="0.2">
      <c r="A15" s="193" t="s">
        <v>216</v>
      </c>
      <c r="B15" s="199" t="s">
        <v>217</v>
      </c>
      <c r="C15" s="113">
        <v>5.118079901375352</v>
      </c>
      <c r="D15" s="115">
        <v>2657</v>
      </c>
      <c r="E15" s="114">
        <v>2655</v>
      </c>
      <c r="F15" s="114">
        <v>2664</v>
      </c>
      <c r="G15" s="114">
        <v>2642</v>
      </c>
      <c r="H15" s="140">
        <v>2625</v>
      </c>
      <c r="I15" s="115">
        <v>32</v>
      </c>
      <c r="J15" s="116">
        <v>1.2190476190476192</v>
      </c>
    </row>
    <row r="16" spans="1:15" s="287" customFormat="1" ht="24.95" customHeight="1" x14ac:dyDescent="0.2">
      <c r="A16" s="193" t="s">
        <v>218</v>
      </c>
      <c r="B16" s="199" t="s">
        <v>141</v>
      </c>
      <c r="C16" s="113">
        <v>14.472011403474978</v>
      </c>
      <c r="D16" s="115">
        <v>7513</v>
      </c>
      <c r="E16" s="114">
        <v>7564</v>
      </c>
      <c r="F16" s="114">
        <v>7573</v>
      </c>
      <c r="G16" s="114">
        <v>7532</v>
      </c>
      <c r="H16" s="140">
        <v>7852</v>
      </c>
      <c r="I16" s="115">
        <v>-339</v>
      </c>
      <c r="J16" s="116">
        <v>-4.3173713703515029</v>
      </c>
      <c r="K16" s="110"/>
      <c r="L16" s="110"/>
      <c r="M16" s="110"/>
      <c r="N16" s="110"/>
      <c r="O16" s="110"/>
    </row>
    <row r="17" spans="1:15" s="110" customFormat="1" ht="24.95" customHeight="1" x14ac:dyDescent="0.2">
      <c r="A17" s="193" t="s">
        <v>219</v>
      </c>
      <c r="B17" s="199" t="s">
        <v>220</v>
      </c>
      <c r="C17" s="113">
        <v>8.1750587510112886</v>
      </c>
      <c r="D17" s="115">
        <v>4244</v>
      </c>
      <c r="E17" s="114">
        <v>4253</v>
      </c>
      <c r="F17" s="114">
        <v>4401</v>
      </c>
      <c r="G17" s="114">
        <v>4333</v>
      </c>
      <c r="H17" s="140">
        <v>4012</v>
      </c>
      <c r="I17" s="115">
        <v>232</v>
      </c>
      <c r="J17" s="116">
        <v>5.7826520438683948</v>
      </c>
    </row>
    <row r="18" spans="1:15" s="287" customFormat="1" ht="24.95" customHeight="1" x14ac:dyDescent="0.2">
      <c r="A18" s="201" t="s">
        <v>144</v>
      </c>
      <c r="B18" s="202" t="s">
        <v>145</v>
      </c>
      <c r="C18" s="113">
        <v>14.065569981122627</v>
      </c>
      <c r="D18" s="115">
        <v>7302</v>
      </c>
      <c r="E18" s="114">
        <v>7220</v>
      </c>
      <c r="F18" s="114">
        <v>7395</v>
      </c>
      <c r="G18" s="114">
        <v>7198</v>
      </c>
      <c r="H18" s="140">
        <v>7046</v>
      </c>
      <c r="I18" s="115">
        <v>256</v>
      </c>
      <c r="J18" s="116">
        <v>3.6332671019017884</v>
      </c>
      <c r="K18" s="110"/>
      <c r="L18" s="110"/>
      <c r="M18" s="110"/>
      <c r="N18" s="110"/>
      <c r="O18" s="110"/>
    </row>
    <row r="19" spans="1:15" s="110" customFormat="1" ht="24.95" customHeight="1" x14ac:dyDescent="0.2">
      <c r="A19" s="193" t="s">
        <v>146</v>
      </c>
      <c r="B19" s="199" t="s">
        <v>147</v>
      </c>
      <c r="C19" s="113">
        <v>14.080980082444041</v>
      </c>
      <c r="D19" s="115">
        <v>7310</v>
      </c>
      <c r="E19" s="114">
        <v>7318</v>
      </c>
      <c r="F19" s="114">
        <v>7300</v>
      </c>
      <c r="G19" s="114">
        <v>7117</v>
      </c>
      <c r="H19" s="140">
        <v>7019</v>
      </c>
      <c r="I19" s="115">
        <v>291</v>
      </c>
      <c r="J19" s="116">
        <v>4.1458897278814648</v>
      </c>
    </row>
    <row r="20" spans="1:15" s="287" customFormat="1" ht="24.95" customHeight="1" x14ac:dyDescent="0.2">
      <c r="A20" s="193" t="s">
        <v>148</v>
      </c>
      <c r="B20" s="199" t="s">
        <v>149</v>
      </c>
      <c r="C20" s="113">
        <v>4.027815232885156</v>
      </c>
      <c r="D20" s="115">
        <v>2091</v>
      </c>
      <c r="E20" s="114">
        <v>2126</v>
      </c>
      <c r="F20" s="114">
        <v>2165</v>
      </c>
      <c r="G20" s="114">
        <v>2158</v>
      </c>
      <c r="H20" s="140">
        <v>2149</v>
      </c>
      <c r="I20" s="115">
        <v>-58</v>
      </c>
      <c r="J20" s="116">
        <v>-2.6989297347603536</v>
      </c>
      <c r="K20" s="110"/>
      <c r="L20" s="110"/>
      <c r="M20" s="110"/>
      <c r="N20" s="110"/>
      <c r="O20" s="110"/>
    </row>
    <row r="21" spans="1:15" s="110" customFormat="1" ht="24.95" customHeight="1" x14ac:dyDescent="0.2">
      <c r="A21" s="201" t="s">
        <v>150</v>
      </c>
      <c r="B21" s="202" t="s">
        <v>151</v>
      </c>
      <c r="C21" s="113">
        <v>2.363524290172208</v>
      </c>
      <c r="D21" s="115">
        <v>1227</v>
      </c>
      <c r="E21" s="114">
        <v>1221</v>
      </c>
      <c r="F21" s="114">
        <v>1216</v>
      </c>
      <c r="G21" s="114">
        <v>1214</v>
      </c>
      <c r="H21" s="140">
        <v>1143</v>
      </c>
      <c r="I21" s="115">
        <v>84</v>
      </c>
      <c r="J21" s="116">
        <v>7.349081364829396</v>
      </c>
    </row>
    <row r="22" spans="1:15" s="110" customFormat="1" ht="24.95" customHeight="1" x14ac:dyDescent="0.2">
      <c r="A22" s="201" t="s">
        <v>152</v>
      </c>
      <c r="B22" s="199" t="s">
        <v>153</v>
      </c>
      <c r="C22" s="113">
        <v>0.85333436067342139</v>
      </c>
      <c r="D22" s="115">
        <v>443</v>
      </c>
      <c r="E22" s="114">
        <v>422</v>
      </c>
      <c r="F22" s="114">
        <v>438</v>
      </c>
      <c r="G22" s="114">
        <v>441</v>
      </c>
      <c r="H22" s="140">
        <v>437</v>
      </c>
      <c r="I22" s="115">
        <v>6</v>
      </c>
      <c r="J22" s="116">
        <v>1.3729977116704806</v>
      </c>
    </row>
    <row r="23" spans="1:15" s="110" customFormat="1" ht="24.95" customHeight="1" x14ac:dyDescent="0.2">
      <c r="A23" s="193" t="s">
        <v>154</v>
      </c>
      <c r="B23" s="199" t="s">
        <v>155</v>
      </c>
      <c r="C23" s="113">
        <v>1.9089263011904303</v>
      </c>
      <c r="D23" s="115">
        <v>991</v>
      </c>
      <c r="E23" s="114">
        <v>1002</v>
      </c>
      <c r="F23" s="114">
        <v>998</v>
      </c>
      <c r="G23" s="114">
        <v>979</v>
      </c>
      <c r="H23" s="140">
        <v>982</v>
      </c>
      <c r="I23" s="115">
        <v>9</v>
      </c>
      <c r="J23" s="116">
        <v>0.91649694501018331</v>
      </c>
    </row>
    <row r="24" spans="1:15" s="110" customFormat="1" ht="24.95" customHeight="1" x14ac:dyDescent="0.2">
      <c r="A24" s="193" t="s">
        <v>156</v>
      </c>
      <c r="B24" s="199" t="s">
        <v>221</v>
      </c>
      <c r="C24" s="113">
        <v>6.5146203336286934</v>
      </c>
      <c r="D24" s="115">
        <v>3382</v>
      </c>
      <c r="E24" s="114">
        <v>3345</v>
      </c>
      <c r="F24" s="114">
        <v>3332</v>
      </c>
      <c r="G24" s="114">
        <v>3207</v>
      </c>
      <c r="H24" s="140">
        <v>3198</v>
      </c>
      <c r="I24" s="115">
        <v>184</v>
      </c>
      <c r="J24" s="116">
        <v>5.7535959974984365</v>
      </c>
    </row>
    <row r="25" spans="1:15" s="110" customFormat="1" ht="24.95" customHeight="1" x14ac:dyDescent="0.2">
      <c r="A25" s="193" t="s">
        <v>222</v>
      </c>
      <c r="B25" s="204" t="s">
        <v>159</v>
      </c>
      <c r="C25" s="113">
        <v>1.8992949878645453</v>
      </c>
      <c r="D25" s="115">
        <v>986</v>
      </c>
      <c r="E25" s="114">
        <v>964</v>
      </c>
      <c r="F25" s="114">
        <v>1019</v>
      </c>
      <c r="G25" s="114">
        <v>1030</v>
      </c>
      <c r="H25" s="140">
        <v>988</v>
      </c>
      <c r="I25" s="115">
        <v>-2</v>
      </c>
      <c r="J25" s="116">
        <v>-0.20242914979757085</v>
      </c>
    </row>
    <row r="26" spans="1:15" s="110" customFormat="1" ht="24.95" customHeight="1" x14ac:dyDescent="0.2">
      <c r="A26" s="201">
        <v>782.78300000000002</v>
      </c>
      <c r="B26" s="203" t="s">
        <v>160</v>
      </c>
      <c r="C26" s="113">
        <v>1.2617020456909505</v>
      </c>
      <c r="D26" s="115">
        <v>655</v>
      </c>
      <c r="E26" s="114">
        <v>643</v>
      </c>
      <c r="F26" s="114">
        <v>647</v>
      </c>
      <c r="G26" s="114">
        <v>689</v>
      </c>
      <c r="H26" s="140">
        <v>719</v>
      </c>
      <c r="I26" s="115">
        <v>-64</v>
      </c>
      <c r="J26" s="116">
        <v>-8.9012517385257297</v>
      </c>
    </row>
    <row r="27" spans="1:15" s="110" customFormat="1" ht="24.95" customHeight="1" x14ac:dyDescent="0.2">
      <c r="A27" s="193" t="s">
        <v>161</v>
      </c>
      <c r="B27" s="199" t="s">
        <v>223</v>
      </c>
      <c r="C27" s="113">
        <v>4.7886889856300803</v>
      </c>
      <c r="D27" s="115">
        <v>2486</v>
      </c>
      <c r="E27" s="114">
        <v>2483</v>
      </c>
      <c r="F27" s="114">
        <v>2473</v>
      </c>
      <c r="G27" s="114">
        <v>2438</v>
      </c>
      <c r="H27" s="140">
        <v>2437</v>
      </c>
      <c r="I27" s="115">
        <v>49</v>
      </c>
      <c r="J27" s="116">
        <v>2.0106688551497744</v>
      </c>
    </row>
    <row r="28" spans="1:15" s="110" customFormat="1" ht="24.95" customHeight="1" x14ac:dyDescent="0.2">
      <c r="A28" s="193" t="s">
        <v>163</v>
      </c>
      <c r="B28" s="199" t="s">
        <v>164</v>
      </c>
      <c r="C28" s="113">
        <v>2.2518010555919403</v>
      </c>
      <c r="D28" s="115">
        <v>1169</v>
      </c>
      <c r="E28" s="114">
        <v>1148</v>
      </c>
      <c r="F28" s="114">
        <v>1145</v>
      </c>
      <c r="G28" s="114">
        <v>1156</v>
      </c>
      <c r="H28" s="140">
        <v>1161</v>
      </c>
      <c r="I28" s="115">
        <v>8</v>
      </c>
      <c r="J28" s="116">
        <v>0.6890611541774333</v>
      </c>
    </row>
    <row r="29" spans="1:15" s="110" customFormat="1" ht="24.95" customHeight="1" x14ac:dyDescent="0.2">
      <c r="A29" s="193">
        <v>86</v>
      </c>
      <c r="B29" s="199" t="s">
        <v>165</v>
      </c>
      <c r="C29" s="113">
        <v>7.2774203490387945</v>
      </c>
      <c r="D29" s="115">
        <v>3778</v>
      </c>
      <c r="E29" s="114">
        <v>3777</v>
      </c>
      <c r="F29" s="114">
        <v>3721</v>
      </c>
      <c r="G29" s="114">
        <v>3665</v>
      </c>
      <c r="H29" s="140">
        <v>3663</v>
      </c>
      <c r="I29" s="115">
        <v>115</v>
      </c>
      <c r="J29" s="116">
        <v>3.1395031395031396</v>
      </c>
    </row>
    <row r="30" spans="1:15" s="110" customFormat="1" ht="24.95" customHeight="1" x14ac:dyDescent="0.2">
      <c r="A30" s="193">
        <v>87.88</v>
      </c>
      <c r="B30" s="204" t="s">
        <v>166</v>
      </c>
      <c r="C30" s="113">
        <v>7.0250799399006052</v>
      </c>
      <c r="D30" s="115">
        <v>3647</v>
      </c>
      <c r="E30" s="114">
        <v>3599</v>
      </c>
      <c r="F30" s="114">
        <v>3574</v>
      </c>
      <c r="G30" s="114">
        <v>3501</v>
      </c>
      <c r="H30" s="140">
        <v>3485</v>
      </c>
      <c r="I30" s="115">
        <v>162</v>
      </c>
      <c r="J30" s="116">
        <v>4.648493543758967</v>
      </c>
    </row>
    <row r="31" spans="1:15" s="110" customFormat="1" ht="24.95" customHeight="1" x14ac:dyDescent="0.2">
      <c r="A31" s="193" t="s">
        <v>167</v>
      </c>
      <c r="B31" s="199" t="s">
        <v>168</v>
      </c>
      <c r="C31" s="113">
        <v>1.9801980198019802</v>
      </c>
      <c r="D31" s="115">
        <v>1028</v>
      </c>
      <c r="E31" s="114">
        <v>1095</v>
      </c>
      <c r="F31" s="114">
        <v>1118</v>
      </c>
      <c r="G31" s="114">
        <v>1092</v>
      </c>
      <c r="H31" s="140">
        <v>1067</v>
      </c>
      <c r="I31" s="115">
        <v>-39</v>
      </c>
      <c r="J31" s="116">
        <v>-3.6551077788191191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0.4353353623300073</v>
      </c>
      <c r="D34" s="115">
        <v>226</v>
      </c>
      <c r="E34" s="114">
        <v>223</v>
      </c>
      <c r="F34" s="114">
        <v>235</v>
      </c>
      <c r="G34" s="114">
        <v>227</v>
      </c>
      <c r="H34" s="140">
        <v>210</v>
      </c>
      <c r="I34" s="115">
        <v>16</v>
      </c>
      <c r="J34" s="116">
        <v>7.6190476190476186</v>
      </c>
    </row>
    <row r="35" spans="1:10" s="110" customFormat="1" ht="24.95" customHeight="1" x14ac:dyDescent="0.2">
      <c r="A35" s="292" t="s">
        <v>171</v>
      </c>
      <c r="B35" s="293" t="s">
        <v>172</v>
      </c>
      <c r="C35" s="113">
        <v>43.331278653157142</v>
      </c>
      <c r="D35" s="115">
        <v>22495</v>
      </c>
      <c r="E35" s="114">
        <v>22471</v>
      </c>
      <c r="F35" s="114">
        <v>22814</v>
      </c>
      <c r="G35" s="114">
        <v>22456</v>
      </c>
      <c r="H35" s="140">
        <v>22318</v>
      </c>
      <c r="I35" s="115">
        <v>177</v>
      </c>
      <c r="J35" s="116">
        <v>0.79308181736714756</v>
      </c>
    </row>
    <row r="36" spans="1:10" s="110" customFormat="1" ht="24.95" customHeight="1" x14ac:dyDescent="0.2">
      <c r="A36" s="294" t="s">
        <v>173</v>
      </c>
      <c r="B36" s="295" t="s">
        <v>174</v>
      </c>
      <c r="C36" s="125">
        <v>56.23338598451285</v>
      </c>
      <c r="D36" s="143">
        <v>29193</v>
      </c>
      <c r="E36" s="144">
        <v>29143</v>
      </c>
      <c r="F36" s="144">
        <v>29146</v>
      </c>
      <c r="G36" s="144">
        <v>28687</v>
      </c>
      <c r="H36" s="145">
        <v>28448</v>
      </c>
      <c r="I36" s="143">
        <v>745</v>
      </c>
      <c r="J36" s="146">
        <v>2.6188132733408325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2020-09-25T11:19:05Z</dcterms:created>
  <dcterms:modified xsi:type="dcterms:W3CDTF">2020-09-28T08:11:17Z</dcterms:modified>
</cp:coreProperties>
</file>