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33" i="24"/>
  <c r="K57" i="15"/>
  <c r="L57" i="15" s="1"/>
  <c r="C38" i="24"/>
  <c r="I38" i="24" s="1"/>
  <c r="C37" i="24"/>
  <c r="C35" i="24"/>
  <c r="C34" i="24"/>
  <c r="C32" i="24"/>
  <c r="C31" i="24"/>
  <c r="C30" i="24"/>
  <c r="G30" i="24" s="1"/>
  <c r="C29" i="24"/>
  <c r="C28" i="24"/>
  <c r="M28" i="24" s="1"/>
  <c r="C27" i="24"/>
  <c r="C26" i="24"/>
  <c r="C25" i="24"/>
  <c r="C24" i="24"/>
  <c r="C23" i="24"/>
  <c r="C22" i="24"/>
  <c r="C21" i="24"/>
  <c r="C20" i="24"/>
  <c r="M20" i="24" s="1"/>
  <c r="C19" i="24"/>
  <c r="C18" i="24"/>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F17" i="24" l="1"/>
  <c r="D17" i="24"/>
  <c r="J17" i="24"/>
  <c r="H17" i="24"/>
  <c r="K17" i="24"/>
  <c r="K8" i="24"/>
  <c r="J8" i="24"/>
  <c r="H8" i="24"/>
  <c r="F8" i="24"/>
  <c r="D8" i="24"/>
  <c r="G17" i="24"/>
  <c r="M17" i="24"/>
  <c r="E17" i="24"/>
  <c r="L17" i="24"/>
  <c r="I17" i="24"/>
  <c r="F7" i="24"/>
  <c r="D7" i="24"/>
  <c r="J7" i="24"/>
  <c r="H7" i="24"/>
  <c r="K7" i="24"/>
  <c r="F33" i="24"/>
  <c r="D33" i="24"/>
  <c r="J33" i="24"/>
  <c r="H33" i="24"/>
  <c r="K33" i="24"/>
  <c r="G25" i="24"/>
  <c r="M25" i="24"/>
  <c r="E25" i="24"/>
  <c r="L25" i="24"/>
  <c r="I25" i="24"/>
  <c r="F9" i="24"/>
  <c r="D9" i="24"/>
  <c r="J9" i="24"/>
  <c r="H9" i="24"/>
  <c r="K9" i="24"/>
  <c r="I24" i="24"/>
  <c r="L24" i="24"/>
  <c r="G24" i="24"/>
  <c r="E24" i="24"/>
  <c r="M24" i="24"/>
  <c r="K22" i="24"/>
  <c r="J22" i="24"/>
  <c r="H22" i="24"/>
  <c r="F22" i="24"/>
  <c r="D22" i="24"/>
  <c r="H37" i="24"/>
  <c r="F37" i="24"/>
  <c r="D37" i="24"/>
  <c r="J37" i="24"/>
  <c r="K37" i="24"/>
  <c r="F19" i="24"/>
  <c r="D19" i="24"/>
  <c r="J19" i="24"/>
  <c r="H19" i="24"/>
  <c r="F25" i="24"/>
  <c r="D25" i="24"/>
  <c r="J25" i="24"/>
  <c r="H25" i="24"/>
  <c r="K25" i="24"/>
  <c r="F29" i="24"/>
  <c r="D29" i="24"/>
  <c r="J29" i="24"/>
  <c r="H29" i="24"/>
  <c r="K29" i="24"/>
  <c r="F35" i="24"/>
  <c r="D35" i="24"/>
  <c r="J35" i="24"/>
  <c r="H35" i="24"/>
  <c r="G23" i="24"/>
  <c r="M23" i="24"/>
  <c r="E23" i="24"/>
  <c r="L23" i="24"/>
  <c r="I23" i="24"/>
  <c r="G29" i="24"/>
  <c r="M29" i="24"/>
  <c r="E29" i="24"/>
  <c r="L29" i="24"/>
  <c r="I29" i="24"/>
  <c r="F23" i="24"/>
  <c r="D23" i="24"/>
  <c r="J23" i="24"/>
  <c r="H23" i="24"/>
  <c r="K23" i="24"/>
  <c r="K16" i="24"/>
  <c r="J16" i="24"/>
  <c r="H16" i="24"/>
  <c r="F16" i="24"/>
  <c r="D16" i="24"/>
  <c r="K32" i="24"/>
  <c r="J32" i="24"/>
  <c r="H32" i="24"/>
  <c r="F32" i="24"/>
  <c r="D32" i="24"/>
  <c r="I37" i="24"/>
  <c r="G37" i="24"/>
  <c r="L37" i="24"/>
  <c r="M37" i="24"/>
  <c r="E37" i="24"/>
  <c r="K74" i="24"/>
  <c r="I74" i="24"/>
  <c r="J74" i="24"/>
  <c r="K26" i="24"/>
  <c r="J26" i="24"/>
  <c r="H26" i="24"/>
  <c r="F26" i="24"/>
  <c r="D26" i="24"/>
  <c r="K58" i="24"/>
  <c r="I58" i="24"/>
  <c r="J58" i="24"/>
  <c r="B14" i="24"/>
  <c r="B6" i="24"/>
  <c r="K30" i="24"/>
  <c r="J30" i="24"/>
  <c r="H30" i="24"/>
  <c r="F30" i="24"/>
  <c r="D30" i="24"/>
  <c r="G7" i="24"/>
  <c r="M7" i="24"/>
  <c r="E7" i="24"/>
  <c r="L7" i="24"/>
  <c r="I7" i="24"/>
  <c r="K35" i="24"/>
  <c r="K20" i="24"/>
  <c r="J20" i="24"/>
  <c r="H20" i="24"/>
  <c r="F20" i="24"/>
  <c r="D20" i="24"/>
  <c r="G27" i="24"/>
  <c r="M27" i="24"/>
  <c r="E27" i="24"/>
  <c r="L27" i="24"/>
  <c r="I27" i="24"/>
  <c r="G33" i="24"/>
  <c r="M33" i="24"/>
  <c r="E33" i="24"/>
  <c r="L33" i="24"/>
  <c r="I33" i="24"/>
  <c r="F21" i="24"/>
  <c r="D21" i="24"/>
  <c r="J21" i="24"/>
  <c r="H21" i="24"/>
  <c r="K21" i="24"/>
  <c r="F27" i="24"/>
  <c r="D27" i="24"/>
  <c r="J27" i="24"/>
  <c r="H27" i="24"/>
  <c r="D38" i="24"/>
  <c r="K38" i="24"/>
  <c r="J38" i="24"/>
  <c r="H38" i="24"/>
  <c r="F38" i="24"/>
  <c r="G9" i="24"/>
  <c r="M9" i="24"/>
  <c r="E9" i="24"/>
  <c r="L9" i="24"/>
  <c r="I9" i="24"/>
  <c r="G15" i="24"/>
  <c r="M15" i="24"/>
  <c r="E15" i="24"/>
  <c r="L15" i="24"/>
  <c r="I15" i="24"/>
  <c r="G21" i="24"/>
  <c r="M21" i="24"/>
  <c r="E21" i="24"/>
  <c r="L21" i="24"/>
  <c r="I21" i="24"/>
  <c r="G31" i="24"/>
  <c r="M31" i="24"/>
  <c r="E31" i="24"/>
  <c r="L31" i="24"/>
  <c r="I31" i="24"/>
  <c r="M38" i="24"/>
  <c r="E38" i="24"/>
  <c r="L38" i="24"/>
  <c r="G38" i="24"/>
  <c r="C14" i="24"/>
  <c r="C6" i="24"/>
  <c r="K24" i="24"/>
  <c r="J24" i="24"/>
  <c r="H24" i="24"/>
  <c r="F24" i="24"/>
  <c r="D24" i="24"/>
  <c r="K19" i="24"/>
  <c r="I30" i="24"/>
  <c r="L30" i="24"/>
  <c r="M30" i="24"/>
  <c r="E30"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I16" i="24"/>
  <c r="L16" i="24"/>
  <c r="G16" i="24"/>
  <c r="E16" i="24"/>
  <c r="M16" i="24"/>
  <c r="G19" i="24"/>
  <c r="M19" i="24"/>
  <c r="E19" i="24"/>
  <c r="L19" i="24"/>
  <c r="I19" i="24"/>
  <c r="I22" i="24"/>
  <c r="L22" i="24"/>
  <c r="M22" i="24"/>
  <c r="E22" i="24"/>
  <c r="I32" i="24"/>
  <c r="L32" i="24"/>
  <c r="G32" i="24"/>
  <c r="E32" i="24"/>
  <c r="M32" i="24"/>
  <c r="G35" i="24"/>
  <c r="M35" i="24"/>
  <c r="E35" i="24"/>
  <c r="L35" i="24"/>
  <c r="I35" i="24"/>
  <c r="C45" i="24"/>
  <c r="C39" i="24"/>
  <c r="G22" i="24"/>
  <c r="K66" i="24"/>
  <c r="I66" i="24"/>
  <c r="J66" i="24"/>
  <c r="J77" i="24"/>
  <c r="B45" i="24"/>
  <c r="B39" i="24"/>
  <c r="I8" i="24"/>
  <c r="L8" i="24"/>
  <c r="I18" i="24"/>
  <c r="L18" i="24"/>
  <c r="I26" i="24"/>
  <c r="L26" i="24"/>
  <c r="I34" i="24"/>
  <c r="L34" i="24"/>
  <c r="K53" i="24"/>
  <c r="I53" i="24"/>
  <c r="K61" i="24"/>
  <c r="I61" i="24"/>
  <c r="K69" i="24"/>
  <c r="I69" i="24"/>
  <c r="E8" i="24"/>
  <c r="E20" i="24"/>
  <c r="E28" i="24"/>
  <c r="I43" i="24"/>
  <c r="G43" i="24"/>
  <c r="L43" i="24"/>
  <c r="K55" i="24"/>
  <c r="I55" i="24"/>
  <c r="K63" i="24"/>
  <c r="I63" i="24"/>
  <c r="K71" i="24"/>
  <c r="I71" i="24"/>
  <c r="G8" i="24"/>
  <c r="G20" i="24"/>
  <c r="G28" i="24"/>
  <c r="K52" i="24"/>
  <c r="I52" i="24"/>
  <c r="K60" i="24"/>
  <c r="I60" i="24"/>
  <c r="K68" i="24"/>
  <c r="I68" i="24"/>
  <c r="M8" i="24"/>
  <c r="E18" i="24"/>
  <c r="E26" i="24"/>
  <c r="E34" i="24"/>
  <c r="K57" i="24"/>
  <c r="I57" i="24"/>
  <c r="K65" i="24"/>
  <c r="I65" i="24"/>
  <c r="K73" i="24"/>
  <c r="I73" i="24"/>
  <c r="G18" i="24"/>
  <c r="G26" i="24"/>
  <c r="G34" i="24"/>
  <c r="I41" i="24"/>
  <c r="G41" i="24"/>
  <c r="L41" i="24"/>
  <c r="K54" i="24"/>
  <c r="I54" i="24"/>
  <c r="K62" i="24"/>
  <c r="I62" i="24"/>
  <c r="K70" i="24"/>
  <c r="I70" i="24"/>
  <c r="I20" i="24"/>
  <c r="L20" i="24"/>
  <c r="I28" i="24"/>
  <c r="L28" i="24"/>
  <c r="M18" i="24"/>
  <c r="M26" i="24"/>
  <c r="M34"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J44" i="24"/>
  <c r="E40" i="24"/>
  <c r="E42" i="24"/>
  <c r="E44" i="24"/>
  <c r="I39" i="24" l="1"/>
  <c r="G39" i="24"/>
  <c r="L39" i="24"/>
  <c r="M39" i="24"/>
  <c r="E39" i="24"/>
  <c r="K14" i="24"/>
  <c r="J14" i="24"/>
  <c r="H14" i="24"/>
  <c r="F14" i="24"/>
  <c r="D14" i="24"/>
  <c r="K6" i="24"/>
  <c r="J6" i="24"/>
  <c r="H6" i="24"/>
  <c r="F6" i="24"/>
  <c r="D6" i="24"/>
  <c r="I77" i="24"/>
  <c r="H39" i="24"/>
  <c r="F39" i="24"/>
  <c r="D39" i="24"/>
  <c r="J39" i="24"/>
  <c r="K39" i="24"/>
  <c r="I45" i="24"/>
  <c r="G45" i="24"/>
  <c r="L45" i="24"/>
  <c r="E45" i="24"/>
  <c r="M45" i="24"/>
  <c r="I14" i="24"/>
  <c r="L14" i="24"/>
  <c r="M14" i="24"/>
  <c r="E14" i="24"/>
  <c r="G14" i="24"/>
  <c r="K79" i="24"/>
  <c r="K78" i="24"/>
  <c r="H45" i="24"/>
  <c r="F45" i="24"/>
  <c r="D45" i="24"/>
  <c r="J45" i="24"/>
  <c r="K45" i="24"/>
  <c r="J79" i="24"/>
  <c r="J78" i="24"/>
  <c r="I6" i="24"/>
  <c r="L6" i="24"/>
  <c r="M6" i="24"/>
  <c r="G6" i="24"/>
  <c r="E6" i="24"/>
  <c r="I78" i="24" l="1"/>
  <c r="I79" i="24"/>
  <c r="I83" i="24" l="1"/>
  <c r="I82" i="24"/>
  <c r="I81" i="24"/>
</calcChain>
</file>

<file path=xl/sharedStrings.xml><?xml version="1.0" encoding="utf-8"?>
<sst xmlns="http://schemas.openxmlformats.org/spreadsheetml/2006/main" count="1852" uniqueCount="521">
  <si>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</si>
  <si>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</si>
  <si>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</si>
  <si>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</si>
  <si>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</si>
  <si>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</si>
  <si>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</si>
  <si>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</si>
  <si>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</si>
  <si>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</si>
  <si>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</si>
  <si>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</si>
  <si>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</si>
  <si>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Neustadt a.d.Waldnaab (09374)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</si>
  <si>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</si>
  <si>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</si>
  <si>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</si>
  <si>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</si>
  <si>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</si>
  <si>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</si>
  <si>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</si>
  <si>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</si>
  <si>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</si>
  <si>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</si>
  <si>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</si>
  <si>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</si>
  <si>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</si>
  <si>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</si>
  <si>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</si>
  <si>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</si>
  <si>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</si>
  <si>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</si>
  <si>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</si>
  <si>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</si>
  <si>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</si>
  <si>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</si>
  <si>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</si>
  <si>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</si>
  <si>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</si>
  <si>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</si>
  <si>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</si>
  <si>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</si>
  <si>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</si>
  <si>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</si>
  <si>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</si>
  <si>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</si>
  <si>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</si>
  <si>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</si>
  <si>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</si>
  <si>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</si>
  <si>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</si>
  <si>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</si>
  <si>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</si>
  <si>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</si>
  <si>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</si>
  <si>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</si>
  <si>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</si>
  <si>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</si>
  <si>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</si>
  <si>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</si>
  <si>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</si>
  <si>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</si>
  <si>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</si>
  <si>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</si>
  <si>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</si>
  <si>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</si>
  <si>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</si>
  <si>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</si>
  <si>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</si>
  <si>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</si>
  <si>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</si>
  <si>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</si>
  <si>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</si>
  <si>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</si>
  <si>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</si>
  <si>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</si>
  <si>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</si>
  <si>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</si>
  <si>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</si>
  <si>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</si>
  <si>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</si>
  <si>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</si>
  <si>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</si>
  <si>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</si>
  <si>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</si>
  <si>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</si>
  <si>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</si>
  <si>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</si>
  <si>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</si>
  <si>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</si>
  <si>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</si>
  <si>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</si>
  <si>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Neustadt a.d.Waldnaab (09374);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</si>
  <si>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</si>
  <si>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</si>
  <si>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</si>
  <si>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</si>
  <si>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</si>
  <si>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</si>
  <si>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</si>
  <si>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</si>
  <si>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</si>
  <si>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</si>
  <si>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</si>
  <si>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</si>
  <si>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</si>
  <si>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</si>
  <si>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</si>
  <si>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</si>
  <si>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</si>
  <si>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</si>
  <si>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</si>
  <si>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</si>
  <si>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</si>
  <si>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</si>
  <si>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</si>
  <si>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</si>
  <si>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</si>
  <si>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</si>
  <si>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</si>
  <si>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</si>
  <si>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</si>
  <si>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</si>
  <si>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</si>
  <si>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</si>
  <si>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</si>
  <si>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</si>
  <si>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</si>
  <si>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</si>
  <si>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</si>
  <si>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</si>
  <si>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</si>
  <si>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</si>
  <si>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</si>
  <si>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</si>
  <si>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</si>
  <si>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</si>
  <si>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</si>
  <si>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</si>
  <si>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</si>
  <si>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</si>
  <si>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</si>
  <si>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</si>
  <si>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</si>
  <si>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</si>
  <si>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</si>
  <si>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</si>
  <si>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</si>
  <si>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</si>
  <si>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</si>
  <si>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</si>
  <si>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</si>
  <si>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</si>
  <si>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</si>
  <si>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</si>
  <si>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</si>
  <si>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</si>
  <si>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</si>
  <si>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</si>
  <si>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</si>
  <si>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</si>
  <si>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</si>
  <si>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</si>
  <si>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</si>
  <si>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</si>
  <si>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</si>
  <si>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</si>
  <si>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</si>
  <si>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</si>
  <si>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</si>
  <si>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</si>
  <si>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</si>
  <si>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</si>
  <si>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</si>
  <si>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</si>
  <si>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</si>
  <si>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</si>
  <si>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</si>
  <si>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</si>
  <si>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</si>
  <si>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</si>
  <si>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</si>
  <si>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</si>
  <si>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Neustadt a.d.Waldnaab (09374)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</si>
  <si>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</si>
  <si>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</si>
  <si>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</si>
  <si>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</si>
  <si>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</si>
  <si>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</si>
  <si>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</si>
  <si>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</si>
  <si>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</si>
  <si>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</si>
  <si>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</si>
  <si>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</si>
  <si>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</si>
  <si>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</si>
  <si>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</si>
  <si>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</si>
  <si>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</si>
  <si>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</si>
  <si>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</si>
  <si>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</si>
  <si>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</si>
  <si>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</si>
  <si>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</si>
  <si>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</si>
  <si>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</si>
  <si>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</si>
  <si>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</si>
  <si>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</si>
  <si>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</si>
  <si>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</si>
  <si>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</si>
  <si>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</si>
  <si>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</si>
  <si>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</si>
  <si>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</si>
  <si>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</si>
  <si>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</si>
  <si>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</si>
  <si>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</si>
  <si>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</si>
  <si>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</si>
  <si>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</si>
  <si>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</si>
  <si>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</si>
  <si>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</si>
  <si>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</si>
  <si>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</si>
  <si>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</si>
  <si>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</si>
  <si>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</si>
  <si>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</si>
  <si>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</si>
  <si>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</si>
  <si>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</si>
  <si>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</si>
  <si>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</si>
  <si>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</si>
  <si>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</si>
  <si>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</si>
  <si>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</si>
  <si>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</si>
  <si>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</si>
  <si>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</si>
  <si>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</si>
  <si>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</si>
  <si>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</si>
  <si>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</si>
  <si>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</si>
  <si>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</si>
  <si>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</si>
  <si>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</si>
  <si>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</si>
  <si>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</si>
  <si>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</si>
  <si>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</si>
  <si>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</si>
  <si>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</si>
  <si>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</si>
  <si>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</si>
  <si>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</si>
  <si>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</si>
  <si>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</si>
  <si>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</si>
  <si>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</si>
  <si>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</si>
  <si>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</si>
  <si>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</si>
  <si>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</si>
  <si>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</si>
  <si>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</si>
  <si>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</si>
  <si>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</si>
  <si>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</si>
  <si>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</si>
  <si>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</si>
  <si>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</si>
  <si>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</si>
  <si>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</si>
  <si>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</si>
  <si>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</si>
  <si>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</si>
  <si>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</si>
  <si>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</si>
  <si>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</si>
  <si>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</si>
  <si>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</si>
  <si>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</si>
  <si>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</si>
  <si>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</si>
  <si>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</si>
  <si>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</si>
  <si>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</si>
  <si>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</si>
  <si>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</si>
  <si>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</si>
  <si>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</si>
  <si>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</si>
  <si>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</si>
  <si>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</si>
  <si>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</si>
  <si>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</si>
  <si>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</si>
  <si>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</si>
  <si>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</si>
  <si>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</si>
  <si>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</si>
  <si>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</si>
  <si>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</si>
  <si>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</si>
  <si>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</si>
  <si>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</si>
  <si>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</si>
  <si>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</si>
  <si>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</si>
  <si>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</si>
  <si>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</si>
  <si>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</si>
  <si>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</si>
  <si>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</si>
  <si>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</si>
  <si>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</si>
  <si>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</si>
  <si>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</si>
  <si>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</si>
  <si>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</si>
  <si>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</si>
  <si>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</si>
  <si>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</si>
  <si>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</si>
  <si>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</si>
  <si>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</si>
  <si>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</si>
  <si>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</si>
  <si>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</si>
  <si>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</si>
  <si>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</si>
  <si>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</si>
  <si>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</si>
  <si>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</si>
  <si>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</si>
  <si>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</si>
  <si>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</si>
  <si>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</si>
  <si>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</si>
  <si>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</si>
  <si>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</si>
  <si>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</si>
  <si>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</si>
  <si>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</si>
  <si>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</si>
  <si>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</si>
  <si>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</si>
  <si>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</si>
  <si>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</si>
  <si>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</si>
  <si>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</si>
  <si>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</si>
  <si>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</si>
  <si>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</si>
  <si>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</si>
  <si>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</si>
  <si>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</si>
  <si>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</si>
  <si>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</si>
  <si>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</si>
  <si>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</si>
  <si>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</si>
  <si>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</si>
  <si>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</si>
  <si>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Neustadt a.d.Waldnaab (09374);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</si>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</sst>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{199A01FE-B74D-4E4E-AA0C-ABD36311EF57}</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A2B0-4CED-9B7A-EA847415376D}"/>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{9E3CC6E6-C8FE-4E7D-9660-DD9E27EE0D2D}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2B0-4CED-9B7A-EA847415376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{02F14666-B682-4BB9-94BC-1BFB1329E0A8}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2B0-4CED-9B7A-EA847415376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{0AAB5670-FA80-46AB-8631-2129B0EF61EA}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2B0-4CED-9B7A-EA847415376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1.1545012932937986</c:v>
                </c:pt>
                <c:pt idx="1">
                  <c:v>1.0013227114154917</c:v>
                </c:pt>
                <c:pt idx="2">
                  <c:v>1.1186464311118853</c:v>
                </c:pt>
                <c:pt idx="3">
                  <c:v>1.0875687030768</c:v>
                </c:pt>
              </c:numCache>
            </c:numRef>
          </c:val>
          <c:extLst>
            <c:ext xmlns:c16="http://schemas.microsoft.com/office/drawing/2014/chart" uri="{C3380CC4-5D6E-409C-BE32-E72D297353CC}">
              <c16:uniqueId val="{00000004-A2B0-4CED-9B7A-EA847415376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{1735A38C-F7EA-4C33-9293-6FE124934BDE}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2B0-4CED-9B7A-EA847415376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{0D906C36-7B4F-422F-ACAB-732BCE01A386}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2B0-4CED-9B7A-EA847415376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{BE0CE00F-2479-49C7-8198-5E03B6C47D7F}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2B0-4CED-9B7A-EA847415376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{5EAEDD2D-FEAC-4715-9764-D7C07F751F07}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2B0-4CED-9B7A-EA84741537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2B0-4CED-9B7A-EA847415376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2B0-4CED-9B7A-EA847415376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{684878DC-F431-41BE-B83E-91E5C1F10B44}</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2786-457F-9BE5-ADE3CCBA291A}"/>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{8E00AA1B-AC82-4A1C-B936-8F5499D307EC}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786-457F-9BE5-ADE3CCBA291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{F4FE67C0-B6FB-4400-BFBC-32A77A00BD48}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786-457F-9BE5-ADE3CCBA291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{085EC825-758B-48AB-9AD6-94B1E4D99CCF}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786-457F-9BE5-ADE3CCBA29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-1.496292372881356</c:v>
                </c:pt>
                <c:pt idx="1">
                  <c:v>-1.8915068707011207</c:v>
                </c:pt>
                <c:pt idx="2">
                  <c:v>-2.7637010795899166</c:v>
                </c:pt>
                <c:pt idx="3">
                  <c:v>-2.8655893304673015</c:v>
                </c:pt>
              </c:numCache>
            </c:numRef>
          </c:val>
          <c:extLst>
            <c:ext xmlns:c16="http://schemas.microsoft.com/office/drawing/2014/chart" uri="{C3380CC4-5D6E-409C-BE32-E72D297353CC}">
              <c16:uniqueId val="{00000004-2786-457F-9BE5-ADE3CCBA291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{B0F4D637-B51E-4657-8B9F-A4822E428EC2}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786-457F-9BE5-ADE3CCBA291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{B9B53EB0-8634-42A4-B652-78D37C83E60A}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786-457F-9BE5-ADE3CCBA291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{70A62A3F-18B9-449F-967A-E83CF0BC0F27}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786-457F-9BE5-ADE3CCBA291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{10048531-F9FF-4A7D-B5F7-F311244DE7B5}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786-457F-9BE5-ADE3CCBA29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786-457F-9BE5-ADE3CCBA291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786-457F-9BE5-ADE3CCBA291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{623D1804-D4D8-48F6-856E-C94091EB40EC}</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0E63-4393-A931-2FAFA1175859}"/>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{0AAB3D6A-ABA1-4A6F-8106-98FD7E5618B1}</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0E63-4393-A931-2FAFA1175859}"/>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{B14CF09B-9591-4DCE-A44D-19FDED95A230}</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0E63-4393-A931-2FAFA1175859}"/>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{152406A2-90F2-4B2E-9E4C-20B07043D0D4}</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0E63-4393-A931-2FAFA1175859}"/>
                </c:ext>
              </c:extLst>
            </c:dLbl>
            <c:dLbl>
              <c:idx val="4"/>
              <c:tx>
                <c:strRef>
                  <c:f>Daten_Diagramme!$D$18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{B351BF9B-CDF2-4CB7-B1A0-0DAB932B83CA}</c15:txfldGUID>
                      <c15:f>Daten_Diagramme!$D$18</c15:f>
                      <c15:dlblFieldTableCache>
                        <c:ptCount val="1"/>
                        <c:pt idx="0">
                          <c:v>-3.4</c:v>
                        </c:pt>
                      </c15:dlblFieldTableCache>
                    </c15:dlblFTEntry>
                  </c15:dlblFieldTable>
                  <c15:showDataLabelsRange val="0"/>
                </c:ext>
                <c:ext xmlns:c16="http://schemas.microsoft.com/office/drawing/2014/chart" uri="{C3380CC4-5D6E-409C-BE32-E72D297353CC}">
                  <c16:uniqueId val="{00000004-0E63-4393-A931-2FAFA1175859}"/>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{B8A54557-0F01-46E6-B5E4-1705C2743E59}</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0E63-4393-A931-2FAFA1175859}"/>
                </c:ext>
              </c:extLst>
            </c:dLbl>
            <c:dLbl>
              <c:idx val="6"/>
              <c:tx>
                <c:strRef>
                  <c:f>Daten_Diagramme!$D$20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{55A8EEC4-4ECE-4CD5-A228-AF43B3D74D9B}</c15:txfldGUID>
                      <c15:f>Daten_Diagramme!$D$20</c15:f>
                      <c15:dlblFieldTableCache>
                        <c:ptCount val="1"/>
                        <c:pt idx="0">
                          <c:v>3.7</c:v>
                        </c:pt>
                      </c15:dlblFieldTableCache>
                    </c15:dlblFTEntry>
                  </c15:dlblFieldTable>
                  <c15:showDataLabelsRange val="0"/>
                </c:ext>
                <c:ext xmlns:c16="http://schemas.microsoft.com/office/drawing/2014/chart" uri="{C3380CC4-5D6E-409C-BE32-E72D297353CC}">
                  <c16:uniqueId val="{00000006-0E63-4393-A931-2FAFA1175859}"/>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{F5BC051C-D1A3-43E3-852C-764154BA4C6F}</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0E63-4393-A931-2FAFA1175859}"/>
                </c:ext>
              </c:extLst>
            </c:dLbl>
            <c:dLbl>
              <c:idx val="8"/>
              <c:tx>
                <c:strRef>
                  <c:f>Daten_Diagramme!$D$22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{B4471A14-E0FB-4572-84D4-75AD992A8A01}</c15:txfldGUID>
                      <c15:f>Daten_Diagramme!$D$22</c15:f>
                      <c15:dlblFieldTableCache>
                        <c:ptCount val="1"/>
                        <c:pt idx="0">
                          <c:v>-3.3</c:v>
                        </c:pt>
                      </c15:dlblFieldTableCache>
                    </c15:dlblFTEntry>
                  </c15:dlblFieldTable>
                  <c15:showDataLabelsRange val="0"/>
                </c:ext>
                <c:ext xmlns:c16="http://schemas.microsoft.com/office/drawing/2014/chart" uri="{C3380CC4-5D6E-409C-BE32-E72D297353CC}">
                  <c16:uniqueId val="{00000008-0E63-4393-A931-2FAFA1175859}"/>
                </c:ext>
              </c:extLst>
            </c:dLbl>
            <c:dLbl>
              <c:idx val="9"/>
              <c:tx>
                <c:strRef>
                  <c:f>Daten_Diagramme!$D$23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{32DFE6B4-9645-4878-AF1F-325A1573CC96}</c15:txfldGUID>
                      <c15:f>Daten_Diagramme!$D$23</c15:f>
                      <c15:dlblFieldTableCache>
                        <c:ptCount val="1"/>
                        <c:pt idx="0">
                          <c:v>6.7</c:v>
                        </c:pt>
                      </c15:dlblFieldTableCache>
                    </c15:dlblFTEntry>
                  </c15:dlblFieldTable>
                  <c15:showDataLabelsRange val="0"/>
                </c:ext>
                <c:ext xmlns:c16="http://schemas.microsoft.com/office/drawing/2014/chart" uri="{C3380CC4-5D6E-409C-BE32-E72D297353CC}">
                  <c16:uniqueId val="{00000009-0E63-4393-A931-2FAFA1175859}"/>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{88DE3DB8-487A-4D46-B092-E669A57EC8BE}</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0E63-4393-A931-2FAFA1175859}"/>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{9CDD012D-6DD0-4983-B681-C577F2F18E53}</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0E63-4393-A931-2FAFA1175859}"/>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{A2973DFA-F397-43E6-A170-5736E72BCC9D}</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0E63-4393-A931-2FAFA1175859}"/>
                </c:ext>
              </c:extLst>
            </c:dLbl>
            <c:dLbl>
              <c:idx val="13"/>
              <c:tx>
                <c:strRef>
                  <c:f>Daten_Diagramme!$D$27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{D67B4AC8-7CAE-450B-A3F6-33A621225758}</c15:txfldGUID>
                      <c15:f>Daten_Diagramme!$D$27</c15:f>
                      <c15:dlblFieldTableCache>
                        <c:ptCount val="1"/>
                      </c15:dlblFieldTableCache>
                    </c15:dlblFTEntry>
                  </c15:dlblFieldTable>
                  <c15:showDataLabelsRange val="0"/>
                </c:ext>
                <c:ext xmlns:c16="http://schemas.microsoft.com/office/drawing/2014/chart" uri="{C3380CC4-5D6E-409C-BE32-E72D297353CC}">
                  <c16:uniqueId val="{0000000D-0E63-4393-A931-2FAFA1175859}"/>
                </c:ext>
              </c:extLst>
            </c:dLbl>
            <c:dLbl>
              <c:idx val="14"/>
              <c:tx>
                <c:strRef>
                  <c:f>Daten_Diagramme!$D$28</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{BB596390-33D2-4165-8E8E-9B5CC8F50382}</c15:txfldGUID>
                      <c15:f>Daten_Diagramme!$D$28</c15:f>
                      <c15:dlblFieldTableCache>
                        <c:ptCount val="1"/>
                        <c:pt idx="0">
                          <c:v>15.7</c:v>
                        </c:pt>
                      </c15:dlblFieldTableCache>
                    </c15:dlblFTEntry>
                  </c15:dlblFieldTable>
                  <c15:showDataLabelsRange val="0"/>
                </c:ext>
                <c:ext xmlns:c16="http://schemas.microsoft.com/office/drawing/2014/chart" uri="{C3380CC4-5D6E-409C-BE32-E72D297353CC}">
                  <c16:uniqueId val="{0000000E-0E63-4393-A931-2FAFA1175859}"/>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{A679D898-6A27-49CD-A544-226F8B9196B0}</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E63-4393-A931-2FAFA1175859}"/>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{9FEC36D7-450F-47D6-84E0-A807AD9F064C}</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0E63-4393-A931-2FAFA1175859}"/>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{899A67F8-06EB-403E-9EE2-F4613876521C}</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0E63-4393-A931-2FAFA1175859}"/>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{282F9912-2249-4D83-9734-D20418039BFD}</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0E63-4393-A931-2FAFA1175859}"/>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{D8C4F8B9-94C6-4C77-9F1F-5F5C64E31EE7}</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0E63-4393-A931-2FAFA1175859}"/>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{B3AF6785-33A4-4F5A-86FC-3F89C62C35B4}</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0E63-4393-A931-2FAFA117585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{A712D987-EA00-4C3C-8897-809F0E19DAE9}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E63-4393-A931-2FAFA117585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{2D18171B-C903-49CE-8599-3CCFEBBB9DF1}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E63-4393-A931-2FAFA1175859}"/>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{EE9E203D-4CF1-49DC-81B5-A8B88C175569}</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0E63-4393-A931-2FAFA1175859}"/>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{CEA555BF-0876-4B0F-ABE3-408219DCF4C2}</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0E63-4393-A931-2FAFA1175859}"/>
                </c:ext>
              </c:extLst>
            </c:dLbl>
            <c:dLbl>
              <c:idx val="25"/>
              <c:tx>
                <c:strRef>
                  <c:f>Daten_Diagramme!$D$39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{78AD52DE-1364-4100-A6D2-D1875D617AB7}</c15:txfldGUID>
                      <c15:f>Daten_Diagramme!$D$39</c15:f>
                      <c15:dlblFieldTableCache>
                        <c:ptCount val="1"/>
                        <c:pt idx="0">
                          <c:v>3.8</c:v>
                        </c:pt>
                      </c15:dlblFieldTableCache>
                    </c15:dlblFTEntry>
                  </c15:dlblFieldTable>
                  <c15:showDataLabelsRange val="0"/>
                </c:ext>
                <c:ext xmlns:c16="http://schemas.microsoft.com/office/drawing/2014/chart" uri="{C3380CC4-5D6E-409C-BE32-E72D297353CC}">
                  <c16:uniqueId val="{00000019-0E63-4393-A931-2FAFA117585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{3C4EEDE2-8069-40FA-882A-6ACC9179DA41}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E63-4393-A931-2FAFA117585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{61E41416-44AE-49CE-8B5D-F7C4982850A6}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E63-4393-A931-2FAFA117585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{31AF029F-25F6-411B-8604-EB937081E9C2}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E63-4393-A931-2FAFA117585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{3A445E8F-03F3-4D7B-A2B4-41DE2F82C98B}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E63-4393-A931-2FAFA117585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{ED735092-CEB8-41D1-BCAB-AB61E654B935}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E63-4393-A931-2FAFA1175859}"/>
                </c:ext>
              </c:extLst>
            </c:dLbl>
            <c:dLbl>
              <c:idx val="31"/>
              <c:tx>
                <c:strRef>
                  <c:f>Daten_Diagramme!$D$45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{9D2E78C3-2C14-48AB-8B82-5FE2317DD73D}</c15:txfldGUID>
                      <c15:f>Daten_Diagramme!$D$45</c15:f>
                      <c15:dlblFieldTableCache>
                        <c:ptCount val="1"/>
                        <c:pt idx="0">
                          <c:v>3.8</c:v>
                        </c:pt>
                      </c15:dlblFieldTableCache>
                    </c15:dlblFTEntry>
                  </c15:dlblFieldTable>
                  <c15:showDataLabelsRange val="0"/>
                </c:ext>
                <c:ext xmlns:c16="http://schemas.microsoft.com/office/drawing/2014/chart" uri="{C3380CC4-5D6E-409C-BE32-E72D297353CC}">
                  <c16:uniqueId val="{0000001F-0E63-4393-A931-2FAFA11758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1.1545012932937986</c:v>
                </c:pt>
                <c:pt idx="1">
                  <c:v>0</c:v>
                </c:pt>
                <c:pt idx="2">
                  <c:v>0</c:v>
                </c:pt>
                <c:pt idx="3">
                  <c:v>-2.2692659153213524</c:v>
                </c:pt>
                <c:pt idx="4">
                  <c:v>-3.4100596760443307</c:v>
                </c:pt>
                <c:pt idx="5">
                  <c:v>-3.4556793783866682</c:v>
                </c:pt>
                <c:pt idx="6">
                  <c:v>3.6730945821854912</c:v>
                </c:pt>
                <c:pt idx="7">
                  <c:v>2.2222222222222223</c:v>
                </c:pt>
                <c:pt idx="8">
                  <c:v>-3.3226837060702876</c:v>
                </c:pt>
                <c:pt idx="9">
                  <c:v>6.7328918322295808</c:v>
                </c:pt>
                <c:pt idx="10">
                  <c:v>0.91883614088820831</c:v>
                </c:pt>
                <c:pt idx="11">
                  <c:v>0</c:v>
                </c:pt>
                <c:pt idx="12">
                  <c:v>-0.2808988764044944</c:v>
                </c:pt>
                <c:pt idx="13">
                  <c:v>62.086513994910945</c:v>
                </c:pt>
                <c:pt idx="14">
                  <c:v>15.734265734265735</c:v>
                </c:pt>
                <c:pt idx="15">
                  <c:v>0</c:v>
                </c:pt>
                <c:pt idx="16">
                  <c:v>1.0830324909747293</c:v>
                </c:pt>
                <c:pt idx="17">
                  <c:v>-1.873536299765808</c:v>
                </c:pt>
                <c:pt idx="18">
                  <c:v>0.23183925811437403</c:v>
                </c:pt>
                <c:pt idx="19">
                  <c:v>1.9307589880159788</c:v>
                </c:pt>
                <c:pt idx="20">
                  <c:v>-0.17761989342806395</c:v>
                </c:pt>
                <c:pt idx="21">
                  <c:v>0</c:v>
                </c:pt>
                <c:pt idx="23">
                  <c:v>0</c:v>
                </c:pt>
                <c:pt idx="24">
                  <c:v>0</c:v>
                </c:pt>
                <c:pt idx="25">
                  <c:v>3.7745473093598574</c:v>
                </c:pt>
              </c:numCache>
            </c:numRef>
          </c:val>
          <c:extLst>
            <c:ext xmlns:c16="http://schemas.microsoft.com/office/drawing/2014/chart" uri="{C3380CC4-5D6E-409C-BE32-E72D297353CC}">
              <c16:uniqueId val="{00000020-0E63-4393-A931-2FAFA117585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{01CFDD11-BA56-4469-9810-E5CBB837B3C8}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E63-4393-A931-2FAFA117585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{7D4FA7A5-317A-4D45-89D7-4C0EBE68F798}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E63-4393-A931-2FAFA117585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{DE56EB7D-6742-46A5-829B-15ED5CE0A202}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E63-4393-A931-2FAFA117585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{75770955-4306-40D6-A7AC-FE021275BA6B}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E63-4393-A931-2FAFA117585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{E3B59997-36B4-4288-A197-832F4A5FA8B2}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E63-4393-A931-2FAFA117585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{7206EB95-AE8A-422B-89C0-347F4CF69766}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E63-4393-A931-2FAFA117585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{AC89619C-C473-4351-BAB3-4BD73B8F0CE4}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E63-4393-A931-2FAFA117585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{77E9B191-88A3-4D65-8FCF-49B447162B81}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E63-4393-A931-2FAFA117585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{678F2BD5-5C61-4C81-A079-1D166C777E68}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E63-4393-A931-2FAFA117585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{FE764492-2981-46B1-8BAB-2F2399FA5325}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E63-4393-A931-2FAFA117585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{A4B340A7-816C-4413-B7EF-8A047208F06B}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E63-4393-A931-2FAFA117585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{16F152CC-2CDD-470A-B21D-5AF19BB07D93}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E63-4393-A931-2FAFA117585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{2C90827B-0191-416D-AB47-F2A764B183F5}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E63-4393-A931-2FAFA1175859}"/>
                </c:ext>
              </c:extLst>
            </c:dLbl>
            <c:dLbl>
              <c:idx val="13"/>
              <c:tx>
                <c:strRef>
                  <c:f>Daten_Diagramme!$F$27</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{A3045DBB-7869-45D5-943B-64B27C022D57}</c15:txfldGUID>
                      <c15:f>Daten_Diagramme!$F$27</c15:f>
                      <c15:dlblFieldTableCache>
                        <c:ptCount val="1"/>
                        <c:pt idx="0">
                          <c:v>&gt; 50</c:v>
                        </c:pt>
                      </c15:dlblFieldTableCache>
                    </c15:dlblFTEntry>
                  </c15:dlblFieldTable>
                  <c15:showDataLabelsRange val="0"/>
                </c:ext>
                <c:ext xmlns:c16="http://schemas.microsoft.com/office/drawing/2014/chart" uri="{C3380CC4-5D6E-409C-BE32-E72D297353CC}">
                  <c16:uniqueId val="{0000002E-0E63-4393-A931-2FAFA117585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{EABCA1E6-5151-4C91-9F85-BB296A0BD056}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E63-4393-A931-2FAFA117585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{0530BFA2-093E-4FA5-96E4-4FA96EDA415D}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E63-4393-A931-2FAFA117585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{8F946D6C-8157-4B28-A85B-47CF228A3CCB}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E63-4393-A931-2FAFA117585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{8EC489D8-B7BB-48C6-88B8-AD1A3E0B4B8F}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E63-4393-A931-2FAFA117585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{FEA12D74-1137-4FA4-B4C9-8F51FC045824}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E63-4393-A931-2FAFA117585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{B490F1E0-2C2E-4FD8-A74B-5974070F4242}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E63-4393-A931-2FAFA117585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{61CBF11B-F49C-4EFF-A0BE-FA5873E0FF0C}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E63-4393-A931-2FAFA117585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{5C99B3FF-F64C-4620-A4E2-ABB605F1B150}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E63-4393-A931-2FAFA117585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{581A3E02-6B00-4213-B77C-C5EE5AF5A686}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E63-4393-A931-2FAFA117585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{D363DC90-FC45-4C05-8C0F-4F1672DF3E10}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E63-4393-A931-2FAFA117585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{423BF349-1F13-4EB3-95DB-EB0C7E9FFF4B}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E63-4393-A931-2FAFA117585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{6616AC97-1FA9-4E84-A114-7952730125E4}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E63-4393-A931-2FAFA117585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{4968E210-9BED-4E0E-9371-FD74D097C114}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E63-4393-A931-2FAFA117585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{221167E5-412B-4FA0-B8AE-641FC8AE5908}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E63-4393-A931-2FAFA117585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{F32D6F5C-5A24-4F50-B172-25F3EEA79651}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E63-4393-A931-2FAFA117585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{2574DCED-1C2D-4B99-8D7D-35215A015FC8}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E63-4393-A931-2FAFA117585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{8F3B3BB9-EA2A-49A7-869B-DF3A9D195215}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E63-4393-A931-2FAFA117585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{C4251D27-0A4A-45B1-9117-813C418B8E26}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E63-4393-A931-2FAFA11758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-0.75</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0E63-4393-A931-2FAFA117585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45</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139</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0E63-4393-A931-2FAFA117585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{5F73A5AD-6364-4534-9301-B1D8E0DFB41C}</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8471-4F80-AC07-D6C2CD68B823}"/>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{F8117723-274F-45B8-928C-19477A6FB109}</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8471-4F80-AC07-D6C2CD68B823}"/>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{E779E93F-5F4F-465E-84C4-A62E87766F56}</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8471-4F80-AC07-D6C2CD68B823}"/>
                </c:ext>
              </c:extLst>
            </c:dLbl>
            <c:dLbl>
              <c:idx val="3"/>
              <c:tx>
                <c:strRef>
                  <c:f>Daten_Diagramme!$E$17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{D2A392AC-7E7E-4AF3-BB5E-49BB190B0BAD}</c15:txfldGUID>
                      <c15:f>Daten_Diagramme!$E$17</c15:f>
                      <c15:dlblFieldTableCache>
                        <c:ptCount val="1"/>
                        <c:pt idx="0">
                          <c:v>-2.7</c:v>
                        </c:pt>
                      </c15:dlblFieldTableCache>
                    </c15:dlblFTEntry>
                  </c15:dlblFieldTable>
                  <c15:showDataLabelsRange val="0"/>
                </c:ext>
                <c:ext xmlns:c16="http://schemas.microsoft.com/office/drawing/2014/chart" uri="{C3380CC4-5D6E-409C-BE32-E72D297353CC}">
                  <c16:uniqueId val="{00000003-8471-4F80-AC07-D6C2CD68B823}"/>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{C0932F3A-7E4D-40FA-80AB-D00345ECC318}</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8471-4F80-AC07-D6C2CD68B823}"/>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{9A430050-3C2A-4ECD-8A22-B90C9B462B57}</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8471-4F80-AC07-D6C2CD68B823}"/>
                </c:ext>
              </c:extLst>
            </c:dLbl>
            <c:dLbl>
              <c:idx val="6"/>
              <c:tx>
                <c:strRef>
                  <c:f>Daten_Diagramme!$E$20</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{C5228F29-5F69-4915-9C61-3DD887665AC9}</c15:txfldGUID>
                      <c15:f>Daten_Diagramme!$E$20</c15:f>
                      <c15:dlblFieldTableCache>
                        <c:ptCount val="1"/>
                        <c:pt idx="0">
                          <c:v>14.3</c:v>
                        </c:pt>
                      </c15:dlblFieldTableCache>
                    </c15:dlblFTEntry>
                  </c15:dlblFieldTable>
                  <c15:showDataLabelsRange val="0"/>
                </c:ext>
                <c:ext xmlns:c16="http://schemas.microsoft.com/office/drawing/2014/chart" uri="{C3380CC4-5D6E-409C-BE32-E72D297353CC}">
                  <c16:uniqueId val="{00000006-8471-4F80-AC07-D6C2CD68B823}"/>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{9C2BD16B-87A1-4828-B967-CDB59A923940}</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8471-4F80-AC07-D6C2CD68B823}"/>
                </c:ext>
              </c:extLst>
            </c:dLbl>
            <c:dLbl>
              <c:idx val="8"/>
              <c:tx>
                <c:strRef>
                  <c:f>Daten_Diagramme!$E$22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{A819D2C4-ADFA-4B96-83FC-5ADF70F45A9A}</c15:txfldGUID>
                      <c15:f>Daten_Diagramme!$E$22</c15:f>
                      <c15:dlblFieldTableCache>
                        <c:ptCount val="1"/>
                        <c:pt idx="0">
                          <c:v>3.6</c:v>
                        </c:pt>
                      </c15:dlblFieldTableCache>
                    </c15:dlblFTEntry>
                  </c15:dlblFieldTable>
                  <c15:showDataLabelsRange val="0"/>
                </c:ext>
                <c:ext xmlns:c16="http://schemas.microsoft.com/office/drawing/2014/chart" uri="{C3380CC4-5D6E-409C-BE32-E72D297353CC}">
                  <c16:uniqueId val="{00000008-8471-4F80-AC07-D6C2CD68B823}"/>
                </c:ext>
              </c:extLst>
            </c:dLbl>
            <c:dLbl>
              <c:idx val="9"/>
              <c:tx>
                <c:strRef>
                  <c:f>Daten_Diagramme!$E$23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{D711C61F-990C-44CB-A906-DB84FF0B94CB}</c15:txfldGUID>
                      <c15:f>Daten_Diagramme!$E$23</c15:f>
                      <c15:dlblFieldTableCache>
                        <c:ptCount val="1"/>
                        <c:pt idx="0">
                          <c:v>-6.8</c:v>
                        </c:pt>
                      </c15:dlblFieldTableCache>
                    </c15:dlblFTEntry>
                  </c15:dlblFieldTable>
                  <c15:showDataLabelsRange val="0"/>
                </c:ext>
                <c:ext xmlns:c16="http://schemas.microsoft.com/office/drawing/2014/chart" uri="{C3380CC4-5D6E-409C-BE32-E72D297353CC}">
                  <c16:uniqueId val="{00000009-8471-4F80-AC07-D6C2CD68B823}"/>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{E7AE7BFF-8FB8-4E24-8923-4BEBD66575C4}</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8471-4F80-AC07-D6C2CD68B823}"/>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{248B8A50-B352-4292-BE1B-8004FEDC6DE4}</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8471-4F80-AC07-D6C2CD68B823}"/>
                </c:ext>
              </c:extLst>
            </c:dLbl>
            <c:dLbl>
              <c:idx val="12"/>
              <c:tx>
                <c:strRef>
                  <c:f>Daten_Diagramme!$E$26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{96334F1B-EFC4-4054-AECB-76DEDE34C04B}</c15:txfldGUID>
                      <c15:f>Daten_Diagramme!$E$26</c15:f>
                      <c15:dlblFieldTableCache>
                        <c:ptCount val="1"/>
                        <c:pt idx="0">
                          <c:v>6.0</c:v>
                        </c:pt>
                      </c15:dlblFieldTableCache>
                    </c15:dlblFTEntry>
                  </c15:dlblFieldTable>
                  <c15:showDataLabelsRange val="0"/>
                </c:ext>
                <c:ext xmlns:c16="http://schemas.microsoft.com/office/drawing/2014/chart" uri="{C3380CC4-5D6E-409C-BE32-E72D297353CC}">
                  <c16:uniqueId val="{0000000C-8471-4F80-AC07-D6C2CD68B823}"/>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{3BA0659C-C13E-43C6-B8E2-35DD1BD62DB7}</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8471-4F80-AC07-D6C2CD68B823}"/>
                </c:ext>
              </c:extLst>
            </c:dLbl>
            <c:dLbl>
              <c:idx val="14"/>
              <c:tx>
                <c:strRef>
                  <c:f>Daten_Diagramme!$E$28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{F6CF2C44-574B-41B6-AF1E-A1D35CF854BA}</c15:txfldGUID>
                      <c15:f>Daten_Diagramme!$E$28</c15:f>
                      <c15:dlblFieldTableCache>
                        <c:ptCount val="1"/>
                        <c:pt idx="0">
                          <c:v>3.8</c:v>
                        </c:pt>
                      </c15:dlblFieldTableCache>
                    </c15:dlblFTEntry>
                  </c15:dlblFieldTable>
                  <c15:showDataLabelsRange val="0"/>
                </c:ext>
                <c:ext xmlns:c16="http://schemas.microsoft.com/office/drawing/2014/chart" uri="{C3380CC4-5D6E-409C-BE32-E72D297353CC}">
                  <c16:uniqueId val="{0000000E-8471-4F80-AC07-D6C2CD68B823}"/>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{38A82185-CA5E-4117-B5DA-5DDE5C892BB3}</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8471-4F80-AC07-D6C2CD68B823}"/>
                </c:ext>
              </c:extLst>
            </c:dLbl>
            <c:dLbl>
              <c:idx val="16"/>
              <c:tx>
                <c:strRef>
                  <c:f>Daten_Diagramme!$E$30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{B5B82033-B4C4-4B3B-B517-36E3DC488815}</c15:txfldGUID>
                      <c15:f>Daten_Diagramme!$E$30</c15:f>
                      <c15:dlblFieldTableCache>
                        <c:ptCount val="1"/>
                        <c:pt idx="0">
                          <c:v>-7.7</c:v>
                        </c:pt>
                      </c15:dlblFieldTableCache>
                    </c15:dlblFTEntry>
                  </c15:dlblFieldTable>
                  <c15:showDataLabelsRange val="0"/>
                </c:ext>
                <c:ext xmlns:c16="http://schemas.microsoft.com/office/drawing/2014/chart" uri="{C3380CC4-5D6E-409C-BE32-E72D297353CC}">
                  <c16:uniqueId val="{00000010-8471-4F80-AC07-D6C2CD68B823}"/>
                </c:ext>
              </c:extLst>
            </c:dLbl>
            <c:dLbl>
              <c:idx val="17"/>
              <c:tx>
                <c:strRef>
                  <c:f>Daten_Diagramme!$E$31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{380DD939-BE29-458B-A684-EEBFA0644873}</c15:txfldGUID>
                      <c15:f>Daten_Diagramme!$E$31</c15:f>
                      <c15:dlblFieldTableCache>
                        <c:ptCount val="1"/>
                        <c:pt idx="0">
                          <c:v>-3.5</c:v>
                        </c:pt>
                      </c15:dlblFieldTableCache>
                    </c15:dlblFTEntry>
                  </c15:dlblFieldTable>
                  <c15:showDataLabelsRange val="0"/>
                </c:ext>
                <c:ext xmlns:c16="http://schemas.microsoft.com/office/drawing/2014/chart" uri="{C3380CC4-5D6E-409C-BE32-E72D297353CC}">
                  <c16:uniqueId val="{00000011-8471-4F80-AC07-D6C2CD68B823}"/>
                </c:ext>
              </c:extLst>
            </c:dLbl>
            <c:dLbl>
              <c:idx val="18"/>
              <c:tx>
                <c:strRef>
                  <c:f>Daten_Diagramme!$E$32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{BD76A7F4-7171-45A4-A5D5-2F18E9A543BA}</c15:txfldGUID>
                      <c15:f>Daten_Diagramme!$E$32</c15:f>
                      <c15:dlblFieldTableCache>
                        <c:ptCount val="1"/>
                        <c:pt idx="0">
                          <c:v>3.2</c:v>
                        </c:pt>
                      </c15:dlblFieldTableCache>
                    </c15:dlblFTEntry>
                  </c15:dlblFieldTable>
                  <c15:showDataLabelsRange val="0"/>
                </c:ext>
                <c:ext xmlns:c16="http://schemas.microsoft.com/office/drawing/2014/chart" uri="{C3380CC4-5D6E-409C-BE32-E72D297353CC}">
                  <c16:uniqueId val="{00000012-8471-4F80-AC07-D6C2CD68B823}"/>
                </c:ext>
              </c:extLst>
            </c:dLbl>
            <c:dLbl>
              <c:idx val="19"/>
              <c:tx>
                <c:strRef>
                  <c:f>Daten_Diagramme!$E$33</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{B003F12C-8CA6-469F-8E1B-1FE464303E5E}</c15:txfldGUID>
                      <c15:f>Daten_Diagramme!$E$33</c15:f>
                      <c15:dlblFieldTableCache>
                        <c:ptCount val="1"/>
                        <c:pt idx="0">
                          <c:v>-8.6</c:v>
                        </c:pt>
                      </c15:dlblFieldTableCache>
                    </c15:dlblFTEntry>
                  </c15:dlblFieldTable>
                  <c15:showDataLabelsRange val="0"/>
                </c:ext>
                <c:ext xmlns:c16="http://schemas.microsoft.com/office/drawing/2014/chart" uri="{C3380CC4-5D6E-409C-BE32-E72D297353CC}">
                  <c16:uniqueId val="{00000013-8471-4F80-AC07-D6C2CD68B823}"/>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{BB05330B-2C37-477C-BEAC-2DBE830C820B}</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8471-4F80-AC07-D6C2CD68B82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{A9BC9A6B-6424-4214-AFBB-4174240EA19F}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471-4F80-AC07-D6C2CD68B82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{8921D1EE-C87C-4C7C-98F4-B6E9F4690B1A}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71-4F80-AC07-D6C2CD68B823}"/>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{65C1FC65-4EF7-450D-9453-F7B1D3DC5F92}</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8471-4F80-AC07-D6C2CD68B823}"/>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{37EE0CCA-3255-42DE-AE28-119AD6A0A0F7}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8471-4F80-AC07-D6C2CD68B823}"/>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{31DEBA66-0A01-4DD6-A69C-DD081050A819}</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8471-4F80-AC07-D6C2CD68B82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{CF3BD756-2A9B-42B6-8921-AEDB05CAC207}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71-4F80-AC07-D6C2CD68B82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{C9923CE0-AC29-430F-864B-D97359E5DC02}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71-4F80-AC07-D6C2CD68B82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{1778A34F-FC84-42B3-B402-119B6C7901BA}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71-4F80-AC07-D6C2CD68B82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{1E97713B-C40A-485F-B8FF-93D83A2EDA01}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71-4F80-AC07-D6C2CD68B82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{A53E2531-6CB6-474D-B996-4D2F63F87824}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71-4F80-AC07-D6C2CD68B823}"/>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{747CE25C-9BAB-43A9-9769-683559362437}</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8471-4F80-AC07-D6C2CD68B8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-1.496292372881356</c:v>
                </c:pt>
                <c:pt idx="1">
                  <c:v>0</c:v>
                </c:pt>
                <c:pt idx="2">
                  <c:v>0</c:v>
                </c:pt>
                <c:pt idx="3">
                  <c:v>-2.745792736935341</c:v>
                </c:pt>
                <c:pt idx="4">
                  <c:v>-7.0342205323193916</c:v>
                </c:pt>
                <c:pt idx="5">
                  <c:v>-3.2894736842105261</c:v>
                </c:pt>
                <c:pt idx="6">
                  <c:v>14.285714285714286</c:v>
                </c:pt>
                <c:pt idx="7">
                  <c:v>3.4146341463414633</c:v>
                </c:pt>
                <c:pt idx="8">
                  <c:v>3.6379769299023956</c:v>
                </c:pt>
                <c:pt idx="9">
                  <c:v>-6.7599067599067597</c:v>
                </c:pt>
                <c:pt idx="10">
                  <c:v>-8.9451476793248936</c:v>
                </c:pt>
                <c:pt idx="11">
                  <c:v>0</c:v>
                </c:pt>
                <c:pt idx="12">
                  <c:v>6</c:v>
                </c:pt>
                <c:pt idx="13">
                  <c:v>0.50632911392405067</c:v>
                </c:pt>
                <c:pt idx="14">
                  <c:v>3.7946428571428572</c:v>
                </c:pt>
                <c:pt idx="15">
                  <c:v>0</c:v>
                </c:pt>
                <c:pt idx="16">
                  <c:v>-7.7253218884120169</c:v>
                </c:pt>
                <c:pt idx="17">
                  <c:v>-3.5087719298245612</c:v>
                </c:pt>
                <c:pt idx="18">
                  <c:v>3.2069970845481048</c:v>
                </c:pt>
                <c:pt idx="19">
                  <c:v>-8.639308855291576</c:v>
                </c:pt>
                <c:pt idx="20">
                  <c:v>-2.1464646464646466</c:v>
                </c:pt>
                <c:pt idx="21">
                  <c:v>0</c:v>
                </c:pt>
                <c:pt idx="23">
                  <c:v>0</c:v>
                </c:pt>
                <c:pt idx="24">
                  <c:v>0</c:v>
                </c:pt>
                <c:pt idx="25">
                  <c:v>-2.3676880222841228</c:v>
                </c:pt>
              </c:numCache>
            </c:numRef>
          </c:val>
          <c:extLst>
            <c:ext xmlns:c16="http://schemas.microsoft.com/office/drawing/2014/chart" uri="{C3380CC4-5D6E-409C-BE32-E72D297353CC}">
              <c16:uniqueId val="{00000020-8471-4F80-AC07-D6C2CD68B82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{54DCB4B4-AA19-43D6-9E50-8CCA2B8B0386}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71-4F80-AC07-D6C2CD68B82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{A1EC7CC1-C675-4D44-A40A-4A1675826B74}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71-4F80-AC07-D6C2CD68B82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{F0501694-2322-466D-A48F-EE9C925C8D7A}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71-4F80-AC07-D6C2CD68B82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{4AFC5FE4-43CE-4792-8DC4-6BF4CE6344C7}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71-4F80-AC07-D6C2CD68B82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{C295B058-624C-4214-8C49-87ED246B7E58}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71-4F80-AC07-D6C2CD68B82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{608F4F05-7E3C-4C72-8E04-CDB469C82170}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71-4F80-AC07-D6C2CD68B82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{BCA5E042-AD78-42A2-B46E-45F5691D2B0F}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71-4F80-AC07-D6C2CD68B82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{7F48EB3E-D871-4DA5-9624-EB362FBC5BD1}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71-4F80-AC07-D6C2CD68B82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{F159661A-CE26-4B1A-8975-B9420B6E5B60}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71-4F80-AC07-D6C2CD68B82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{E61377D4-DD70-431C-A7AB-C850E07FAD19}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71-4F80-AC07-D6C2CD68B82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{5EA098BD-ED7E-4BFB-8BE3-97BC469887F6}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71-4F80-AC07-D6C2CD68B82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{E0B7B6D6-9A50-49EC-844C-67D37AE87D77}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71-4F80-AC07-D6C2CD68B82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{4A585454-5C81-48B1-AEC2-8149B60D34CD}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71-4F80-AC07-D6C2CD68B82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{18D3ADDF-5FCA-448B-A80D-2C7E9E1DA3D8}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71-4F80-AC07-D6C2CD68B82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{8D8C0FD9-7E4B-4030-9D73-8327DA5BF1AF}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71-4F80-AC07-D6C2CD68B82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{F6853EC1-12CD-45AF-8406-74A82C0113A2}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71-4F80-AC07-D6C2CD68B82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{1929E2A1-79DB-4BBE-AA91-56BCEF35C45F}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71-4F80-AC07-D6C2CD68B82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{00BB6C82-06CC-4AAC-9354-0423FA071529}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71-4F80-AC07-D6C2CD68B82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{9A00E24F-465C-4CB4-9B97-75BA60A57F18}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71-4F80-AC07-D6C2CD68B82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{B4A235B1-0B66-40D7-AF51-AA929C27EDBB}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71-4F80-AC07-D6C2CD68B82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{FADBF79D-50E1-4928-8407-844C2DF75F4D}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71-4F80-AC07-D6C2CD68B82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{54C16B88-21D0-4888-BAE6-2DC1396B5071}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71-4F80-AC07-D6C2CD68B82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{4FF39921-1B7A-408C-A9BF-C2CDE9E8E7A4}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71-4F80-AC07-D6C2CD68B82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{F36A2629-AEC4-4519-B5F7-2941CAA83370}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71-4F80-AC07-D6C2CD68B82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{8B9C7238-3471-4D1C-BFF0-0820FEBABFBB}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71-4F80-AC07-D6C2CD68B82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{F16B9582-F0EA-433C-A2EE-AAF6D5D54104}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71-4F80-AC07-D6C2CD68B82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{EC2C7F34-3B14-4FCB-A63F-4FDDBCD256D4}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71-4F80-AC07-D6C2CD68B82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{3CF05AA8-73D1-4F05-93B2-8BBDFDCC6F94}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71-4F80-AC07-D6C2CD68B82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{95EC812C-A9A4-433F-A433-0A46CCEC0E6A}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71-4F80-AC07-D6C2CD68B82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{3374D85E-8797-40C4-898A-91143B89EDAC}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71-4F80-AC07-D6C2CD68B82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{B2187B65-8799-4177-8B27-92BA1D485AA2}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71-4F80-AC07-D6C2CD68B82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{74353933-B516-4851-96F5-35F868D228C3}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71-4F80-AC07-D6C2CD68B8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-0.75</c:v>
                </c:pt>
                <c:pt idx="24">
                  <c:v>-0.75</c:v>
                </c:pt>
                <c:pt idx="25">
                  <c:v>0</c:v>
                </c:pt>
              </c:numCache>
            </c:numRef>
          </c:val>
          <c:extLst>
            <c:ext xmlns:c16="http://schemas.microsoft.com/office/drawing/2014/chart" uri="{C3380CC4-5D6E-409C-BE32-E72D297353CC}">
              <c16:uniqueId val="{00000041-8471-4F80-AC07-D6C2CD68B82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242</c:v>
                </c:pt>
                <c:pt idx="24">
                  <c:v>253</c:v>
                </c:pt>
                <c:pt idx="25">
                  <c:v>#N/A</c:v>
                </c:pt>
              </c:numCache>
            </c:numRef>
          </c:yVal>
          <c:smooth val="0"/>
          <c:extLst>
            <c:ext xmlns:c16="http://schemas.microsoft.com/office/drawing/2014/chart" uri="{C3380CC4-5D6E-409C-BE32-E72D297353CC}">
              <c16:uniqueId val="{00000042-8471-4F80-AC07-D6C2CD68B82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{555B54C9-910B-45A5-88E2-42CC819E5200}</c15:txfldGUID>
                      <c15:f>Diagramm!$I$46</c15:f>
                      <c15:dlblFieldTableCache>
                        <c:ptCount val="1"/>
                      </c15:dlblFieldTableCache>
                    </c15:dlblFTEntry>
                  </c15:dlblFieldTable>
                  <c15:showDataLabelsRange val="0"/>
                </c:ext>
                <c:ext xmlns:c16="http://schemas.microsoft.com/office/drawing/2014/chart" uri="{C3380CC4-5D6E-409C-BE32-E72D297353CC}">
                  <c16:uniqueId val="{00000000-E110-43D8-92F6-661FE6B040F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{FB5767CC-66F8-4720-9124-FB49DE6E9694}</c15:txfldGUID>
                      <c15:f>Diagramm!$I$47</c15:f>
                      <c15:dlblFieldTableCache>
                        <c:ptCount val="1"/>
                      </c15:dlblFieldTableCache>
                    </c15:dlblFTEntry>
                  </c15:dlblFieldTable>
                  <c15:showDataLabelsRange val="0"/>
                </c:ext>
                <c:ext xmlns:c16="http://schemas.microsoft.com/office/drawing/2014/chart" uri="{C3380CC4-5D6E-409C-BE32-E72D297353CC}">
                  <c16:uniqueId val="{00000001-E110-43D8-92F6-661FE6B040F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{BDF83D07-303D-4D29-A784-8BA912A2AB1D}</c15:txfldGUID>
                      <c15:f>Diagramm!$I$48</c15:f>
                      <c15:dlblFieldTableCache>
                        <c:ptCount val="1"/>
                      </c15:dlblFieldTableCache>
                    </c15:dlblFTEntry>
                  </c15:dlblFieldTable>
                  <c15:showDataLabelsRange val="0"/>
                </c:ext>
                <c:ext xmlns:c16="http://schemas.microsoft.com/office/drawing/2014/chart" uri="{C3380CC4-5D6E-409C-BE32-E72D297353CC}">
                  <c16:uniqueId val="{00000002-E110-43D8-92F6-661FE6B040F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{5FF2638C-4978-4BFA-87B2-F7883F21F72E}</c15:txfldGUID>
                      <c15:f>Diagramm!$I$49</c15:f>
                      <c15:dlblFieldTableCache>
                        <c:ptCount val="1"/>
                      </c15:dlblFieldTableCache>
                    </c15:dlblFTEntry>
                  </c15:dlblFieldTable>
                  <c15:showDataLabelsRange val="0"/>
                </c:ext>
                <c:ext xmlns:c16="http://schemas.microsoft.com/office/drawing/2014/chart" uri="{C3380CC4-5D6E-409C-BE32-E72D297353CC}">
                  <c16:uniqueId val="{00000003-E110-43D8-92F6-661FE6B040F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{7038486A-D301-4261-A020-3AA36E26C305}</c15:txfldGUID>
                      <c15:f>Diagramm!$I$50</c15:f>
                      <c15:dlblFieldTableCache>
                        <c:ptCount val="1"/>
                      </c15:dlblFieldTableCache>
                    </c15:dlblFTEntry>
                  </c15:dlblFieldTable>
                  <c15:showDataLabelsRange val="0"/>
                </c:ext>
                <c:ext xmlns:c16="http://schemas.microsoft.com/office/drawing/2014/chart" uri="{C3380CC4-5D6E-409C-BE32-E72D297353CC}">
                  <c16:uniqueId val="{00000004-E110-43D8-92F6-661FE6B040F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{D2A28608-929D-4419-997B-B23FAEC71B3C}</c15:txfldGUID>
                      <c15:f>Diagramm!$I$51</c15:f>
                      <c15:dlblFieldTableCache>
                        <c:ptCount val="1"/>
                      </c15:dlblFieldTableCache>
                    </c15:dlblFTEntry>
                  </c15:dlblFieldTable>
                  <c15:showDataLabelsRange val="0"/>
                </c:ext>
                <c:ext xmlns:c16="http://schemas.microsoft.com/office/drawing/2014/chart" uri="{C3380CC4-5D6E-409C-BE32-E72D297353CC}">
                  <c16:uniqueId val="{00000005-E110-43D8-92F6-661FE6B040F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{3FE057F9-EDC5-4A02-B056-B76CAE76A7C1}</c15:txfldGUID>
                      <c15:f>Diagramm!$I$52</c15:f>
                      <c15:dlblFieldTableCache>
                        <c:ptCount val="1"/>
                      </c15:dlblFieldTableCache>
                    </c15:dlblFTEntry>
                  </c15:dlblFieldTable>
                  <c15:showDataLabelsRange val="0"/>
                </c:ext>
                <c:ext xmlns:c16="http://schemas.microsoft.com/office/drawing/2014/chart" uri="{C3380CC4-5D6E-409C-BE32-E72D297353CC}">
                  <c16:uniqueId val="{00000006-E110-43D8-92F6-661FE6B040F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{EB544CEB-68A7-4058-A6BD-8B33F4B15980}</c15:txfldGUID>
                      <c15:f>Diagramm!$I$53</c15:f>
                      <c15:dlblFieldTableCache>
                        <c:ptCount val="1"/>
                      </c15:dlblFieldTableCache>
                    </c15:dlblFTEntry>
                  </c15:dlblFieldTable>
                  <c15:showDataLabelsRange val="0"/>
                </c:ext>
                <c:ext xmlns:c16="http://schemas.microsoft.com/office/drawing/2014/chart" uri="{C3380CC4-5D6E-409C-BE32-E72D297353CC}">
                  <c16:uniqueId val="{00000007-E110-43D8-92F6-661FE6B040F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{C86B21E8-5C65-45A8-9200-0B4FD9D0BC7C}</c15:txfldGUID>
                      <c15:f>Diagramm!$I$54</c15:f>
                      <c15:dlblFieldTableCache>
                        <c:ptCount val="1"/>
                      </c15:dlblFieldTableCache>
                    </c15:dlblFTEntry>
                  </c15:dlblFieldTable>
                  <c15:showDataLabelsRange val="0"/>
                </c:ext>
                <c:ext xmlns:c16="http://schemas.microsoft.com/office/drawing/2014/chart" uri="{C3380CC4-5D6E-409C-BE32-E72D297353CC}">
                  <c16:uniqueId val="{00000008-E110-43D8-92F6-661FE6B040F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{B1836AFE-B9B2-4893-A6D3-C4E8B072EC39}</c15:txfldGUID>
                      <c15:f>Diagramm!$I$55</c15:f>
                      <c15:dlblFieldTableCache>
                        <c:ptCount val="1"/>
                      </c15:dlblFieldTableCache>
                    </c15:dlblFTEntry>
                  </c15:dlblFieldTable>
                  <c15:showDataLabelsRange val="0"/>
                </c:ext>
                <c:ext xmlns:c16="http://schemas.microsoft.com/office/drawing/2014/chart" uri="{C3380CC4-5D6E-409C-BE32-E72D297353CC}">
                  <c16:uniqueId val="{00000009-E110-43D8-92F6-661FE6B040F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{EBC5DF59-9DA7-46CA-9D78-CBC23F459825}</c15:txfldGUID>
                      <c15:f>Diagramm!$I$56</c15:f>
                      <c15:dlblFieldTableCache>
                        <c:ptCount val="1"/>
                      </c15:dlblFieldTableCache>
                    </c15:dlblFTEntry>
                  </c15:dlblFieldTable>
                  <c15:showDataLabelsRange val="0"/>
                </c:ext>
                <c:ext xmlns:c16="http://schemas.microsoft.com/office/drawing/2014/chart" uri="{C3380CC4-5D6E-409C-BE32-E72D297353CC}">
                  <c16:uniqueId val="{0000000A-E110-43D8-92F6-661FE6B040F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{976CE893-F345-45BA-B68C-19085C548D79}</c15:txfldGUID>
                      <c15:f>Diagramm!$I$57</c15:f>
                      <c15:dlblFieldTableCache>
                        <c:ptCount val="1"/>
                      </c15:dlblFieldTableCache>
                    </c15:dlblFTEntry>
                  </c15:dlblFieldTable>
                  <c15:showDataLabelsRange val="0"/>
                </c:ext>
                <c:ext xmlns:c16="http://schemas.microsoft.com/office/drawing/2014/chart" uri="{C3380CC4-5D6E-409C-BE32-E72D297353CC}">
                  <c16:uniqueId val="{0000000B-E110-43D8-92F6-661FE6B040F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{3ADAE51C-01CE-4145-88D2-42EFE015524A}</c15:txfldGUID>
                      <c15:f>Diagramm!$I$58</c15:f>
                      <c15:dlblFieldTableCache>
                        <c:ptCount val="1"/>
                      </c15:dlblFieldTableCache>
                    </c15:dlblFTEntry>
                  </c15:dlblFieldTable>
                  <c15:showDataLabelsRange val="0"/>
                </c:ext>
                <c:ext xmlns:c16="http://schemas.microsoft.com/office/drawing/2014/chart" uri="{C3380CC4-5D6E-409C-BE32-E72D297353CC}">
                  <c16:uniqueId val="{0000000C-E110-43D8-92F6-661FE6B040F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{9B41D425-D791-498E-9272-DA4E8B77A8F1}</c15:txfldGUID>
                      <c15:f>Diagramm!$I$59</c15:f>
                      <c15:dlblFieldTableCache>
                        <c:ptCount val="1"/>
                      </c15:dlblFieldTableCache>
                    </c15:dlblFTEntry>
                  </c15:dlblFieldTable>
                  <c15:showDataLabelsRange val="0"/>
                </c:ext>
                <c:ext xmlns:c16="http://schemas.microsoft.com/office/drawing/2014/chart" uri="{C3380CC4-5D6E-409C-BE32-E72D297353CC}">
                  <c16:uniqueId val="{0000000D-E110-43D8-92F6-661FE6B040F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{8B0464D4-3D49-4AE0-A334-88E06A39ADB1}</c15:txfldGUID>
                      <c15:f>Diagramm!$I$60</c15:f>
                      <c15:dlblFieldTableCache>
                        <c:ptCount val="1"/>
                      </c15:dlblFieldTableCache>
                    </c15:dlblFTEntry>
                  </c15:dlblFieldTable>
                  <c15:showDataLabelsRange val="0"/>
                </c:ext>
                <c:ext xmlns:c16="http://schemas.microsoft.com/office/drawing/2014/chart" uri="{C3380CC4-5D6E-409C-BE32-E72D297353CC}">
                  <c16:uniqueId val="{0000000E-E110-43D8-92F6-661FE6B040F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{236CF712-519F-4DDF-9A80-76F1C91411B9}</c15:txfldGUID>
                      <c15:f>Diagramm!$I$61</c15:f>
                      <c15:dlblFieldTableCache>
                        <c:ptCount val="1"/>
                      </c15:dlblFieldTableCache>
                    </c15:dlblFTEntry>
                  </c15:dlblFieldTable>
                  <c15:showDataLabelsRange val="0"/>
                </c:ext>
                <c:ext xmlns:c16="http://schemas.microsoft.com/office/drawing/2014/chart" uri="{C3380CC4-5D6E-409C-BE32-E72D297353CC}">
                  <c16:uniqueId val="{0000000F-E110-43D8-92F6-661FE6B040F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{390CD41E-B8EA-4351-9244-023777FB6B61}</c15:txfldGUID>
                      <c15:f>Diagramm!$I$62</c15:f>
                      <c15:dlblFieldTableCache>
                        <c:ptCount val="1"/>
                      </c15:dlblFieldTableCache>
                    </c15:dlblFTEntry>
                  </c15:dlblFieldTable>
                  <c15:showDataLabelsRange val="0"/>
                </c:ext>
                <c:ext xmlns:c16="http://schemas.microsoft.com/office/drawing/2014/chart" uri="{C3380CC4-5D6E-409C-BE32-E72D297353CC}">
                  <c16:uniqueId val="{00000010-E110-43D8-92F6-661FE6B040F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{C3692017-8FB1-43C2-ABE4-D4EA219B4E28}</c15:txfldGUID>
                      <c15:f>Diagramm!$I$63</c15:f>
                      <c15:dlblFieldTableCache>
                        <c:ptCount val="1"/>
                      </c15:dlblFieldTableCache>
                    </c15:dlblFTEntry>
                  </c15:dlblFieldTable>
                  <c15:showDataLabelsRange val="0"/>
                </c:ext>
                <c:ext xmlns:c16="http://schemas.microsoft.com/office/drawing/2014/chart" uri="{C3380CC4-5D6E-409C-BE32-E72D297353CC}">
                  <c16:uniqueId val="{00000011-E110-43D8-92F6-661FE6B040F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{5B3D294A-9F21-4D16-B6EB-05ED7F031619}</c15:txfldGUID>
                      <c15:f>Diagramm!$I$64</c15:f>
                      <c15:dlblFieldTableCache>
                        <c:ptCount val="1"/>
                      </c15:dlblFieldTableCache>
                    </c15:dlblFTEntry>
                  </c15:dlblFieldTable>
                  <c15:showDataLabelsRange val="0"/>
                </c:ext>
                <c:ext xmlns:c16="http://schemas.microsoft.com/office/drawing/2014/chart" uri="{C3380CC4-5D6E-409C-BE32-E72D297353CC}">
                  <c16:uniqueId val="{00000012-E110-43D8-92F6-661FE6B040F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{5C3C533A-1907-4F31-8A8F-DA90F447047D}</c15:txfldGUID>
                      <c15:f>Diagramm!$I$65</c15:f>
                      <c15:dlblFieldTableCache>
                        <c:ptCount val="1"/>
                      </c15:dlblFieldTableCache>
                    </c15:dlblFTEntry>
                  </c15:dlblFieldTable>
                  <c15:showDataLabelsRange val="0"/>
                </c:ext>
                <c:ext xmlns:c16="http://schemas.microsoft.com/office/drawing/2014/chart" uri="{C3380CC4-5D6E-409C-BE32-E72D297353CC}">
                  <c16:uniqueId val="{00000013-E110-43D8-92F6-661FE6B040F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{74E2643F-B04C-45FE-BE70-784996DCF456}</c15:txfldGUID>
                      <c15:f>Diagramm!$I$66</c15:f>
                      <c15:dlblFieldTableCache>
                        <c:ptCount val="1"/>
                      </c15:dlblFieldTableCache>
                    </c15:dlblFTEntry>
                  </c15:dlblFieldTable>
                  <c15:showDataLabelsRange val="0"/>
                </c:ext>
                <c:ext xmlns:c16="http://schemas.microsoft.com/office/drawing/2014/chart" uri="{C3380CC4-5D6E-409C-BE32-E72D297353CC}">
                  <c16:uniqueId val="{00000014-E110-43D8-92F6-661FE6B040F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{18B18968-A70E-4823-9AF9-EE35BD5966E6}</c15:txfldGUID>
                      <c15:f>Diagramm!$I$67</c15:f>
                      <c15:dlblFieldTableCache>
                        <c:ptCount val="1"/>
                      </c15:dlblFieldTableCache>
                    </c15:dlblFTEntry>
                  </c15:dlblFieldTable>
                  <c15:showDataLabelsRange val="0"/>
                </c:ext>
                <c:ext xmlns:c16="http://schemas.microsoft.com/office/drawing/2014/chart" uri="{C3380CC4-5D6E-409C-BE32-E72D297353CC}">
                  <c16:uniqueId val="{00000015-E110-43D8-92F6-661FE6B040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10-43D8-92F6-661FE6B040F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{C524F4F2-9200-4686-B81C-8ACD5CC55079}</c15:txfldGUID>
                      <c15:f>Diagramm!$K$46</c15:f>
                      <c15:dlblFieldTableCache>
                        <c:ptCount val="1"/>
                      </c15:dlblFieldTableCache>
                    </c15:dlblFTEntry>
                  </c15:dlblFieldTable>
                  <c15:showDataLabelsRange val="0"/>
                </c:ext>
                <c:ext xmlns:c16="http://schemas.microsoft.com/office/drawing/2014/chart" uri="{C3380CC4-5D6E-409C-BE32-E72D297353CC}">
                  <c16:uniqueId val="{00000017-E110-43D8-92F6-661FE6B040F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{3F0202D0-4882-461E-ABBF-153131D27E5C}</c15:txfldGUID>
                      <c15:f>Diagramm!$K$47</c15:f>
                      <c15:dlblFieldTableCache>
                        <c:ptCount val="1"/>
                      </c15:dlblFieldTableCache>
                    </c15:dlblFTEntry>
                  </c15:dlblFieldTable>
                  <c15:showDataLabelsRange val="0"/>
                </c:ext>
                <c:ext xmlns:c16="http://schemas.microsoft.com/office/drawing/2014/chart" uri="{C3380CC4-5D6E-409C-BE32-E72D297353CC}">
                  <c16:uniqueId val="{00000018-E110-43D8-92F6-661FE6B040F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{70EDD50A-530E-4E5D-B501-0A1D3DD974A4}</c15:txfldGUID>
                      <c15:f>Diagramm!$K$48</c15:f>
                      <c15:dlblFieldTableCache>
                        <c:ptCount val="1"/>
                      </c15:dlblFieldTableCache>
                    </c15:dlblFTEntry>
                  </c15:dlblFieldTable>
                  <c15:showDataLabelsRange val="0"/>
                </c:ext>
                <c:ext xmlns:c16="http://schemas.microsoft.com/office/drawing/2014/chart" uri="{C3380CC4-5D6E-409C-BE32-E72D297353CC}">
                  <c16:uniqueId val="{00000019-E110-43D8-92F6-661FE6B040F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{10A982FF-2430-4E6B-B54F-0B40E245EAAC}</c15:txfldGUID>
                      <c15:f>Diagramm!$K$49</c15:f>
                      <c15:dlblFieldTableCache>
                        <c:ptCount val="1"/>
                      </c15:dlblFieldTableCache>
                    </c15:dlblFTEntry>
                  </c15:dlblFieldTable>
                  <c15:showDataLabelsRange val="0"/>
                </c:ext>
                <c:ext xmlns:c16="http://schemas.microsoft.com/office/drawing/2014/chart" uri="{C3380CC4-5D6E-409C-BE32-E72D297353CC}">
                  <c16:uniqueId val="{0000001A-E110-43D8-92F6-661FE6B040F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{E61D319C-BAF0-4624-B928-8966F1C1946A}</c15:txfldGUID>
                      <c15:f>Diagramm!$K$50</c15:f>
                      <c15:dlblFieldTableCache>
                        <c:ptCount val="1"/>
                      </c15:dlblFieldTableCache>
                    </c15:dlblFTEntry>
                  </c15:dlblFieldTable>
                  <c15:showDataLabelsRange val="0"/>
                </c:ext>
                <c:ext xmlns:c16="http://schemas.microsoft.com/office/drawing/2014/chart" uri="{C3380CC4-5D6E-409C-BE32-E72D297353CC}">
                  <c16:uniqueId val="{0000001B-E110-43D8-92F6-661FE6B040F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{FD793A34-12C9-403D-A0BF-567B7A222A6C}</c15:txfldGUID>
                      <c15:f>Diagramm!$K$51</c15:f>
                      <c15:dlblFieldTableCache>
                        <c:ptCount val="1"/>
                      </c15:dlblFieldTableCache>
                    </c15:dlblFTEntry>
                  </c15:dlblFieldTable>
                  <c15:showDataLabelsRange val="0"/>
                </c:ext>
                <c:ext xmlns:c16="http://schemas.microsoft.com/office/drawing/2014/chart" uri="{C3380CC4-5D6E-409C-BE32-E72D297353CC}">
                  <c16:uniqueId val="{0000001C-E110-43D8-92F6-661FE6B040F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{2156A07B-EF8D-4344-B19A-9B574E885FC9}</c15:txfldGUID>
                      <c15:f>Diagramm!$K$52</c15:f>
                      <c15:dlblFieldTableCache>
                        <c:ptCount val="1"/>
                      </c15:dlblFieldTableCache>
                    </c15:dlblFTEntry>
                  </c15:dlblFieldTable>
                  <c15:showDataLabelsRange val="0"/>
                </c:ext>
                <c:ext xmlns:c16="http://schemas.microsoft.com/office/drawing/2014/chart" uri="{C3380CC4-5D6E-409C-BE32-E72D297353CC}">
                  <c16:uniqueId val="{0000001D-E110-43D8-92F6-661FE6B040F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{3AD74B08-9D78-49C1-ABE1-7458A43A30C3}</c15:txfldGUID>
                      <c15:f>Diagramm!$K$53</c15:f>
                      <c15:dlblFieldTableCache>
                        <c:ptCount val="1"/>
                      </c15:dlblFieldTableCache>
                    </c15:dlblFTEntry>
                  </c15:dlblFieldTable>
                  <c15:showDataLabelsRange val="0"/>
                </c:ext>
                <c:ext xmlns:c16="http://schemas.microsoft.com/office/drawing/2014/chart" uri="{C3380CC4-5D6E-409C-BE32-E72D297353CC}">
                  <c16:uniqueId val="{0000001E-E110-43D8-92F6-661FE6B040F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{18C24A65-1BF9-4366-8F84-2362D7B025C4}</c15:txfldGUID>
                      <c15:f>Diagramm!$K$54</c15:f>
                      <c15:dlblFieldTableCache>
                        <c:ptCount val="1"/>
                      </c15:dlblFieldTableCache>
                    </c15:dlblFTEntry>
                  </c15:dlblFieldTable>
                  <c15:showDataLabelsRange val="0"/>
                </c:ext>
                <c:ext xmlns:c16="http://schemas.microsoft.com/office/drawing/2014/chart" uri="{C3380CC4-5D6E-409C-BE32-E72D297353CC}">
                  <c16:uniqueId val="{0000001F-E110-43D8-92F6-661FE6B040F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{8CE53427-5289-4FE3-B0E0-D9DC607B9434}</c15:txfldGUID>
                      <c15:f>Diagramm!$K$55</c15:f>
                      <c15:dlblFieldTableCache>
                        <c:ptCount val="1"/>
                      </c15:dlblFieldTableCache>
                    </c15:dlblFTEntry>
                  </c15:dlblFieldTable>
                  <c15:showDataLabelsRange val="0"/>
                </c:ext>
                <c:ext xmlns:c16="http://schemas.microsoft.com/office/drawing/2014/chart" uri="{C3380CC4-5D6E-409C-BE32-E72D297353CC}">
                  <c16:uniqueId val="{00000020-E110-43D8-92F6-661FE6B040F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{1023D5DA-CB09-4DF8-BFCB-41D1CBFFCFE5}</c15:txfldGUID>
                      <c15:f>Diagramm!$K$56</c15:f>
                      <c15:dlblFieldTableCache>
                        <c:ptCount val="1"/>
                      </c15:dlblFieldTableCache>
                    </c15:dlblFTEntry>
                  </c15:dlblFieldTable>
                  <c15:showDataLabelsRange val="0"/>
                </c:ext>
                <c:ext xmlns:c16="http://schemas.microsoft.com/office/drawing/2014/chart" uri="{C3380CC4-5D6E-409C-BE32-E72D297353CC}">
                  <c16:uniqueId val="{00000021-E110-43D8-92F6-661FE6B040F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{22C27D62-E221-463E-9940-65DEDC2DEBE7}</c15:txfldGUID>
                      <c15:f>Diagramm!$K$57</c15:f>
                      <c15:dlblFieldTableCache>
                        <c:ptCount val="1"/>
                      </c15:dlblFieldTableCache>
                    </c15:dlblFTEntry>
                  </c15:dlblFieldTable>
                  <c15:showDataLabelsRange val="0"/>
                </c:ext>
                <c:ext xmlns:c16="http://schemas.microsoft.com/office/drawing/2014/chart" uri="{C3380CC4-5D6E-409C-BE32-E72D297353CC}">
                  <c16:uniqueId val="{00000022-E110-43D8-92F6-661FE6B040F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{669D92D7-8B85-46C8-8237-22B4B2F323C4}</c15:txfldGUID>
                      <c15:f>Diagramm!$K$58</c15:f>
                      <c15:dlblFieldTableCache>
                        <c:ptCount val="1"/>
                      </c15:dlblFieldTableCache>
                    </c15:dlblFTEntry>
                  </c15:dlblFieldTable>
                  <c15:showDataLabelsRange val="0"/>
                </c:ext>
                <c:ext xmlns:c16="http://schemas.microsoft.com/office/drawing/2014/chart" uri="{C3380CC4-5D6E-409C-BE32-E72D297353CC}">
                  <c16:uniqueId val="{00000023-E110-43D8-92F6-661FE6B040F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{6B2480A0-37CC-4A22-B735-6C125B42C585}</c15:txfldGUID>
                      <c15:f>Diagramm!$K$59</c15:f>
                      <c15:dlblFieldTableCache>
                        <c:ptCount val="1"/>
                      </c15:dlblFieldTableCache>
                    </c15:dlblFTEntry>
                  </c15:dlblFieldTable>
                  <c15:showDataLabelsRange val="0"/>
                </c:ext>
                <c:ext xmlns:c16="http://schemas.microsoft.com/office/drawing/2014/chart" uri="{C3380CC4-5D6E-409C-BE32-E72D297353CC}">
                  <c16:uniqueId val="{00000024-E110-43D8-92F6-661FE6B040F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{709B8199-2D8A-4A12-88B3-D73E1BE02A9B}</c15:txfldGUID>
                      <c15:f>Diagramm!$K$60</c15:f>
                      <c15:dlblFieldTableCache>
                        <c:ptCount val="1"/>
                      </c15:dlblFieldTableCache>
                    </c15:dlblFTEntry>
                  </c15:dlblFieldTable>
                  <c15:showDataLabelsRange val="0"/>
                </c:ext>
                <c:ext xmlns:c16="http://schemas.microsoft.com/office/drawing/2014/chart" uri="{C3380CC4-5D6E-409C-BE32-E72D297353CC}">
                  <c16:uniqueId val="{00000025-E110-43D8-92F6-661FE6B040F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{CF035447-2B6C-435F-BD1D-CE8AC064F9F1}</c15:txfldGUID>
                      <c15:f>Diagramm!$K$61</c15:f>
                      <c15:dlblFieldTableCache>
                        <c:ptCount val="1"/>
                      </c15:dlblFieldTableCache>
                    </c15:dlblFTEntry>
                  </c15:dlblFieldTable>
                  <c15:showDataLabelsRange val="0"/>
                </c:ext>
                <c:ext xmlns:c16="http://schemas.microsoft.com/office/drawing/2014/chart" uri="{C3380CC4-5D6E-409C-BE32-E72D297353CC}">
                  <c16:uniqueId val="{00000026-E110-43D8-92F6-661FE6B040F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{6281CF63-DE4C-4014-B155-B974997985E6}</c15:txfldGUID>
                      <c15:f>Diagramm!$K$62</c15:f>
                      <c15:dlblFieldTableCache>
                        <c:ptCount val="1"/>
                      </c15:dlblFieldTableCache>
                    </c15:dlblFTEntry>
                  </c15:dlblFieldTable>
                  <c15:showDataLabelsRange val="0"/>
                </c:ext>
                <c:ext xmlns:c16="http://schemas.microsoft.com/office/drawing/2014/chart" uri="{C3380CC4-5D6E-409C-BE32-E72D297353CC}">
                  <c16:uniqueId val="{00000027-E110-43D8-92F6-661FE6B040F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{19CC620A-C421-44E3-B9A9-3D6B73DE7CCF}</c15:txfldGUID>
                      <c15:f>Diagramm!$K$63</c15:f>
                      <c15:dlblFieldTableCache>
                        <c:ptCount val="1"/>
                      </c15:dlblFieldTableCache>
                    </c15:dlblFTEntry>
                  </c15:dlblFieldTable>
                  <c15:showDataLabelsRange val="0"/>
                </c:ext>
                <c:ext xmlns:c16="http://schemas.microsoft.com/office/drawing/2014/chart" uri="{C3380CC4-5D6E-409C-BE32-E72D297353CC}">
                  <c16:uniqueId val="{00000028-E110-43D8-92F6-661FE6B040F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{07B76276-3EA2-49F8-81B5-A1776E43094B}</c15:txfldGUID>
                      <c15:f>Diagramm!$K$64</c15:f>
                      <c15:dlblFieldTableCache>
                        <c:ptCount val="1"/>
                      </c15:dlblFieldTableCache>
                    </c15:dlblFTEntry>
                  </c15:dlblFieldTable>
                  <c15:showDataLabelsRange val="0"/>
                </c:ext>
                <c:ext xmlns:c16="http://schemas.microsoft.com/office/drawing/2014/chart" uri="{C3380CC4-5D6E-409C-BE32-E72D297353CC}">
                  <c16:uniqueId val="{00000029-E110-43D8-92F6-661FE6B040F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{5784CC4D-389B-4FE7-A238-C50FAAE1921F}</c15:txfldGUID>
                      <c15:f>Diagramm!$K$65</c15:f>
                      <c15:dlblFieldTableCache>
                        <c:ptCount val="1"/>
                      </c15:dlblFieldTableCache>
                    </c15:dlblFTEntry>
                  </c15:dlblFieldTable>
                  <c15:showDataLabelsRange val="0"/>
                </c:ext>
                <c:ext xmlns:c16="http://schemas.microsoft.com/office/drawing/2014/chart" uri="{C3380CC4-5D6E-409C-BE32-E72D297353CC}">
                  <c16:uniqueId val="{0000002A-E110-43D8-92F6-661FE6B040F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{36BE412B-695E-4BFD-A2B8-35C2F9243FA8}</c15:txfldGUID>
                      <c15:f>Diagramm!$K$66</c15:f>
                      <c15:dlblFieldTableCache>
                        <c:ptCount val="1"/>
                      </c15:dlblFieldTableCache>
                    </c15:dlblFTEntry>
                  </c15:dlblFieldTable>
                  <c15:showDataLabelsRange val="0"/>
                </c:ext>
                <c:ext xmlns:c16="http://schemas.microsoft.com/office/drawing/2014/chart" uri="{C3380CC4-5D6E-409C-BE32-E72D297353CC}">
                  <c16:uniqueId val="{0000002B-E110-43D8-92F6-661FE6B040F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{8B5D352C-B4A7-4D0D-82D3-AEA0E73B56B9}</c15:txfldGUID>
                      <c15:f>Diagramm!$K$67</c15:f>
                      <c15:dlblFieldTableCache>
                        <c:ptCount val="1"/>
                      </c15:dlblFieldTableCache>
                    </c15:dlblFTEntry>
                  </c15:dlblFieldTable>
                  <c15:showDataLabelsRange val="0"/>
                </c:ext>
                <c:ext xmlns:c16="http://schemas.microsoft.com/office/drawing/2014/chart" uri="{C3380CC4-5D6E-409C-BE32-E72D297353CC}">
                  <c16:uniqueId val="{0000002C-E110-43D8-92F6-661FE6B040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10-43D8-92F6-661FE6B040F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{51B2850F-04F3-4786-AAD2-DFD9E605DA02}</c15:txfldGUID>
                      <c15:f>Diagramm!$J$46</c15:f>
                      <c15:dlblFieldTableCache>
                        <c:ptCount val="1"/>
                      </c15:dlblFieldTableCache>
                    </c15:dlblFTEntry>
                  </c15:dlblFieldTable>
                  <c15:showDataLabelsRange val="0"/>
                </c:ext>
                <c:ext xmlns:c16="http://schemas.microsoft.com/office/drawing/2014/chart" uri="{C3380CC4-5D6E-409C-BE32-E72D297353CC}">
                  <c16:uniqueId val="{0000002E-E110-43D8-92F6-661FE6B040F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{EBBB2B16-376D-437F-BD67-EAC50A80E85A}</c15:txfldGUID>
                      <c15:f>Diagramm!$J$47</c15:f>
                      <c15:dlblFieldTableCache>
                        <c:ptCount val="1"/>
                      </c15:dlblFieldTableCache>
                    </c15:dlblFTEntry>
                  </c15:dlblFieldTable>
                  <c15:showDataLabelsRange val="0"/>
                </c:ext>
                <c:ext xmlns:c16="http://schemas.microsoft.com/office/drawing/2014/chart" uri="{C3380CC4-5D6E-409C-BE32-E72D297353CC}">
                  <c16:uniqueId val="{0000002F-E110-43D8-92F6-661FE6B040F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{EB4064D8-2CAD-4C07-BA9F-C89AB62FD3F6}</c15:txfldGUID>
                      <c15:f>Diagramm!$J$48</c15:f>
                      <c15:dlblFieldTableCache>
                        <c:ptCount val="1"/>
                      </c15:dlblFieldTableCache>
                    </c15:dlblFTEntry>
                  </c15:dlblFieldTable>
                  <c15:showDataLabelsRange val="0"/>
                </c:ext>
                <c:ext xmlns:c16="http://schemas.microsoft.com/office/drawing/2014/chart" uri="{C3380CC4-5D6E-409C-BE32-E72D297353CC}">
                  <c16:uniqueId val="{00000030-E110-43D8-92F6-661FE6B040F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{A00102B6-C78A-47BC-9B96-0EE55B60067F}</c15:txfldGUID>
                      <c15:f>Diagramm!$J$49</c15:f>
                      <c15:dlblFieldTableCache>
                        <c:ptCount val="1"/>
                      </c15:dlblFieldTableCache>
                    </c15:dlblFTEntry>
                  </c15:dlblFieldTable>
                  <c15:showDataLabelsRange val="0"/>
                </c:ext>
                <c:ext xmlns:c16="http://schemas.microsoft.com/office/drawing/2014/chart" uri="{C3380CC4-5D6E-409C-BE32-E72D297353CC}">
                  <c16:uniqueId val="{00000031-E110-43D8-92F6-661FE6B040F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{9D47CDA9-F930-4113-B92A-014BA8719A22}</c15:txfldGUID>
                      <c15:f>Diagramm!$J$50</c15:f>
                      <c15:dlblFieldTableCache>
                        <c:ptCount val="1"/>
                      </c15:dlblFieldTableCache>
                    </c15:dlblFTEntry>
                  </c15:dlblFieldTable>
                  <c15:showDataLabelsRange val="0"/>
                </c:ext>
                <c:ext xmlns:c16="http://schemas.microsoft.com/office/drawing/2014/chart" uri="{C3380CC4-5D6E-409C-BE32-E72D297353CC}">
                  <c16:uniqueId val="{00000032-E110-43D8-92F6-661FE6B040F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{A4C6DCF3-23FC-4C1F-8B77-1EC0B5E1C288}</c15:txfldGUID>
                      <c15:f>Diagramm!$J$51</c15:f>
                      <c15:dlblFieldTableCache>
                        <c:ptCount val="1"/>
                      </c15:dlblFieldTableCache>
                    </c15:dlblFTEntry>
                  </c15:dlblFieldTable>
                  <c15:showDataLabelsRange val="0"/>
                </c:ext>
                <c:ext xmlns:c16="http://schemas.microsoft.com/office/drawing/2014/chart" uri="{C3380CC4-5D6E-409C-BE32-E72D297353CC}">
                  <c16:uniqueId val="{00000033-E110-43D8-92F6-661FE6B040F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{91D529CC-7EA3-4467-AD22-941D74B4705B}</c15:txfldGUID>
                      <c15:f>Diagramm!$J$52</c15:f>
                      <c15:dlblFieldTableCache>
                        <c:ptCount val="1"/>
                      </c15:dlblFieldTableCache>
                    </c15:dlblFTEntry>
                  </c15:dlblFieldTable>
                  <c15:showDataLabelsRange val="0"/>
                </c:ext>
                <c:ext xmlns:c16="http://schemas.microsoft.com/office/drawing/2014/chart" uri="{C3380CC4-5D6E-409C-BE32-E72D297353CC}">
                  <c16:uniqueId val="{00000034-E110-43D8-92F6-661FE6B040F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{CA9636EC-59B6-4557-9DDF-0B8863A87293}</c15:txfldGUID>
                      <c15:f>Diagramm!$J$53</c15:f>
                      <c15:dlblFieldTableCache>
                        <c:ptCount val="1"/>
                      </c15:dlblFieldTableCache>
                    </c15:dlblFTEntry>
                  </c15:dlblFieldTable>
                  <c15:showDataLabelsRange val="0"/>
                </c:ext>
                <c:ext xmlns:c16="http://schemas.microsoft.com/office/drawing/2014/chart" uri="{C3380CC4-5D6E-409C-BE32-E72D297353CC}">
                  <c16:uniqueId val="{00000035-E110-43D8-92F6-661FE6B040F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{890390F9-DAA0-41EC-90CD-2A35746D4A36}</c15:txfldGUID>
                      <c15:f>Diagramm!$J$54</c15:f>
                      <c15:dlblFieldTableCache>
                        <c:ptCount val="1"/>
                      </c15:dlblFieldTableCache>
                    </c15:dlblFTEntry>
                  </c15:dlblFieldTable>
                  <c15:showDataLabelsRange val="0"/>
                </c:ext>
                <c:ext xmlns:c16="http://schemas.microsoft.com/office/drawing/2014/chart" uri="{C3380CC4-5D6E-409C-BE32-E72D297353CC}">
                  <c16:uniqueId val="{00000036-E110-43D8-92F6-661FE6B040F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{273FE872-9306-485B-9388-489D08DA00BA}</c15:txfldGUID>
                      <c15:f>Diagramm!$J$55</c15:f>
                      <c15:dlblFieldTableCache>
                        <c:ptCount val="1"/>
                      </c15:dlblFieldTableCache>
                    </c15:dlblFTEntry>
                  </c15:dlblFieldTable>
                  <c15:showDataLabelsRange val="0"/>
                </c:ext>
                <c:ext xmlns:c16="http://schemas.microsoft.com/office/drawing/2014/chart" uri="{C3380CC4-5D6E-409C-BE32-E72D297353CC}">
                  <c16:uniqueId val="{00000037-E110-43D8-92F6-661FE6B040F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{629F3A80-59E5-44F4-8F33-6126084CEFCB}</c15:txfldGUID>
                      <c15:f>Diagramm!$J$56</c15:f>
                      <c15:dlblFieldTableCache>
                        <c:ptCount val="1"/>
                      </c15:dlblFieldTableCache>
                    </c15:dlblFTEntry>
                  </c15:dlblFieldTable>
                  <c15:showDataLabelsRange val="0"/>
                </c:ext>
                <c:ext xmlns:c16="http://schemas.microsoft.com/office/drawing/2014/chart" uri="{C3380CC4-5D6E-409C-BE32-E72D297353CC}">
                  <c16:uniqueId val="{00000038-E110-43D8-92F6-661FE6B040F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{DBAA707D-D559-4D94-AD2D-34BD98C4626C}</c15:txfldGUID>
                      <c15:f>Diagramm!$J$57</c15:f>
                      <c15:dlblFieldTableCache>
                        <c:ptCount val="1"/>
                      </c15:dlblFieldTableCache>
                    </c15:dlblFTEntry>
                  </c15:dlblFieldTable>
                  <c15:showDataLabelsRange val="0"/>
                </c:ext>
                <c:ext xmlns:c16="http://schemas.microsoft.com/office/drawing/2014/chart" uri="{C3380CC4-5D6E-409C-BE32-E72D297353CC}">
                  <c16:uniqueId val="{00000039-E110-43D8-92F6-661FE6B040F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{C354DB3D-1A4D-4A53-8904-E4E8627D57FE}</c15:txfldGUID>
                      <c15:f>Diagramm!$J$58</c15:f>
                      <c15:dlblFieldTableCache>
                        <c:ptCount val="1"/>
                      </c15:dlblFieldTableCache>
                    </c15:dlblFTEntry>
                  </c15:dlblFieldTable>
                  <c15:showDataLabelsRange val="0"/>
                </c:ext>
                <c:ext xmlns:c16="http://schemas.microsoft.com/office/drawing/2014/chart" uri="{C3380CC4-5D6E-409C-BE32-E72D297353CC}">
                  <c16:uniqueId val="{0000003A-E110-43D8-92F6-661FE6B040F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{4B03236B-1013-4994-9F40-E755B228423B}</c15:txfldGUID>
                      <c15:f>Diagramm!$J$59</c15:f>
                      <c15:dlblFieldTableCache>
                        <c:ptCount val="1"/>
                      </c15:dlblFieldTableCache>
                    </c15:dlblFTEntry>
                  </c15:dlblFieldTable>
                  <c15:showDataLabelsRange val="0"/>
                </c:ext>
                <c:ext xmlns:c16="http://schemas.microsoft.com/office/drawing/2014/chart" uri="{C3380CC4-5D6E-409C-BE32-E72D297353CC}">
                  <c16:uniqueId val="{0000003B-E110-43D8-92F6-661FE6B040F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{07124667-7865-4881-93A2-58133130F574}</c15:txfldGUID>
                      <c15:f>Diagramm!$J$60</c15:f>
                      <c15:dlblFieldTableCache>
                        <c:ptCount val="1"/>
                      </c15:dlblFieldTableCache>
                    </c15:dlblFTEntry>
                  </c15:dlblFieldTable>
                  <c15:showDataLabelsRange val="0"/>
                </c:ext>
                <c:ext xmlns:c16="http://schemas.microsoft.com/office/drawing/2014/chart" uri="{C3380CC4-5D6E-409C-BE32-E72D297353CC}">
                  <c16:uniqueId val="{0000003C-E110-43D8-92F6-661FE6B040F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{46D282D7-5FB4-4C97-AF27-8E30F22A2B55}</c15:txfldGUID>
                      <c15:f>Diagramm!$J$61</c15:f>
                      <c15:dlblFieldTableCache>
                        <c:ptCount val="1"/>
                      </c15:dlblFieldTableCache>
                    </c15:dlblFTEntry>
                  </c15:dlblFieldTable>
                  <c15:showDataLabelsRange val="0"/>
                </c:ext>
                <c:ext xmlns:c16="http://schemas.microsoft.com/office/drawing/2014/chart" uri="{C3380CC4-5D6E-409C-BE32-E72D297353CC}">
                  <c16:uniqueId val="{0000003D-E110-43D8-92F6-661FE6B040F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{6A754881-336C-440E-A584-76EF7B9608BA}</c15:txfldGUID>
                      <c15:f>Diagramm!$J$62</c15:f>
                      <c15:dlblFieldTableCache>
                        <c:ptCount val="1"/>
                      </c15:dlblFieldTableCache>
                    </c15:dlblFTEntry>
                  </c15:dlblFieldTable>
                  <c15:showDataLabelsRange val="0"/>
                </c:ext>
                <c:ext xmlns:c16="http://schemas.microsoft.com/office/drawing/2014/chart" uri="{C3380CC4-5D6E-409C-BE32-E72D297353CC}">
                  <c16:uniqueId val="{0000003E-E110-43D8-92F6-661FE6B040F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{C9F617CB-77DB-4C6E-B6EC-1B5ABDB9ECB4}</c15:txfldGUID>
                      <c15:f>Diagramm!$J$63</c15:f>
                      <c15:dlblFieldTableCache>
                        <c:ptCount val="1"/>
                      </c15:dlblFieldTableCache>
                    </c15:dlblFTEntry>
                  </c15:dlblFieldTable>
                  <c15:showDataLabelsRange val="0"/>
                </c:ext>
                <c:ext xmlns:c16="http://schemas.microsoft.com/office/drawing/2014/chart" uri="{C3380CC4-5D6E-409C-BE32-E72D297353CC}">
                  <c16:uniqueId val="{0000003F-E110-43D8-92F6-661FE6B040F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{C7586541-96FF-473E-97C4-717D16CB3B87}</c15:txfldGUID>
                      <c15:f>Diagramm!$J$64</c15:f>
                      <c15:dlblFieldTableCache>
                        <c:ptCount val="1"/>
                      </c15:dlblFieldTableCache>
                    </c15:dlblFTEntry>
                  </c15:dlblFieldTable>
                  <c15:showDataLabelsRange val="0"/>
                </c:ext>
                <c:ext xmlns:c16="http://schemas.microsoft.com/office/drawing/2014/chart" uri="{C3380CC4-5D6E-409C-BE32-E72D297353CC}">
                  <c16:uniqueId val="{00000040-E110-43D8-92F6-661FE6B040F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{17FC356B-965C-4EC7-ADB2-D0CCCB30449B}</c15:txfldGUID>
                      <c15:f>Diagramm!$J$65</c15:f>
                      <c15:dlblFieldTableCache>
                        <c:ptCount val="1"/>
                      </c15:dlblFieldTableCache>
                    </c15:dlblFTEntry>
                  </c15:dlblFieldTable>
                  <c15:showDataLabelsRange val="0"/>
                </c:ext>
                <c:ext xmlns:c16="http://schemas.microsoft.com/office/drawing/2014/chart" uri="{C3380CC4-5D6E-409C-BE32-E72D297353CC}">
                  <c16:uniqueId val="{00000041-E110-43D8-92F6-661FE6B040F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{35B45DE3-9363-4C3D-9894-7E8153BB4213}</c15:txfldGUID>
                      <c15:f>Diagramm!$J$66</c15:f>
                      <c15:dlblFieldTableCache>
                        <c:ptCount val="1"/>
                      </c15:dlblFieldTableCache>
                    </c15:dlblFTEntry>
                  </c15:dlblFieldTable>
                  <c15:showDataLabelsRange val="0"/>
                </c:ext>
                <c:ext xmlns:c16="http://schemas.microsoft.com/office/drawing/2014/chart" uri="{C3380CC4-5D6E-409C-BE32-E72D297353CC}">
                  <c16:uniqueId val="{00000042-E110-43D8-92F6-661FE6B040F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{07E8C465-035C-4E4D-8B66-3B21F0D3EC3B}</c15:txfldGUID>
                      <c15:f>Diagramm!$J$67</c15:f>
                      <c15:dlblFieldTableCache>
                        <c:ptCount val="1"/>
                      </c15:dlblFieldTableCache>
                    </c15:dlblFTEntry>
                  </c15:dlblFieldTable>
                  <c15:showDataLabelsRange val="0"/>
                </c:ext>
                <c:ext xmlns:c16="http://schemas.microsoft.com/office/drawing/2014/chart" uri="{C3380CC4-5D6E-409C-BE32-E72D297353CC}">
                  <c16:uniqueId val="{00000043-E110-43D8-92F6-661FE6B040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10-43D8-92F6-661FE6B040F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03-41DD-B2D9-D713BCB8DA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03-41DD-B2D9-D713BCB8DA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03-41DD-B2D9-D713BCB8DA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03-41DD-B2D9-D713BCB8DA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03-41DD-B2D9-D713BCB8DA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03-41DD-B2D9-D713BCB8DA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03-41DD-B2D9-D713BCB8DA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03-41DD-B2D9-D713BCB8DA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03-41DD-B2D9-D713BCB8DA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03-41DD-B2D9-D713BCB8DA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03-41DD-B2D9-D713BCB8DA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603-41DD-B2D9-D713BCB8DA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603-41DD-B2D9-D713BCB8DA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603-41DD-B2D9-D713BCB8DA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603-41DD-B2D9-D713BCB8DA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603-41DD-B2D9-D713BCB8DA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603-41DD-B2D9-D713BCB8DA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603-41DD-B2D9-D713BCB8DA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603-41DD-B2D9-D713BCB8DA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603-41DD-B2D9-D713BCB8DA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603-41DD-B2D9-D713BCB8DA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603-41DD-B2D9-D713BCB8DA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603-41DD-B2D9-D713BCB8DA1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603-41DD-B2D9-D713BCB8DA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603-41DD-B2D9-D713BCB8DA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603-41DD-B2D9-D713BCB8DA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603-41DD-B2D9-D713BCB8DA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603-41DD-B2D9-D713BCB8DA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603-41DD-B2D9-D713BCB8DA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603-41DD-B2D9-D713BCB8DA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603-41DD-B2D9-D713BCB8DA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603-41DD-B2D9-D713BCB8DA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603-41DD-B2D9-D713BCB8DA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603-41DD-B2D9-D713BCB8DA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603-41DD-B2D9-D713BCB8DA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603-41DD-B2D9-D713BCB8DA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603-41DD-B2D9-D713BCB8DA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603-41DD-B2D9-D713BCB8DA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603-41DD-B2D9-D713BCB8DA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603-41DD-B2D9-D713BCB8DA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603-41DD-B2D9-D713BCB8DA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603-41DD-B2D9-D713BCB8DA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603-41DD-B2D9-D713BCB8DA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603-41DD-B2D9-D713BCB8DA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603-41DD-B2D9-D713BCB8DA1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603-41DD-B2D9-D713BCB8DA1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603-41DD-B2D9-D713BCB8DA1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603-41DD-B2D9-D713BCB8DA1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603-41DD-B2D9-D713BCB8DA1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603-41DD-B2D9-D713BCB8DA1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603-41DD-B2D9-D713BCB8DA1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603-41DD-B2D9-D713BCB8DA1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603-41DD-B2D9-D713BCB8DA1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603-41DD-B2D9-D713BCB8DA1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603-41DD-B2D9-D713BCB8DA1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603-41DD-B2D9-D713BCB8DA1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603-41DD-B2D9-D713BCB8DA1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603-41DD-B2D9-D713BCB8DA1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603-41DD-B2D9-D713BCB8DA1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603-41DD-B2D9-D713BCB8DA1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603-41DD-B2D9-D713BCB8DA1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603-41DD-B2D9-D713BCB8DA1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603-41DD-B2D9-D713BCB8DA1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603-41DD-B2D9-D713BCB8DA1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603-41DD-B2D9-D713BCB8DA1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603-41DD-B2D9-D713BCB8DA1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603-41DD-B2D9-D713BCB8DA1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603-41DD-B2D9-D713BCB8DA1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603-41DD-B2D9-D713BCB8DA1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101.63839350442221</c:v>
                </c:pt>
                <c:pt idx="2">
                  <c:v>103.49427287226329</c:v>
                </c:pt>
                <c:pt idx="3">
                  <c:v>101.23241989270697</c:v>
                </c:pt>
                <c:pt idx="4">
                  <c:v>102.33797303175294</c:v>
                </c:pt>
                <c:pt idx="5">
                  <c:v>104.1141075830071</c:v>
                </c:pt>
                <c:pt idx="6">
                  <c:v>106.7928084674496</c:v>
                </c:pt>
                <c:pt idx="7">
                  <c:v>104.39321444106133</c:v>
                </c:pt>
                <c:pt idx="8">
                  <c:v>105.57851239669422</c:v>
                </c:pt>
                <c:pt idx="9">
                  <c:v>107.45976511526752</c:v>
                </c:pt>
                <c:pt idx="10">
                  <c:v>110.74742641728288</c:v>
                </c:pt>
                <c:pt idx="11">
                  <c:v>108.11947223430478</c:v>
                </c:pt>
                <c:pt idx="12">
                  <c:v>109.29027113237639</c:v>
                </c:pt>
                <c:pt idx="13">
                  <c:v>110.5045672031318</c:v>
                </c:pt>
                <c:pt idx="14">
                  <c:v>112.91141075830072</c:v>
                </c:pt>
                <c:pt idx="15">
                  <c:v>110.69305495142817</c:v>
                </c:pt>
                <c:pt idx="16">
                  <c:v>111.38900971436856</c:v>
                </c:pt>
                <c:pt idx="17">
                  <c:v>113.1542699724518</c:v>
                </c:pt>
                <c:pt idx="18">
                  <c:v>115.93446425982312</c:v>
                </c:pt>
                <c:pt idx="19">
                  <c:v>113.95534290271132</c:v>
                </c:pt>
                <c:pt idx="20">
                  <c:v>114.91228070175438</c:v>
                </c:pt>
                <c:pt idx="21">
                  <c:v>116.09757865738727</c:v>
                </c:pt>
                <c:pt idx="22">
                  <c:v>118.2361896476729</c:v>
                </c:pt>
                <c:pt idx="23">
                  <c:v>116.37668551544149</c:v>
                </c:pt>
                <c:pt idx="24">
                  <c:v>116.23894446860955</c:v>
                </c:pt>
              </c:numCache>
            </c:numRef>
          </c:val>
          <c:smooth val="0"/>
          <c:extLst>
            <c:ext xmlns:c16="http://schemas.microsoft.com/office/drawing/2014/chart" uri="{C3380CC4-5D6E-409C-BE32-E72D297353CC}">
              <c16:uniqueId val="{00000000-4772-49DC-9839-C0A698DB64C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102.88992775180621</c:v>
                </c:pt>
                <c:pt idx="2">
                  <c:v>106.0348491287718</c:v>
                </c:pt>
                <c:pt idx="3">
                  <c:v>103.82490437739055</c:v>
                </c:pt>
                <c:pt idx="4">
                  <c:v>101.9974500637484</c:v>
                </c:pt>
                <c:pt idx="5">
                  <c:v>104.88737781555461</c:v>
                </c:pt>
                <c:pt idx="6">
                  <c:v>109.22226944326393</c:v>
                </c:pt>
                <c:pt idx="7">
                  <c:v>107.90480237994051</c:v>
                </c:pt>
                <c:pt idx="8">
                  <c:v>110.36974075648109</c:v>
                </c:pt>
                <c:pt idx="9">
                  <c:v>115.08712282192946</c:v>
                </c:pt>
                <c:pt idx="10">
                  <c:v>118.65703357416064</c:v>
                </c:pt>
                <c:pt idx="11">
                  <c:v>118.57203569910753</c:v>
                </c:pt>
                <c:pt idx="12">
                  <c:v>119.80450488737782</c:v>
                </c:pt>
                <c:pt idx="13">
                  <c:v>123.79940501487464</c:v>
                </c:pt>
                <c:pt idx="14">
                  <c:v>127.79430514237144</c:v>
                </c:pt>
                <c:pt idx="15">
                  <c:v>127.83680407989799</c:v>
                </c:pt>
                <c:pt idx="16">
                  <c:v>127.87930301742456</c:v>
                </c:pt>
                <c:pt idx="17">
                  <c:v>135.01912452188697</c:v>
                </c:pt>
                <c:pt idx="18">
                  <c:v>138.71653208669784</c:v>
                </c:pt>
                <c:pt idx="19">
                  <c:v>135.74160645983849</c:v>
                </c:pt>
                <c:pt idx="20">
                  <c:v>138.88652783680408</c:v>
                </c:pt>
                <c:pt idx="21">
                  <c:v>144.58138546536335</c:v>
                </c:pt>
                <c:pt idx="22">
                  <c:v>143.51891202719932</c:v>
                </c:pt>
                <c:pt idx="23">
                  <c:v>143.22141946451339</c:v>
                </c:pt>
                <c:pt idx="24">
                  <c:v>141.05397365065872</c:v>
                </c:pt>
              </c:numCache>
            </c:numRef>
          </c:val>
          <c:smooth val="0"/>
          <c:extLst>
            <c:ext xmlns:c16="http://schemas.microsoft.com/office/drawing/2014/chart" uri="{C3380CC4-5D6E-409C-BE32-E72D297353CC}">
              <c16:uniqueId val="{00000001-4772-49DC-9839-C0A698DB64C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100.06976744186046</c:v>
                </c:pt>
                <c:pt idx="2">
                  <c:v>100.3720930232558</c:v>
                </c:pt>
                <c:pt idx="3">
                  <c:v>101.06976744186046</c:v>
                </c:pt>
                <c:pt idx="4">
                  <c:v>97.348837209302332</c:v>
                </c:pt>
                <c:pt idx="5">
                  <c:v>98</c:v>
                </c:pt>
                <c:pt idx="6">
                  <c:v>98.186046511627907</c:v>
                </c:pt>
                <c:pt idx="7">
                  <c:v>98.627906976744185</c:v>
                </c:pt>
                <c:pt idx="8">
                  <c:v>98.604651162790702</c:v>
                </c:pt>
                <c:pt idx="9">
                  <c:v>98.279069767441868</c:v>
                </c:pt>
                <c:pt idx="10">
                  <c:v>98.767441860465127</c:v>
                </c:pt>
                <c:pt idx="11">
                  <c:v>98.279069767441868</c:v>
                </c:pt>
                <c:pt idx="12">
                  <c:v>99.488372093023258</c:v>
                </c:pt>
                <c:pt idx="13">
                  <c:v>101.34883720930232</c:v>
                </c:pt>
                <c:pt idx="14">
                  <c:v>100.93023255813954</c:v>
                </c:pt>
                <c:pt idx="15">
                  <c:v>101.55813953488374</c:v>
                </c:pt>
                <c:pt idx="16">
                  <c:v>99.139534883720927</c:v>
                </c:pt>
                <c:pt idx="17">
                  <c:v>100.41860465116279</c:v>
                </c:pt>
                <c:pt idx="18">
                  <c:v>99.581395348837205</c:v>
                </c:pt>
                <c:pt idx="19">
                  <c:v>100.13953488372094</c:v>
                </c:pt>
                <c:pt idx="20">
                  <c:v>99.627906976744185</c:v>
                </c:pt>
                <c:pt idx="21">
                  <c:v>99.116279069767444</c:v>
                </c:pt>
                <c:pt idx="22">
                  <c:v>97.604651162790702</c:v>
                </c:pt>
                <c:pt idx="23">
                  <c:v>98.255813953488371</c:v>
                </c:pt>
                <c:pt idx="24">
                  <c:v>95.813953488372093</c:v>
                </c:pt>
              </c:numCache>
            </c:numRef>
          </c:val>
          <c:smooth val="0"/>
          <c:extLst>
            <c:ext xmlns:c16="http://schemas.microsoft.com/office/drawing/2014/chart" uri="{C3380CC4-5D6E-409C-BE32-E72D297353CC}">
              <c16:uniqueId val="{00000002-4772-49DC-9839-C0A698DB64C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772-49DC-9839-C0A698DB64C9}"/>
                </c:ext>
              </c:extLst>
            </c:dLbl>
            <c:dLbl>
              <c:idx val="1"/>
              <c:delete val="1"/>
              <c:extLst>
                <c:ext xmlns:c15="http://schemas.microsoft.com/office/drawing/2012/chart" uri="{CE6537A1-D6FC-4f65-9D91-7224C49458BB}"/>
                <c:ext xmlns:c16="http://schemas.microsoft.com/office/drawing/2014/chart" uri="{C3380CC4-5D6E-409C-BE32-E72D297353CC}">
                  <c16:uniqueId val="{00000004-4772-49DC-9839-C0A698DB64C9}"/>
                </c:ext>
              </c:extLst>
            </c:dLbl>
            <c:dLbl>
              <c:idx val="2"/>
              <c:delete val="1"/>
              <c:extLst>
                <c:ext xmlns:c15="http://schemas.microsoft.com/office/drawing/2012/chart" uri="{CE6537A1-D6FC-4f65-9D91-7224C49458BB}"/>
                <c:ext xmlns:c16="http://schemas.microsoft.com/office/drawing/2014/chart" uri="{C3380CC4-5D6E-409C-BE32-E72D297353CC}">
                  <c16:uniqueId val="{00000005-4772-49DC-9839-C0A698DB64C9}"/>
                </c:ext>
              </c:extLst>
            </c:dLbl>
            <c:dLbl>
              <c:idx val="3"/>
              <c:delete val="1"/>
              <c:extLst>
                <c:ext xmlns:c15="http://schemas.microsoft.com/office/drawing/2012/chart" uri="{CE6537A1-D6FC-4f65-9D91-7224C49458BB}"/>
                <c:ext xmlns:c16="http://schemas.microsoft.com/office/drawing/2014/chart" uri="{C3380CC4-5D6E-409C-BE32-E72D297353CC}">
                  <c16:uniqueId val="{00000006-4772-49DC-9839-C0A698DB64C9}"/>
                </c:ext>
              </c:extLst>
            </c:dLbl>
            <c:dLbl>
              <c:idx val="4"/>
              <c:delete val="1"/>
              <c:extLst>
                <c:ext xmlns:c15="http://schemas.microsoft.com/office/drawing/2012/chart" uri="{CE6537A1-D6FC-4f65-9D91-7224C49458BB}"/>
                <c:ext xmlns:c16="http://schemas.microsoft.com/office/drawing/2014/chart" uri="{C3380CC4-5D6E-409C-BE32-E72D297353CC}">
                  <c16:uniqueId val="{00000007-4772-49DC-9839-C0A698DB64C9}"/>
                </c:ext>
              </c:extLst>
            </c:dLbl>
            <c:dLbl>
              <c:idx val="5"/>
              <c:delete val="1"/>
              <c:extLst>
                <c:ext xmlns:c15="http://schemas.microsoft.com/office/drawing/2012/chart" uri="{CE6537A1-D6FC-4f65-9D91-7224C49458BB}"/>
                <c:ext xmlns:c16="http://schemas.microsoft.com/office/drawing/2014/chart" uri="{C3380CC4-5D6E-409C-BE32-E72D297353CC}">
                  <c16:uniqueId val="{00000008-4772-49DC-9839-C0A698DB64C9}"/>
                </c:ext>
              </c:extLst>
            </c:dLbl>
            <c:dLbl>
              <c:idx val="6"/>
              <c:delete val="1"/>
              <c:extLst>
                <c:ext xmlns:c15="http://schemas.microsoft.com/office/drawing/2012/chart" uri="{CE6537A1-D6FC-4f65-9D91-7224C49458BB}"/>
                <c:ext xmlns:c16="http://schemas.microsoft.com/office/drawing/2014/chart" uri="{C3380CC4-5D6E-409C-BE32-E72D297353CC}">
                  <c16:uniqueId val="{00000009-4772-49DC-9839-C0A698DB64C9}"/>
                </c:ext>
              </c:extLst>
            </c:dLbl>
            <c:dLbl>
              <c:idx val="7"/>
              <c:delete val="1"/>
              <c:extLst>
                <c:ext xmlns:c15="http://schemas.microsoft.com/office/drawing/2012/chart" uri="{CE6537A1-D6FC-4f65-9D91-7224C49458BB}"/>
                <c:ext xmlns:c16="http://schemas.microsoft.com/office/drawing/2014/chart" uri="{C3380CC4-5D6E-409C-BE32-E72D297353CC}">
                  <c16:uniqueId val="{0000000A-4772-49DC-9839-C0A698DB64C9}"/>
                </c:ext>
              </c:extLst>
            </c:dLbl>
            <c:dLbl>
              <c:idx val="8"/>
              <c:delete val="1"/>
              <c:extLst>
                <c:ext xmlns:c15="http://schemas.microsoft.com/office/drawing/2012/chart" uri="{CE6537A1-D6FC-4f65-9D91-7224C49458BB}"/>
                <c:ext xmlns:c16="http://schemas.microsoft.com/office/drawing/2014/chart" uri="{C3380CC4-5D6E-409C-BE32-E72D297353CC}">
                  <c16:uniqueId val="{0000000B-4772-49DC-9839-C0A698DB64C9}"/>
                </c:ext>
              </c:extLst>
            </c:dLbl>
            <c:dLbl>
              <c:idx val="9"/>
              <c:delete val="1"/>
              <c:extLst>
                <c:ext xmlns:c15="http://schemas.microsoft.com/office/drawing/2012/chart" uri="{CE6537A1-D6FC-4f65-9D91-7224C49458BB}"/>
                <c:ext xmlns:c16="http://schemas.microsoft.com/office/drawing/2014/chart" uri="{C3380CC4-5D6E-409C-BE32-E72D297353CC}">
                  <c16:uniqueId val="{0000000C-4772-49DC-9839-C0A698DB64C9}"/>
                </c:ext>
              </c:extLst>
            </c:dLbl>
            <c:dLbl>
              <c:idx val="10"/>
              <c:delete val="1"/>
              <c:extLst>
                <c:ext xmlns:c15="http://schemas.microsoft.com/office/drawing/2012/chart" uri="{CE6537A1-D6FC-4f65-9D91-7224C49458BB}"/>
                <c:ext xmlns:c16="http://schemas.microsoft.com/office/drawing/2014/chart" uri="{C3380CC4-5D6E-409C-BE32-E72D297353CC}">
                  <c16:uniqueId val="{0000000D-4772-49DC-9839-C0A698DB64C9}"/>
                </c:ext>
              </c:extLst>
            </c:dLbl>
            <c:dLbl>
              <c:idx val="11"/>
              <c:delete val="1"/>
              <c:extLst>
                <c:ext xmlns:c15="http://schemas.microsoft.com/office/drawing/2012/chart" uri="{CE6537A1-D6FC-4f65-9D91-7224C49458BB}"/>
                <c:ext xmlns:c16="http://schemas.microsoft.com/office/drawing/2014/chart" uri="{C3380CC4-5D6E-409C-BE32-E72D297353CC}">
                  <c16:uniqueId val="{0000000E-4772-49DC-9839-C0A698DB64C9}"/>
                </c:ext>
              </c:extLst>
            </c:dLbl>
            <c:dLbl>
              <c:idx val="12"/>
              <c:delete val="1"/>
              <c:extLst>
                <c:ext xmlns:c15="http://schemas.microsoft.com/office/drawing/2012/chart" uri="{CE6537A1-D6FC-4f65-9D91-7224C49458BB}"/>
                <c:ext xmlns:c16="http://schemas.microsoft.com/office/drawing/2014/chart" uri="{C3380CC4-5D6E-409C-BE32-E72D297353CC}">
                  <c16:uniqueId val="{0000000F-4772-49DC-9839-C0A698DB64C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772-49DC-9839-C0A698DB64C9}"/>
                </c:ext>
              </c:extLst>
            </c:dLbl>
            <c:dLbl>
              <c:idx val="14"/>
              <c:delete val="1"/>
              <c:extLst>
                <c:ext xmlns:c15="http://schemas.microsoft.com/office/drawing/2012/chart" uri="{CE6537A1-D6FC-4f65-9D91-7224C49458BB}"/>
                <c:ext xmlns:c16="http://schemas.microsoft.com/office/drawing/2014/chart" uri="{C3380CC4-5D6E-409C-BE32-E72D297353CC}">
                  <c16:uniqueId val="{00000011-4772-49DC-9839-C0A698DB64C9}"/>
                </c:ext>
              </c:extLst>
            </c:dLbl>
            <c:dLbl>
              <c:idx val="15"/>
              <c:delete val="1"/>
              <c:extLst>
                <c:ext xmlns:c15="http://schemas.microsoft.com/office/drawing/2012/chart" uri="{CE6537A1-D6FC-4f65-9D91-7224C49458BB}"/>
                <c:ext xmlns:c16="http://schemas.microsoft.com/office/drawing/2014/chart" uri="{C3380CC4-5D6E-409C-BE32-E72D297353CC}">
                  <c16:uniqueId val="{00000012-4772-49DC-9839-C0A698DB64C9}"/>
                </c:ext>
              </c:extLst>
            </c:dLbl>
            <c:dLbl>
              <c:idx val="16"/>
              <c:delete val="1"/>
              <c:extLst>
                <c:ext xmlns:c15="http://schemas.microsoft.com/office/drawing/2012/chart" uri="{CE6537A1-D6FC-4f65-9D91-7224C49458BB}"/>
                <c:ext xmlns:c16="http://schemas.microsoft.com/office/drawing/2014/chart" uri="{C3380CC4-5D6E-409C-BE32-E72D297353CC}">
                  <c16:uniqueId val="{00000013-4772-49DC-9839-C0A698DB64C9}"/>
                </c:ext>
              </c:extLst>
            </c:dLbl>
            <c:dLbl>
              <c:idx val="17"/>
              <c:delete val="1"/>
              <c:extLst>
                <c:ext xmlns:c15="http://schemas.microsoft.com/office/drawing/2012/chart" uri="{CE6537A1-D6FC-4f65-9D91-7224C49458BB}"/>
                <c:ext xmlns:c16="http://schemas.microsoft.com/office/drawing/2014/chart" uri="{C3380CC4-5D6E-409C-BE32-E72D297353CC}">
                  <c16:uniqueId val="{00000014-4772-49DC-9839-C0A698DB64C9}"/>
                </c:ext>
              </c:extLst>
            </c:dLbl>
            <c:dLbl>
              <c:idx val="18"/>
              <c:delete val="1"/>
              <c:extLst>
                <c:ext xmlns:c15="http://schemas.microsoft.com/office/drawing/2012/chart" uri="{CE6537A1-D6FC-4f65-9D91-7224C49458BB}"/>
                <c:ext xmlns:c16="http://schemas.microsoft.com/office/drawing/2014/chart" uri="{C3380CC4-5D6E-409C-BE32-E72D297353CC}">
                  <c16:uniqueId val="{00000015-4772-49DC-9839-C0A698DB64C9}"/>
                </c:ext>
              </c:extLst>
            </c:dLbl>
            <c:dLbl>
              <c:idx val="19"/>
              <c:delete val="1"/>
              <c:extLst>
                <c:ext xmlns:c15="http://schemas.microsoft.com/office/drawing/2012/chart" uri="{CE6537A1-D6FC-4f65-9D91-7224C49458BB}"/>
                <c:ext xmlns:c16="http://schemas.microsoft.com/office/drawing/2014/chart" uri="{C3380CC4-5D6E-409C-BE32-E72D297353CC}">
                  <c16:uniqueId val="{00000016-4772-49DC-9839-C0A698DB64C9}"/>
                </c:ext>
              </c:extLst>
            </c:dLbl>
            <c:dLbl>
              <c:idx val="20"/>
              <c:delete val="1"/>
              <c:extLst>
                <c:ext xmlns:c15="http://schemas.microsoft.com/office/drawing/2012/chart" uri="{CE6537A1-D6FC-4f65-9D91-7224C49458BB}"/>
                <c:ext xmlns:c16="http://schemas.microsoft.com/office/drawing/2014/chart" uri="{C3380CC4-5D6E-409C-BE32-E72D297353CC}">
                  <c16:uniqueId val="{00000017-4772-49DC-9839-C0A698DB64C9}"/>
                </c:ext>
              </c:extLst>
            </c:dLbl>
            <c:dLbl>
              <c:idx val="21"/>
              <c:delete val="1"/>
              <c:extLst>
                <c:ext xmlns:c15="http://schemas.microsoft.com/office/drawing/2012/chart" uri="{CE6537A1-D6FC-4f65-9D91-7224C49458BB}"/>
                <c:ext xmlns:c16="http://schemas.microsoft.com/office/drawing/2014/chart" uri="{C3380CC4-5D6E-409C-BE32-E72D297353CC}">
                  <c16:uniqueId val="{00000018-4772-49DC-9839-C0A698DB64C9}"/>
                </c:ext>
              </c:extLst>
            </c:dLbl>
            <c:dLbl>
              <c:idx val="22"/>
              <c:delete val="1"/>
              <c:extLst>
                <c:ext xmlns:c15="http://schemas.microsoft.com/office/drawing/2012/chart" uri="{CE6537A1-D6FC-4f65-9D91-7224C49458BB}"/>
                <c:ext xmlns:c16="http://schemas.microsoft.com/office/drawing/2014/chart" uri="{C3380CC4-5D6E-409C-BE32-E72D297353CC}">
                  <c16:uniqueId val="{00000019-4772-49DC-9839-C0A698DB64C9}"/>
                </c:ext>
              </c:extLst>
            </c:dLbl>
            <c:dLbl>
              <c:idx val="23"/>
              <c:delete val="1"/>
              <c:extLst>
                <c:ext xmlns:c15="http://schemas.microsoft.com/office/drawing/2012/chart" uri="{CE6537A1-D6FC-4f65-9D91-7224C49458BB}"/>
                <c:ext xmlns:c16="http://schemas.microsoft.com/office/drawing/2014/chart" uri="{C3380CC4-5D6E-409C-BE32-E72D297353CC}">
                  <c16:uniqueId val="{0000001A-4772-49DC-9839-C0A698DB64C9}"/>
                </c:ext>
              </c:extLst>
            </c:dLbl>
            <c:dLbl>
              <c:idx val="24"/>
              <c:delete val="1"/>
              <c:extLst>
                <c:ext xmlns:c15="http://schemas.microsoft.com/office/drawing/2012/chart" uri="{CE6537A1-D6FC-4f65-9D91-7224C49458BB}"/>
                <c:ext xmlns:c16="http://schemas.microsoft.com/office/drawing/2014/chart" uri="{C3380CC4-5D6E-409C-BE32-E72D297353CC}">
                  <c16:uniqueId val="{0000001B-4772-49DC-9839-C0A698DB64C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772-49DC-9839-C0A698DB64C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Neustadt a.d.Waldnaab (09374)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32068</v>
      </c>
      <c r="F11" s="238">
        <v>32106</v>
      </c>
      <c r="G11" s="238">
        <v>32619</v>
      </c>
      <c r="H11" s="238">
        <v>32029</v>
      </c>
      <c r="I11" s="265">
        <v>31702</v>
      </c>
      <c r="J11" s="263">
        <v>366</v>
      </c>
      <c r="K11" s="266">
        <v>1.1545012932937986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17.840214544093801</v>
      </c>
      <c r="E13" s="115">
        <v>5721</v>
      </c>
      <c r="F13" s="114">
        <v>5714</v>
      </c>
      <c r="G13" s="114">
        <v>5856</v>
      </c>
      <c r="H13" s="114">
        <v>5794</v>
      </c>
      <c r="I13" s="140">
        <v>5608</v>
      </c>
      <c r="J13" s="115">
        <v>113</v>
      </c>
      <c r="K13" s="116">
        <v>2.014978601997147</v>
      </c>
    </row>
    <row r="14" spans="1:255" ht="14.1" customHeight="1" x14ac:dyDescent="0.2">
      <c r="A14" s="306" t="s">
        <v>230</v>
      </c>
      <c r="B14" s="307"/>
      <c r="C14" s="308"/>
      <c r="D14" s="113">
        <v>61.653361606586003</v>
      </c>
      <c r="E14" s="115">
        <v>19771</v>
      </c>
      <c r="F14" s="114">
        <v>19816</v>
      </c>
      <c r="G14" s="114">
        <v>20166</v>
      </c>
      <c r="H14" s="114">
        <v>19772</v>
      </c>
      <c r="I14" s="140">
        <v>19682</v>
      </c>
      <c r="J14" s="115">
        <v>89</v>
      </c>
      <c r="K14" s="116">
        <v>0.45218981810791586</v>
      </c>
    </row>
    <row r="15" spans="1:255" ht="14.1" customHeight="1" x14ac:dyDescent="0.2">
      <c r="A15" s="306" t="s">
        <v>231</v>
      </c>
      <c r="B15" s="307"/>
      <c r="C15" s="308"/>
      <c r="D15" s="113">
        <v>11.522389921416989</v>
      </c>
      <c r="E15" s="115">
        <v>3695</v>
      </c>
      <c r="F15" s="114">
        <v>3696</v>
      </c>
      <c r="G15" s="114">
        <v>3706</v>
      </c>
      <c r="H15" s="114">
        <v>3603</v>
      </c>
      <c r="I15" s="140">
        <v>3552</v>
      </c>
      <c r="J15" s="115">
        <v>143</v>
      </c>
      <c r="K15" s="116">
        <v>4.0259009009009006</v>
      </c>
    </row>
    <row r="16" spans="1:255" ht="14.1" customHeight="1" x14ac:dyDescent="0.2">
      <c r="A16" s="306" t="s">
        <v>232</v>
      </c>
      <c r="B16" s="307"/>
      <c r="C16" s="308"/>
      <c r="D16" s="113">
        <v>7.4404390669826617</v>
      </c>
      <c r="E16" s="115">
        <v>2386</v>
      </c>
      <c r="F16" s="114">
        <v>2382</v>
      </c>
      <c r="G16" s="114">
        <v>2383</v>
      </c>
      <c r="H16" s="114">
        <v>2355</v>
      </c>
      <c r="I16" s="140">
        <v>2344</v>
      </c>
      <c r="J16" s="115">
        <v>42</v>
      </c>
      <c r="K16" s="116">
        <v>1.7918088737201365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0.88249968816265434</v>
      </c>
      <c r="E18" s="115">
        <v>283</v>
      </c>
      <c r="F18" s="114">
        <v>279</v>
      </c>
      <c r="G18" s="114">
        <v>297</v>
      </c>
      <c r="H18" s="114">
        <v>271</v>
      </c>
      <c r="I18" s="140">
        <v>255</v>
      </c>
      <c r="J18" s="115">
        <v>28</v>
      </c>
      <c r="K18" s="116">
        <v>10.980392156862745</v>
      </c>
    </row>
    <row r="19" spans="1:255" ht="14.1" customHeight="1" x14ac:dyDescent="0.2">
      <c r="A19" s="306" t="s">
        <v>235</v>
      </c>
      <c r="B19" s="307" t="s">
        <v>236</v>
      </c>
      <c r="C19" s="308"/>
      <c r="D19" s="113">
        <v>0.54259698141449419</v>
      </c>
      <c r="E19" s="115">
        <v>174</v>
      </c>
      <c r="F19" s="114">
        <v>169</v>
      </c>
      <c r="G19" s="114">
        <v>182</v>
      </c>
      <c r="H19" s="114">
        <v>163</v>
      </c>
      <c r="I19" s="140">
        <v>156</v>
      </c>
      <c r="J19" s="115">
        <v>18</v>
      </c>
      <c r="K19" s="116">
        <v>11.538461538461538</v>
      </c>
    </row>
    <row r="20" spans="1:255" ht="14.1" customHeight="1" x14ac:dyDescent="0.2">
      <c r="A20" s="306">
        <v>12</v>
      </c>
      <c r="B20" s="307" t="s">
        <v>237</v>
      </c>
      <c r="C20" s="308"/>
      <c r="D20" s="113">
        <v>0.82013221903455158</v>
      </c>
      <c r="E20" s="115">
        <v>263</v>
      </c>
      <c r="F20" s="114">
        <v>248</v>
      </c>
      <c r="G20" s="114">
        <v>304</v>
      </c>
      <c r="H20" s="114">
        <v>301</v>
      </c>
      <c r="I20" s="140">
        <v>261</v>
      </c>
      <c r="J20" s="115">
        <v>2</v>
      </c>
      <c r="K20" s="116">
        <v>0.76628352490421459</v>
      </c>
    </row>
    <row r="21" spans="1:255" ht="14.1" customHeight="1" x14ac:dyDescent="0.2">
      <c r="A21" s="306">
        <v>21</v>
      </c>
      <c r="B21" s="307" t="s">
        <v>238</v>
      </c>
      <c r="C21" s="308"/>
      <c r="D21" s="113">
        <v>1.8117749781713859</v>
      </c>
      <c r="E21" s="115">
        <v>581</v>
      </c>
      <c r="F21" s="114">
        <v>546</v>
      </c>
      <c r="G21" s="114">
        <v>609</v>
      </c>
      <c r="H21" s="114">
        <v>614</v>
      </c>
      <c r="I21" s="140">
        <v>608</v>
      </c>
      <c r="J21" s="115">
        <v>-27</v>
      </c>
      <c r="K21" s="116">
        <v>-4.4407894736842106</v>
      </c>
    </row>
    <row r="22" spans="1:255" ht="14.1" customHeight="1" x14ac:dyDescent="0.2">
      <c r="A22" s="306">
        <v>22</v>
      </c>
      <c r="B22" s="307" t="s">
        <v>239</v>
      </c>
      <c r="C22" s="308"/>
      <c r="D22" s="113">
        <v>4.4249719346388927</v>
      </c>
      <c r="E22" s="115">
        <v>1419</v>
      </c>
      <c r="F22" s="114">
        <v>1434</v>
      </c>
      <c r="G22" s="114">
        <v>1437</v>
      </c>
      <c r="H22" s="114">
        <v>1431</v>
      </c>
      <c r="I22" s="140">
        <v>1415</v>
      </c>
      <c r="J22" s="115">
        <v>4</v>
      </c>
      <c r="K22" s="116">
        <v>0.28268551236749118</v>
      </c>
    </row>
    <row r="23" spans="1:255" ht="14.1" customHeight="1" x14ac:dyDescent="0.2">
      <c r="A23" s="306">
        <v>23</v>
      </c>
      <c r="B23" s="307" t="s">
        <v>240</v>
      </c>
      <c r="C23" s="308"/>
      <c r="D23" s="113">
        <v>1.3346638393413994</v>
      </c>
      <c r="E23" s="115">
        <v>428</v>
      </c>
      <c r="F23" s="114">
        <v>433</v>
      </c>
      <c r="G23" s="114">
        <v>432</v>
      </c>
      <c r="H23" s="114">
        <v>422</v>
      </c>
      <c r="I23" s="140">
        <v>422</v>
      </c>
      <c r="J23" s="115">
        <v>6</v>
      </c>
      <c r="K23" s="116">
        <v>1.4218009478672986</v>
      </c>
    </row>
    <row r="24" spans="1:255" ht="14.1" customHeight="1" x14ac:dyDescent="0.2">
      <c r="A24" s="306">
        <v>24</v>
      </c>
      <c r="B24" s="307" t="s">
        <v>241</v>
      </c>
      <c r="C24" s="308"/>
      <c r="D24" s="113">
        <v>8.5786453785705383</v>
      </c>
      <c r="E24" s="115">
        <v>2751</v>
      </c>
      <c r="F24" s="114">
        <v>2785</v>
      </c>
      <c r="G24" s="114">
        <v>2819</v>
      </c>
      <c r="H24" s="114">
        <v>2770</v>
      </c>
      <c r="I24" s="140">
        <v>2759</v>
      </c>
      <c r="J24" s="115">
        <v>-8</v>
      </c>
      <c r="K24" s="116">
        <v>-0.28996013048205871</v>
      </c>
    </row>
    <row r="25" spans="1:255" ht="14.1" customHeight="1" x14ac:dyDescent="0.2">
      <c r="A25" s="306">
        <v>25</v>
      </c>
      <c r="B25" s="307" t="s">
        <v>242</v>
      </c>
      <c r="C25" s="308"/>
      <c r="D25" s="113">
        <v>7.3531246102033183</v>
      </c>
      <c r="E25" s="115">
        <v>2358</v>
      </c>
      <c r="F25" s="114">
        <v>2396</v>
      </c>
      <c r="G25" s="114">
        <v>2463</v>
      </c>
      <c r="H25" s="114">
        <v>2453</v>
      </c>
      <c r="I25" s="140">
        <v>2438</v>
      </c>
      <c r="J25" s="115">
        <v>-80</v>
      </c>
      <c r="K25" s="116">
        <v>-3.2813781788351108</v>
      </c>
    </row>
    <row r="26" spans="1:255" ht="14.1" customHeight="1" x14ac:dyDescent="0.2">
      <c r="A26" s="306">
        <v>26</v>
      </c>
      <c r="B26" s="307" t="s">
        <v>243</v>
      </c>
      <c r="C26" s="308"/>
      <c r="D26" s="113">
        <v>5.160908070350505</v>
      </c>
      <c r="E26" s="115">
        <v>1655</v>
      </c>
      <c r="F26" s="114">
        <v>1661</v>
      </c>
      <c r="G26" s="114">
        <v>1675</v>
      </c>
      <c r="H26" s="114">
        <v>1583</v>
      </c>
      <c r="I26" s="140">
        <v>1536</v>
      </c>
      <c r="J26" s="115">
        <v>119</v>
      </c>
      <c r="K26" s="116">
        <v>7.747395833333333</v>
      </c>
    </row>
    <row r="27" spans="1:255" ht="14.1" customHeight="1" x14ac:dyDescent="0.2">
      <c r="A27" s="306">
        <v>27</v>
      </c>
      <c r="B27" s="307" t="s">
        <v>244</v>
      </c>
      <c r="C27" s="308"/>
      <c r="D27" s="113">
        <v>4.3189472371211179</v>
      </c>
      <c r="E27" s="115">
        <v>1385</v>
      </c>
      <c r="F27" s="114">
        <v>1390</v>
      </c>
      <c r="G27" s="114">
        <v>1401</v>
      </c>
      <c r="H27" s="114">
        <v>1381</v>
      </c>
      <c r="I27" s="140">
        <v>1363</v>
      </c>
      <c r="J27" s="115">
        <v>22</v>
      </c>
      <c r="K27" s="116">
        <v>1.6140865737344094</v>
      </c>
    </row>
    <row r="28" spans="1:255" ht="14.1" customHeight="1" x14ac:dyDescent="0.2">
      <c r="A28" s="306">
        <v>28</v>
      </c>
      <c r="B28" s="307" t="s">
        <v>245</v>
      </c>
      <c r="C28" s="308"/>
      <c r="D28" s="113">
        <v>0.12161656479980043</v>
      </c>
      <c r="E28" s="115">
        <v>39</v>
      </c>
      <c r="F28" s="114">
        <v>37</v>
      </c>
      <c r="G28" s="114">
        <v>34</v>
      </c>
      <c r="H28" s="114">
        <v>34</v>
      </c>
      <c r="I28" s="140">
        <v>32</v>
      </c>
      <c r="J28" s="115">
        <v>7</v>
      </c>
      <c r="K28" s="116">
        <v>21.875</v>
      </c>
    </row>
    <row r="29" spans="1:255" ht="14.1" customHeight="1" x14ac:dyDescent="0.2">
      <c r="A29" s="306">
        <v>29</v>
      </c>
      <c r="B29" s="307" t="s">
        <v>246</v>
      </c>
      <c r="C29" s="308"/>
      <c r="D29" s="113">
        <v>2.3169514781090181</v>
      </c>
      <c r="E29" s="115">
        <v>743</v>
      </c>
      <c r="F29" s="114">
        <v>739</v>
      </c>
      <c r="G29" s="114">
        <v>737</v>
      </c>
      <c r="H29" s="114">
        <v>730</v>
      </c>
      <c r="I29" s="140">
        <v>725</v>
      </c>
      <c r="J29" s="115">
        <v>18</v>
      </c>
      <c r="K29" s="116">
        <v>2.4827586206896552</v>
      </c>
    </row>
    <row r="30" spans="1:255" ht="14.1" customHeight="1" x14ac:dyDescent="0.2">
      <c r="A30" s="306" t="s">
        <v>247</v>
      </c>
      <c r="B30" s="307" t="s">
        <v>248</v>
      </c>
      <c r="C30" s="308"/>
      <c r="D30" s="113">
        <v>0.75776474990644882</v>
      </c>
      <c r="E30" s="115">
        <v>243</v>
      </c>
      <c r="F30" s="114">
        <v>247</v>
      </c>
      <c r="G30" s="114">
        <v>253</v>
      </c>
      <c r="H30" s="114">
        <v>243</v>
      </c>
      <c r="I30" s="140">
        <v>242</v>
      </c>
      <c r="J30" s="115">
        <v>1</v>
      </c>
      <c r="K30" s="116">
        <v>0.41322314049586778</v>
      </c>
    </row>
    <row r="31" spans="1:255" ht="14.1" customHeight="1" x14ac:dyDescent="0.2">
      <c r="A31" s="306" t="s">
        <v>249</v>
      </c>
      <c r="B31" s="307" t="s">
        <v>250</v>
      </c>
      <c r="C31" s="308"/>
      <c r="D31" s="113">
        <v>1.5155294998128976</v>
      </c>
      <c r="E31" s="115">
        <v>486</v>
      </c>
      <c r="F31" s="114">
        <v>477</v>
      </c>
      <c r="G31" s="114">
        <v>470</v>
      </c>
      <c r="H31" s="114">
        <v>473</v>
      </c>
      <c r="I31" s="140">
        <v>469</v>
      </c>
      <c r="J31" s="115">
        <v>17</v>
      </c>
      <c r="K31" s="116">
        <v>3.624733475479744</v>
      </c>
    </row>
    <row r="32" spans="1:255" ht="14.1" customHeight="1" x14ac:dyDescent="0.2">
      <c r="A32" s="306">
        <v>31</v>
      </c>
      <c r="B32" s="307" t="s">
        <v>251</v>
      </c>
      <c r="C32" s="308"/>
      <c r="D32" s="113">
        <v>0.52388674067606333</v>
      </c>
      <c r="E32" s="115">
        <v>168</v>
      </c>
      <c r="F32" s="114">
        <v>173</v>
      </c>
      <c r="G32" s="114">
        <v>178</v>
      </c>
      <c r="H32" s="114">
        <v>166</v>
      </c>
      <c r="I32" s="140">
        <v>160</v>
      </c>
      <c r="J32" s="115">
        <v>8</v>
      </c>
      <c r="K32" s="116">
        <v>5</v>
      </c>
    </row>
    <row r="33" spans="1:11" ht="14.1" customHeight="1" x14ac:dyDescent="0.2">
      <c r="A33" s="306">
        <v>32</v>
      </c>
      <c r="B33" s="307" t="s">
        <v>252</v>
      </c>
      <c r="C33" s="308"/>
      <c r="D33" s="113">
        <v>2.083073468878633</v>
      </c>
      <c r="E33" s="115">
        <v>668</v>
      </c>
      <c r="F33" s="114">
        <v>617</v>
      </c>
      <c r="G33" s="114">
        <v>730</v>
      </c>
      <c r="H33" s="114">
        <v>737</v>
      </c>
      <c r="I33" s="140">
        <v>679</v>
      </c>
      <c r="J33" s="115">
        <v>-11</v>
      </c>
      <c r="K33" s="116">
        <v>-1.6200294550810015</v>
      </c>
    </row>
    <row r="34" spans="1:11" ht="14.1" customHeight="1" x14ac:dyDescent="0.2">
      <c r="A34" s="306">
        <v>33</v>
      </c>
      <c r="B34" s="307" t="s">
        <v>253</v>
      </c>
      <c r="C34" s="308"/>
      <c r="D34" s="113">
        <v>1.5061743794436822</v>
      </c>
      <c r="E34" s="115">
        <v>483</v>
      </c>
      <c r="F34" s="114">
        <v>477</v>
      </c>
      <c r="G34" s="114">
        <v>538</v>
      </c>
      <c r="H34" s="114">
        <v>521</v>
      </c>
      <c r="I34" s="140">
        <v>489</v>
      </c>
      <c r="J34" s="115">
        <v>-6</v>
      </c>
      <c r="K34" s="116">
        <v>-1.2269938650306749</v>
      </c>
    </row>
    <row r="35" spans="1:11" ht="14.1" customHeight="1" x14ac:dyDescent="0.2">
      <c r="A35" s="306">
        <v>34</v>
      </c>
      <c r="B35" s="307" t="s">
        <v>254</v>
      </c>
      <c r="C35" s="308"/>
      <c r="D35" s="113">
        <v>2.7566421354621431</v>
      </c>
      <c r="E35" s="115">
        <v>884</v>
      </c>
      <c r="F35" s="114">
        <v>891</v>
      </c>
      <c r="G35" s="114">
        <v>912</v>
      </c>
      <c r="H35" s="114">
        <v>912</v>
      </c>
      <c r="I35" s="140">
        <v>894</v>
      </c>
      <c r="J35" s="115">
        <v>-10</v>
      </c>
      <c r="K35" s="116">
        <v>-1.1185682326621924</v>
      </c>
    </row>
    <row r="36" spans="1:11" ht="14.1" customHeight="1" x14ac:dyDescent="0.2">
      <c r="A36" s="306">
        <v>41</v>
      </c>
      <c r="B36" s="307" t="s">
        <v>255</v>
      </c>
      <c r="C36" s="308"/>
      <c r="D36" s="113">
        <v>0.28065361107646253</v>
      </c>
      <c r="E36" s="115">
        <v>90</v>
      </c>
      <c r="F36" s="114">
        <v>90</v>
      </c>
      <c r="G36" s="114">
        <v>91</v>
      </c>
      <c r="H36" s="114">
        <v>88</v>
      </c>
      <c r="I36" s="140">
        <v>90</v>
      </c>
      <c r="J36" s="115">
        <v>0</v>
      </c>
      <c r="K36" s="116">
        <v>0</v>
      </c>
    </row>
    <row r="37" spans="1:11" ht="14.1" customHeight="1" x14ac:dyDescent="0.2">
      <c r="A37" s="306">
        <v>42</v>
      </c>
      <c r="B37" s="307" t="s">
        <v>256</v>
      </c>
      <c r="C37" s="308"/>
      <c r="D37" s="113">
        <v>0.2151677684919546</v>
      </c>
      <c r="E37" s="115">
        <v>69</v>
      </c>
      <c r="F37" s="114">
        <v>67</v>
      </c>
      <c r="G37" s="114">
        <v>64</v>
      </c>
      <c r="H37" s="114">
        <v>64</v>
      </c>
      <c r="I37" s="140">
        <v>65</v>
      </c>
      <c r="J37" s="115">
        <v>4</v>
      </c>
      <c r="K37" s="116">
        <v>6.1538461538461542</v>
      </c>
    </row>
    <row r="38" spans="1:11" ht="14.1" customHeight="1" x14ac:dyDescent="0.2">
      <c r="A38" s="306">
        <v>43</v>
      </c>
      <c r="B38" s="307" t="s">
        <v>257</v>
      </c>
      <c r="C38" s="308"/>
      <c r="D38" s="113">
        <v>3.4115005613072222</v>
      </c>
      <c r="E38" s="115">
        <v>1094</v>
      </c>
      <c r="F38" s="114">
        <v>1077</v>
      </c>
      <c r="G38" s="114">
        <v>1079</v>
      </c>
      <c r="H38" s="114">
        <v>1022</v>
      </c>
      <c r="I38" s="140">
        <v>997</v>
      </c>
      <c r="J38" s="115">
        <v>97</v>
      </c>
      <c r="K38" s="116">
        <v>9.7291875626880646</v>
      </c>
    </row>
    <row r="39" spans="1:11" ht="14.1" customHeight="1" x14ac:dyDescent="0.2">
      <c r="A39" s="306">
        <v>51</v>
      </c>
      <c r="B39" s="307" t="s">
        <v>258</v>
      </c>
      <c r="C39" s="308"/>
      <c r="D39" s="113">
        <v>4.5185231383310462</v>
      </c>
      <c r="E39" s="115">
        <v>1449</v>
      </c>
      <c r="F39" s="114">
        <v>1492</v>
      </c>
      <c r="G39" s="114">
        <v>1469</v>
      </c>
      <c r="H39" s="114">
        <v>1416</v>
      </c>
      <c r="I39" s="140">
        <v>1402</v>
      </c>
      <c r="J39" s="115">
        <v>47</v>
      </c>
      <c r="K39" s="116">
        <v>3.3523537803138375</v>
      </c>
    </row>
    <row r="40" spans="1:11" ht="14.1" customHeight="1" x14ac:dyDescent="0.2">
      <c r="A40" s="306" t="s">
        <v>259</v>
      </c>
      <c r="B40" s="307" t="s">
        <v>260</v>
      </c>
      <c r="C40" s="308"/>
      <c r="D40" s="113">
        <v>3.5112885119121864</v>
      </c>
      <c r="E40" s="115">
        <v>1126</v>
      </c>
      <c r="F40" s="114">
        <v>1163</v>
      </c>
      <c r="G40" s="114">
        <v>1149</v>
      </c>
      <c r="H40" s="114">
        <v>1101</v>
      </c>
      <c r="I40" s="140">
        <v>1090</v>
      </c>
      <c r="J40" s="115">
        <v>36</v>
      </c>
      <c r="K40" s="116">
        <v>3.3027522935779818</v>
      </c>
    </row>
    <row r="41" spans="1:11" ht="14.1" customHeight="1" x14ac:dyDescent="0.2">
      <c r="A41" s="306"/>
      <c r="B41" s="307" t="s">
        <v>261</v>
      </c>
      <c r="C41" s="308"/>
      <c r="D41" s="113">
        <v>3.3148309841586627</v>
      </c>
      <c r="E41" s="115">
        <v>1063</v>
      </c>
      <c r="F41" s="114">
        <v>1097</v>
      </c>
      <c r="G41" s="114">
        <v>1088</v>
      </c>
      <c r="H41" s="114">
        <v>1001</v>
      </c>
      <c r="I41" s="140">
        <v>988</v>
      </c>
      <c r="J41" s="115">
        <v>75</v>
      </c>
      <c r="K41" s="116">
        <v>7.5910931174089065</v>
      </c>
    </row>
    <row r="42" spans="1:11" ht="14.1" customHeight="1" x14ac:dyDescent="0.2">
      <c r="A42" s="306">
        <v>52</v>
      </c>
      <c r="B42" s="307" t="s">
        <v>262</v>
      </c>
      <c r="C42" s="308"/>
      <c r="D42" s="113">
        <v>3.766995135337408</v>
      </c>
      <c r="E42" s="115">
        <v>1208</v>
      </c>
      <c r="F42" s="114">
        <v>1172</v>
      </c>
      <c r="G42" s="114">
        <v>1219</v>
      </c>
      <c r="H42" s="114">
        <v>1212</v>
      </c>
      <c r="I42" s="140">
        <v>1193</v>
      </c>
      <c r="J42" s="115">
        <v>15</v>
      </c>
      <c r="K42" s="116">
        <v>1.2573344509639564</v>
      </c>
    </row>
    <row r="43" spans="1:11" ht="14.1" customHeight="1" x14ac:dyDescent="0.2">
      <c r="A43" s="306" t="s">
        <v>263</v>
      </c>
      <c r="B43" s="307" t="s">
        <v>264</v>
      </c>
      <c r="C43" s="308"/>
      <c r="D43" s="113">
        <v>3.1090183360359238</v>
      </c>
      <c r="E43" s="115">
        <v>997</v>
      </c>
      <c r="F43" s="114">
        <v>970</v>
      </c>
      <c r="G43" s="114">
        <v>1006</v>
      </c>
      <c r="H43" s="114">
        <v>1001</v>
      </c>
      <c r="I43" s="140">
        <v>991</v>
      </c>
      <c r="J43" s="115">
        <v>6</v>
      </c>
      <c r="K43" s="116">
        <v>0.60544904137235112</v>
      </c>
    </row>
    <row r="44" spans="1:11" ht="14.1" customHeight="1" x14ac:dyDescent="0.2">
      <c r="A44" s="306">
        <v>53</v>
      </c>
      <c r="B44" s="307" t="s">
        <v>265</v>
      </c>
      <c r="C44" s="308"/>
      <c r="D44" s="113">
        <v>0.63302981165024319</v>
      </c>
      <c r="E44" s="115">
        <v>203</v>
      </c>
      <c r="F44" s="114">
        <v>202</v>
      </c>
      <c r="G44" s="114">
        <v>203</v>
      </c>
      <c r="H44" s="114">
        <v>190</v>
      </c>
      <c r="I44" s="140">
        <v>186</v>
      </c>
      <c r="J44" s="115">
        <v>17</v>
      </c>
      <c r="K44" s="116">
        <v>9.1397849462365599</v>
      </c>
    </row>
    <row r="45" spans="1:11" ht="14.1" customHeight="1" x14ac:dyDescent="0.2">
      <c r="A45" s="306" t="s">
        <v>266</v>
      </c>
      <c r="B45" s="307" t="s">
        <v>267</v>
      </c>
      <c r="C45" s="308"/>
      <c r="D45" s="113">
        <v>0.54571535487089939</v>
      </c>
      <c r="E45" s="115">
        <v>175</v>
      </c>
      <c r="F45" s="114">
        <v>175</v>
      </c>
      <c r="G45" s="114">
        <v>176</v>
      </c>
      <c r="H45" s="114">
        <v>162</v>
      </c>
      <c r="I45" s="140">
        <v>158</v>
      </c>
      <c r="J45" s="115">
        <v>17</v>
      </c>
      <c r="K45" s="116">
        <v>10.759493670886076</v>
      </c>
    </row>
    <row r="46" spans="1:11" ht="14.1" customHeight="1" x14ac:dyDescent="0.2">
      <c r="A46" s="306">
        <v>54</v>
      </c>
      <c r="B46" s="307" t="s">
        <v>268</v>
      </c>
      <c r="C46" s="308"/>
      <c r="D46" s="113">
        <v>1.7712361232381191</v>
      </c>
      <c r="E46" s="115">
        <v>568</v>
      </c>
      <c r="F46" s="114">
        <v>570</v>
      </c>
      <c r="G46" s="114">
        <v>573</v>
      </c>
      <c r="H46" s="114">
        <v>581</v>
      </c>
      <c r="I46" s="140">
        <v>544</v>
      </c>
      <c r="J46" s="115">
        <v>24</v>
      </c>
      <c r="K46" s="116">
        <v>4.4117647058823533</v>
      </c>
    </row>
    <row r="47" spans="1:11" ht="14.1" customHeight="1" x14ac:dyDescent="0.2">
      <c r="A47" s="306">
        <v>61</v>
      </c>
      <c r="B47" s="307" t="s">
        <v>269</v>
      </c>
      <c r="C47" s="308"/>
      <c r="D47" s="113">
        <v>1.8897343145815142</v>
      </c>
      <c r="E47" s="115">
        <v>606</v>
      </c>
      <c r="F47" s="114">
        <v>609</v>
      </c>
      <c r="G47" s="114">
        <v>606</v>
      </c>
      <c r="H47" s="114">
        <v>593</v>
      </c>
      <c r="I47" s="140">
        <v>599</v>
      </c>
      <c r="J47" s="115">
        <v>7</v>
      </c>
      <c r="K47" s="116">
        <v>1.1686143572621035</v>
      </c>
    </row>
    <row r="48" spans="1:11" ht="14.1" customHeight="1" x14ac:dyDescent="0.2">
      <c r="A48" s="306">
        <v>62</v>
      </c>
      <c r="B48" s="307" t="s">
        <v>270</v>
      </c>
      <c r="C48" s="308"/>
      <c r="D48" s="113">
        <v>5.3417737308220037</v>
      </c>
      <c r="E48" s="115">
        <v>1713</v>
      </c>
      <c r="F48" s="114">
        <v>1734</v>
      </c>
      <c r="G48" s="114">
        <v>1748</v>
      </c>
      <c r="H48" s="114">
        <v>1736</v>
      </c>
      <c r="I48" s="140">
        <v>1763</v>
      </c>
      <c r="J48" s="115">
        <v>-50</v>
      </c>
      <c r="K48" s="116">
        <v>-2.8360748723766309</v>
      </c>
    </row>
    <row r="49" spans="1:11" ht="14.1" customHeight="1" x14ac:dyDescent="0.2">
      <c r="A49" s="306">
        <v>63</v>
      </c>
      <c r="B49" s="307" t="s">
        <v>271</v>
      </c>
      <c r="C49" s="308"/>
      <c r="D49" s="113">
        <v>1.4968192590744667</v>
      </c>
      <c r="E49" s="115">
        <v>480</v>
      </c>
      <c r="F49" s="114">
        <v>485</v>
      </c>
      <c r="G49" s="114">
        <v>483</v>
      </c>
      <c r="H49" s="114">
        <v>481</v>
      </c>
      <c r="I49" s="140">
        <v>487</v>
      </c>
      <c r="J49" s="115">
        <v>-7</v>
      </c>
      <c r="K49" s="116">
        <v>-1.4373716632443532</v>
      </c>
    </row>
    <row r="50" spans="1:11" ht="14.1" customHeight="1" x14ac:dyDescent="0.2">
      <c r="A50" s="306" t="s">
        <v>272</v>
      </c>
      <c r="B50" s="307" t="s">
        <v>273</v>
      </c>
      <c r="C50" s="308"/>
      <c r="D50" s="113">
        <v>0.29936385181489333</v>
      </c>
      <c r="E50" s="115">
        <v>96</v>
      </c>
      <c r="F50" s="114">
        <v>91</v>
      </c>
      <c r="G50" s="114">
        <v>93</v>
      </c>
      <c r="H50" s="114">
        <v>91</v>
      </c>
      <c r="I50" s="140">
        <v>86</v>
      </c>
      <c r="J50" s="115">
        <v>10</v>
      </c>
      <c r="K50" s="116">
        <v>11.627906976744185</v>
      </c>
    </row>
    <row r="51" spans="1:11" ht="14.1" customHeight="1" x14ac:dyDescent="0.2">
      <c r="A51" s="306" t="s">
        <v>274</v>
      </c>
      <c r="B51" s="307" t="s">
        <v>275</v>
      </c>
      <c r="C51" s="308"/>
      <c r="D51" s="113">
        <v>0.99476113259323939</v>
      </c>
      <c r="E51" s="115">
        <v>319</v>
      </c>
      <c r="F51" s="114">
        <v>323</v>
      </c>
      <c r="G51" s="114">
        <v>325</v>
      </c>
      <c r="H51" s="114">
        <v>324</v>
      </c>
      <c r="I51" s="140">
        <v>329</v>
      </c>
      <c r="J51" s="115">
        <v>-10</v>
      </c>
      <c r="K51" s="116">
        <v>-3.0395136778115504</v>
      </c>
    </row>
    <row r="52" spans="1:11" ht="14.1" customHeight="1" x14ac:dyDescent="0.2">
      <c r="A52" s="306">
        <v>71</v>
      </c>
      <c r="B52" s="307" t="s">
        <v>276</v>
      </c>
      <c r="C52" s="308"/>
      <c r="D52" s="113">
        <v>11.363352875140327</v>
      </c>
      <c r="E52" s="115">
        <v>3644</v>
      </c>
      <c r="F52" s="114">
        <v>3637</v>
      </c>
      <c r="G52" s="114">
        <v>3661</v>
      </c>
      <c r="H52" s="114">
        <v>3583</v>
      </c>
      <c r="I52" s="140">
        <v>3578</v>
      </c>
      <c r="J52" s="115">
        <v>66</v>
      </c>
      <c r="K52" s="116">
        <v>1.84460592509782</v>
      </c>
    </row>
    <row r="53" spans="1:11" ht="14.1" customHeight="1" x14ac:dyDescent="0.2">
      <c r="A53" s="306" t="s">
        <v>277</v>
      </c>
      <c r="B53" s="307" t="s">
        <v>278</v>
      </c>
      <c r="C53" s="308"/>
      <c r="D53" s="113">
        <v>4.5840089809155549</v>
      </c>
      <c r="E53" s="115">
        <v>1470</v>
      </c>
      <c r="F53" s="114">
        <v>1478</v>
      </c>
      <c r="G53" s="114">
        <v>1491</v>
      </c>
      <c r="H53" s="114">
        <v>1439</v>
      </c>
      <c r="I53" s="140">
        <v>1442</v>
      </c>
      <c r="J53" s="115">
        <v>28</v>
      </c>
      <c r="K53" s="116">
        <v>1.941747572815534</v>
      </c>
    </row>
    <row r="54" spans="1:11" ht="14.1" customHeight="1" x14ac:dyDescent="0.2">
      <c r="A54" s="306" t="s">
        <v>279</v>
      </c>
      <c r="B54" s="307" t="s">
        <v>280</v>
      </c>
      <c r="C54" s="308"/>
      <c r="D54" s="113">
        <v>6.0278158912311337</v>
      </c>
      <c r="E54" s="115">
        <v>1933</v>
      </c>
      <c r="F54" s="114">
        <v>1922</v>
      </c>
      <c r="G54" s="114">
        <v>1928</v>
      </c>
      <c r="H54" s="114">
        <v>1911</v>
      </c>
      <c r="I54" s="140">
        <v>1907</v>
      </c>
      <c r="J54" s="115">
        <v>26</v>
      </c>
      <c r="K54" s="116">
        <v>1.3633980073413738</v>
      </c>
    </row>
    <row r="55" spans="1:11" ht="14.1" customHeight="1" x14ac:dyDescent="0.2">
      <c r="A55" s="306">
        <v>72</v>
      </c>
      <c r="B55" s="307" t="s">
        <v>281</v>
      </c>
      <c r="C55" s="308"/>
      <c r="D55" s="113">
        <v>2.8002993638518148</v>
      </c>
      <c r="E55" s="115">
        <v>898</v>
      </c>
      <c r="F55" s="114">
        <v>904</v>
      </c>
      <c r="G55" s="114">
        <v>901</v>
      </c>
      <c r="H55" s="114">
        <v>896</v>
      </c>
      <c r="I55" s="140">
        <v>901</v>
      </c>
      <c r="J55" s="115">
        <v>-3</v>
      </c>
      <c r="K55" s="116">
        <v>-0.33296337402885684</v>
      </c>
    </row>
    <row r="56" spans="1:11" ht="14.1" customHeight="1" x14ac:dyDescent="0.2">
      <c r="A56" s="306" t="s">
        <v>282</v>
      </c>
      <c r="B56" s="307" t="s">
        <v>283</v>
      </c>
      <c r="C56" s="308"/>
      <c r="D56" s="113">
        <v>1.5373581140077335</v>
      </c>
      <c r="E56" s="115">
        <v>493</v>
      </c>
      <c r="F56" s="114">
        <v>503</v>
      </c>
      <c r="G56" s="114">
        <v>506</v>
      </c>
      <c r="H56" s="114">
        <v>506</v>
      </c>
      <c r="I56" s="140">
        <v>515</v>
      </c>
      <c r="J56" s="115">
        <v>-22</v>
      </c>
      <c r="K56" s="116">
        <v>-4.2718446601941746</v>
      </c>
    </row>
    <row r="57" spans="1:11" ht="14.1" customHeight="1" x14ac:dyDescent="0.2">
      <c r="A57" s="306" t="s">
        <v>284</v>
      </c>
      <c r="B57" s="307" t="s">
        <v>285</v>
      </c>
      <c r="C57" s="308"/>
      <c r="D57" s="113">
        <v>0.92927529000873144</v>
      </c>
      <c r="E57" s="115">
        <v>298</v>
      </c>
      <c r="F57" s="114">
        <v>292</v>
      </c>
      <c r="G57" s="114">
        <v>287</v>
      </c>
      <c r="H57" s="114">
        <v>284</v>
      </c>
      <c r="I57" s="140">
        <v>277</v>
      </c>
      <c r="J57" s="115">
        <v>21</v>
      </c>
      <c r="K57" s="116">
        <v>7.581227436823105</v>
      </c>
    </row>
    <row r="58" spans="1:11" ht="14.1" customHeight="1" x14ac:dyDescent="0.2">
      <c r="A58" s="306">
        <v>73</v>
      </c>
      <c r="B58" s="307" t="s">
        <v>286</v>
      </c>
      <c r="C58" s="308"/>
      <c r="D58" s="113">
        <v>1.7525258824996881</v>
      </c>
      <c r="E58" s="115">
        <v>562</v>
      </c>
      <c r="F58" s="114">
        <v>560</v>
      </c>
      <c r="G58" s="114">
        <v>563</v>
      </c>
      <c r="H58" s="114">
        <v>552</v>
      </c>
      <c r="I58" s="140">
        <v>549</v>
      </c>
      <c r="J58" s="115">
        <v>13</v>
      </c>
      <c r="K58" s="116">
        <v>2.3679417122040074</v>
      </c>
    </row>
    <row r="59" spans="1:11" ht="14.1" customHeight="1" x14ac:dyDescent="0.2">
      <c r="A59" s="306" t="s">
        <v>287</v>
      </c>
      <c r="B59" s="307" t="s">
        <v>288</v>
      </c>
      <c r="C59" s="308"/>
      <c r="D59" s="113">
        <v>1.4905825121616565</v>
      </c>
      <c r="E59" s="115">
        <v>478</v>
      </c>
      <c r="F59" s="114">
        <v>479</v>
      </c>
      <c r="G59" s="114">
        <v>481</v>
      </c>
      <c r="H59" s="114">
        <v>476</v>
      </c>
      <c r="I59" s="140">
        <v>474</v>
      </c>
      <c r="J59" s="115">
        <v>4</v>
      </c>
      <c r="K59" s="116">
        <v>0.84388185654008441</v>
      </c>
    </row>
    <row r="60" spans="1:11" ht="14.1" customHeight="1" x14ac:dyDescent="0.2">
      <c r="A60" s="306">
        <v>81</v>
      </c>
      <c r="B60" s="307" t="s">
        <v>289</v>
      </c>
      <c r="C60" s="308"/>
      <c r="D60" s="113">
        <v>5.5288761382063116</v>
      </c>
      <c r="E60" s="115">
        <v>1773</v>
      </c>
      <c r="F60" s="114">
        <v>1787</v>
      </c>
      <c r="G60" s="114">
        <v>1795</v>
      </c>
      <c r="H60" s="114">
        <v>1754</v>
      </c>
      <c r="I60" s="140">
        <v>1774</v>
      </c>
      <c r="J60" s="115">
        <v>-1</v>
      </c>
      <c r="K60" s="116">
        <v>-5.6369785794813977E-2</v>
      </c>
    </row>
    <row r="61" spans="1:11" ht="14.1" customHeight="1" x14ac:dyDescent="0.2">
      <c r="A61" s="306" t="s">
        <v>290</v>
      </c>
      <c r="B61" s="307" t="s">
        <v>291</v>
      </c>
      <c r="C61" s="308"/>
      <c r="D61" s="113">
        <v>1.7556442559560932</v>
      </c>
      <c r="E61" s="115">
        <v>563</v>
      </c>
      <c r="F61" s="114">
        <v>555</v>
      </c>
      <c r="G61" s="114">
        <v>566</v>
      </c>
      <c r="H61" s="114">
        <v>560</v>
      </c>
      <c r="I61" s="140">
        <v>574</v>
      </c>
      <c r="J61" s="115">
        <v>-11</v>
      </c>
      <c r="K61" s="116">
        <v>-1.9163763066202091</v>
      </c>
    </row>
    <row r="62" spans="1:11" ht="14.1" customHeight="1" x14ac:dyDescent="0.2">
      <c r="A62" s="306" t="s">
        <v>292</v>
      </c>
      <c r="B62" s="307" t="s">
        <v>293</v>
      </c>
      <c r="C62" s="308"/>
      <c r="D62" s="113">
        <v>2.5976050891854809</v>
      </c>
      <c r="E62" s="115">
        <v>833</v>
      </c>
      <c r="F62" s="114">
        <v>860</v>
      </c>
      <c r="G62" s="114">
        <v>865</v>
      </c>
      <c r="H62" s="114">
        <v>838</v>
      </c>
      <c r="I62" s="140">
        <v>846</v>
      </c>
      <c r="J62" s="115">
        <v>-13</v>
      </c>
      <c r="K62" s="116">
        <v>-1.5366430260047281</v>
      </c>
    </row>
    <row r="63" spans="1:11" ht="14.1" customHeight="1" x14ac:dyDescent="0.2">
      <c r="A63" s="306"/>
      <c r="B63" s="307" t="s">
        <v>294</v>
      </c>
      <c r="C63" s="308"/>
      <c r="D63" s="113">
        <v>2.5009355120369214</v>
      </c>
      <c r="E63" s="115">
        <v>802</v>
      </c>
      <c r="F63" s="114">
        <v>828</v>
      </c>
      <c r="G63" s="114">
        <v>833</v>
      </c>
      <c r="H63" s="114">
        <v>809</v>
      </c>
      <c r="I63" s="140">
        <v>817</v>
      </c>
      <c r="J63" s="115">
        <v>-15</v>
      </c>
      <c r="K63" s="116">
        <v>-1.8359853121175032</v>
      </c>
    </row>
    <row r="64" spans="1:11" ht="14.1" customHeight="1" x14ac:dyDescent="0.2">
      <c r="A64" s="306" t="s">
        <v>295</v>
      </c>
      <c r="B64" s="307" t="s">
        <v>296</v>
      </c>
      <c r="C64" s="308"/>
      <c r="D64" s="113">
        <v>0.2151677684919546</v>
      </c>
      <c r="E64" s="115">
        <v>69</v>
      </c>
      <c r="F64" s="114">
        <v>65</v>
      </c>
      <c r="G64" s="114">
        <v>65</v>
      </c>
      <c r="H64" s="114">
        <v>55</v>
      </c>
      <c r="I64" s="140">
        <v>54</v>
      </c>
      <c r="J64" s="115">
        <v>15</v>
      </c>
      <c r="K64" s="116">
        <v>27.777777777777779</v>
      </c>
    </row>
    <row r="65" spans="1:11" ht="14.1" customHeight="1" x14ac:dyDescent="0.2">
      <c r="A65" s="306" t="s">
        <v>297</v>
      </c>
      <c r="B65" s="307" t="s">
        <v>298</v>
      </c>
      <c r="C65" s="308"/>
      <c r="D65" s="113">
        <v>0.53947860795808911</v>
      </c>
      <c r="E65" s="115">
        <v>173</v>
      </c>
      <c r="F65" s="114">
        <v>171</v>
      </c>
      <c r="G65" s="114">
        <v>169</v>
      </c>
      <c r="H65" s="114">
        <v>168</v>
      </c>
      <c r="I65" s="140">
        <v>170</v>
      </c>
      <c r="J65" s="115">
        <v>3</v>
      </c>
      <c r="K65" s="116">
        <v>1.7647058823529411</v>
      </c>
    </row>
    <row r="66" spans="1:11" ht="14.1" customHeight="1" x14ac:dyDescent="0.2">
      <c r="A66" s="306">
        <v>82</v>
      </c>
      <c r="B66" s="307" t="s">
        <v>299</v>
      </c>
      <c r="C66" s="308"/>
      <c r="D66" s="113">
        <v>3.074716228015467</v>
      </c>
      <c r="E66" s="115">
        <v>986</v>
      </c>
      <c r="F66" s="114">
        <v>1006</v>
      </c>
      <c r="G66" s="114">
        <v>1002</v>
      </c>
      <c r="H66" s="114">
        <v>976</v>
      </c>
      <c r="I66" s="140">
        <v>977</v>
      </c>
      <c r="J66" s="115">
        <v>9</v>
      </c>
      <c r="K66" s="116">
        <v>0.92118730808597749</v>
      </c>
    </row>
    <row r="67" spans="1:11" ht="14.1" customHeight="1" x14ac:dyDescent="0.2">
      <c r="A67" s="306" t="s">
        <v>300</v>
      </c>
      <c r="B67" s="307" t="s">
        <v>301</v>
      </c>
      <c r="C67" s="308"/>
      <c r="D67" s="113">
        <v>2.4167394287139827</v>
      </c>
      <c r="E67" s="115">
        <v>775</v>
      </c>
      <c r="F67" s="114">
        <v>793</v>
      </c>
      <c r="G67" s="114">
        <v>789</v>
      </c>
      <c r="H67" s="114">
        <v>764</v>
      </c>
      <c r="I67" s="140">
        <v>759</v>
      </c>
      <c r="J67" s="115">
        <v>16</v>
      </c>
      <c r="K67" s="116">
        <v>2.1080368906455864</v>
      </c>
    </row>
    <row r="68" spans="1:11" ht="14.1" customHeight="1" x14ac:dyDescent="0.2">
      <c r="A68" s="306" t="s">
        <v>302</v>
      </c>
      <c r="B68" s="307" t="s">
        <v>303</v>
      </c>
      <c r="C68" s="308"/>
      <c r="D68" s="113">
        <v>0.46151927154796057</v>
      </c>
      <c r="E68" s="115">
        <v>148</v>
      </c>
      <c r="F68" s="114">
        <v>151</v>
      </c>
      <c r="G68" s="114">
        <v>154</v>
      </c>
      <c r="H68" s="114">
        <v>155</v>
      </c>
      <c r="I68" s="140">
        <v>160</v>
      </c>
      <c r="J68" s="115">
        <v>-12</v>
      </c>
      <c r="K68" s="116">
        <v>-7.5</v>
      </c>
    </row>
    <row r="69" spans="1:11" ht="14.1" customHeight="1" x14ac:dyDescent="0.2">
      <c r="A69" s="306">
        <v>83</v>
      </c>
      <c r="B69" s="307" t="s">
        <v>304</v>
      </c>
      <c r="C69" s="308"/>
      <c r="D69" s="113">
        <v>5.1047773481352126</v>
      </c>
      <c r="E69" s="115">
        <v>1637</v>
      </c>
      <c r="F69" s="114">
        <v>1634</v>
      </c>
      <c r="G69" s="114">
        <v>1621</v>
      </c>
      <c r="H69" s="114">
        <v>1589</v>
      </c>
      <c r="I69" s="140">
        <v>1583</v>
      </c>
      <c r="J69" s="115">
        <v>54</v>
      </c>
      <c r="K69" s="116">
        <v>3.4112444725205306</v>
      </c>
    </row>
    <row r="70" spans="1:11" ht="14.1" customHeight="1" x14ac:dyDescent="0.2">
      <c r="A70" s="306" t="s">
        <v>305</v>
      </c>
      <c r="B70" s="307" t="s">
        <v>306</v>
      </c>
      <c r="C70" s="308"/>
      <c r="D70" s="113">
        <v>4.166146937757266</v>
      </c>
      <c r="E70" s="115">
        <v>1336</v>
      </c>
      <c r="F70" s="114">
        <v>1341</v>
      </c>
      <c r="G70" s="114">
        <v>1327</v>
      </c>
      <c r="H70" s="114">
        <v>1297</v>
      </c>
      <c r="I70" s="140">
        <v>1304</v>
      </c>
      <c r="J70" s="115">
        <v>32</v>
      </c>
      <c r="K70" s="116">
        <v>2.4539877300613497</v>
      </c>
    </row>
    <row r="71" spans="1:11" ht="14.1" customHeight="1" x14ac:dyDescent="0.2">
      <c r="A71" s="306"/>
      <c r="B71" s="307" t="s">
        <v>307</v>
      </c>
      <c r="C71" s="308"/>
      <c r="D71" s="113">
        <v>2.3824373206935263</v>
      </c>
      <c r="E71" s="115">
        <v>764</v>
      </c>
      <c r="F71" s="114">
        <v>768</v>
      </c>
      <c r="G71" s="114">
        <v>755</v>
      </c>
      <c r="H71" s="114">
        <v>746</v>
      </c>
      <c r="I71" s="140">
        <v>750</v>
      </c>
      <c r="J71" s="115">
        <v>14</v>
      </c>
      <c r="K71" s="116">
        <v>1.8666666666666667</v>
      </c>
    </row>
    <row r="72" spans="1:11" ht="14.1" customHeight="1" x14ac:dyDescent="0.2">
      <c r="A72" s="306">
        <v>84</v>
      </c>
      <c r="B72" s="307" t="s">
        <v>308</v>
      </c>
      <c r="C72" s="308"/>
      <c r="D72" s="113">
        <v>0.68604216040913057</v>
      </c>
      <c r="E72" s="115">
        <v>220</v>
      </c>
      <c r="F72" s="114">
        <v>216</v>
      </c>
      <c r="G72" s="114">
        <v>211</v>
      </c>
      <c r="H72" s="114">
        <v>229</v>
      </c>
      <c r="I72" s="140">
        <v>231</v>
      </c>
      <c r="J72" s="115">
        <v>-11</v>
      </c>
      <c r="K72" s="116">
        <v>-4.7619047619047619</v>
      </c>
    </row>
    <row r="73" spans="1:11" ht="14.1" customHeight="1" x14ac:dyDescent="0.2">
      <c r="A73" s="306" t="s">
        <v>309</v>
      </c>
      <c r="B73" s="307" t="s">
        <v>310</v>
      </c>
      <c r="C73" s="308"/>
      <c r="D73" s="113">
        <v>0.19645752775352376</v>
      </c>
      <c r="E73" s="115">
        <v>63</v>
      </c>
      <c r="F73" s="114">
        <v>61</v>
      </c>
      <c r="G73" s="114">
        <v>58</v>
      </c>
      <c r="H73" s="114">
        <v>77</v>
      </c>
      <c r="I73" s="140">
        <v>78</v>
      </c>
      <c r="J73" s="115">
        <v>-15</v>
      </c>
      <c r="K73" s="116">
        <v>-19.23076923076923</v>
      </c>
    </row>
    <row r="74" spans="1:11" ht="14.1" customHeight="1" x14ac:dyDescent="0.2">
      <c r="A74" s="306" t="s">
        <v>311</v>
      </c>
      <c r="B74" s="307" t="s">
        <v>312</v>
      </c>
      <c r="C74" s="308"/>
      <c r="D74" s="113">
        <v>0.27441686416365224</v>
      </c>
      <c r="E74" s="115">
        <v>88</v>
      </c>
      <c r="F74" s="114">
        <v>86</v>
      </c>
      <c r="G74" s="114">
        <v>85</v>
      </c>
      <c r="H74" s="114">
        <v>85</v>
      </c>
      <c r="I74" s="140">
        <v>86</v>
      </c>
      <c r="J74" s="115">
        <v>2</v>
      </c>
      <c r="K74" s="116">
        <v>2.3255813953488373</v>
      </c>
    </row>
    <row r="75" spans="1:11" ht="14.1" customHeight="1" x14ac:dyDescent="0.2">
      <c r="A75" s="306" t="s">
        <v>313</v>
      </c>
      <c r="B75" s="307" t="s">
        <v>314</v>
      </c>
      <c r="C75" s="308"/>
      <c r="D75" s="113">
        <v>3.118373456405139E-2</v>
      </c>
      <c r="E75" s="115">
        <v>10</v>
      </c>
      <c r="F75" s="114">
        <v>10</v>
      </c>
      <c r="G75" s="114">
        <v>10</v>
      </c>
      <c r="H75" s="114">
        <v>11</v>
      </c>
      <c r="I75" s="140">
        <v>9</v>
      </c>
      <c r="J75" s="115">
        <v>1</v>
      </c>
      <c r="K75" s="116">
        <v>11.111111111111111</v>
      </c>
    </row>
    <row r="76" spans="1:11" ht="14.1" customHeight="1" x14ac:dyDescent="0.2">
      <c r="A76" s="306">
        <v>91</v>
      </c>
      <c r="B76" s="307" t="s">
        <v>315</v>
      </c>
      <c r="C76" s="308"/>
      <c r="D76" s="113">
        <v>9.9787950604964454E-2</v>
      </c>
      <c r="E76" s="115">
        <v>32</v>
      </c>
      <c r="F76" s="114">
        <v>32</v>
      </c>
      <c r="G76" s="114">
        <v>33</v>
      </c>
      <c r="H76" s="114">
        <v>26</v>
      </c>
      <c r="I76" s="140">
        <v>25</v>
      </c>
      <c r="J76" s="115">
        <v>7</v>
      </c>
      <c r="K76" s="116">
        <v>28</v>
      </c>
    </row>
    <row r="77" spans="1:11" ht="14.1" customHeight="1" x14ac:dyDescent="0.2">
      <c r="A77" s="306">
        <v>92</v>
      </c>
      <c r="B77" s="307" t="s">
        <v>316</v>
      </c>
      <c r="C77" s="308"/>
      <c r="D77" s="113">
        <v>0.47711113882998629</v>
      </c>
      <c r="E77" s="115">
        <v>153</v>
      </c>
      <c r="F77" s="114">
        <v>148</v>
      </c>
      <c r="G77" s="114">
        <v>140</v>
      </c>
      <c r="H77" s="114">
        <v>130</v>
      </c>
      <c r="I77" s="140">
        <v>128</v>
      </c>
      <c r="J77" s="115">
        <v>25</v>
      </c>
      <c r="K77" s="116">
        <v>19.53125</v>
      </c>
    </row>
    <row r="78" spans="1:11" ht="14.1" customHeight="1" x14ac:dyDescent="0.2">
      <c r="A78" s="306">
        <v>93</v>
      </c>
      <c r="B78" s="307" t="s">
        <v>317</v>
      </c>
      <c r="C78" s="308"/>
      <c r="D78" s="113">
        <v>0.20581264812273917</v>
      </c>
      <c r="E78" s="115">
        <v>66</v>
      </c>
      <c r="F78" s="114">
        <v>66</v>
      </c>
      <c r="G78" s="114">
        <v>66</v>
      </c>
      <c r="H78" s="114">
        <v>63</v>
      </c>
      <c r="I78" s="140">
        <v>63</v>
      </c>
      <c r="J78" s="115">
        <v>3</v>
      </c>
      <c r="K78" s="116">
        <v>4.7619047619047619</v>
      </c>
    </row>
    <row r="79" spans="1:11" ht="14.1" customHeight="1" x14ac:dyDescent="0.2">
      <c r="A79" s="306">
        <v>94</v>
      </c>
      <c r="B79" s="307" t="s">
        <v>318</v>
      </c>
      <c r="C79" s="308"/>
      <c r="D79" s="113">
        <v>4.3657228389671947E-2</v>
      </c>
      <c r="E79" s="115">
        <v>14</v>
      </c>
      <c r="F79" s="114">
        <v>14</v>
      </c>
      <c r="G79" s="114">
        <v>17</v>
      </c>
      <c r="H79" s="114">
        <v>17</v>
      </c>
      <c r="I79" s="140">
        <v>15</v>
      </c>
      <c r="J79" s="115">
        <v>-1</v>
      </c>
      <c r="K79" s="116">
        <v>-6.666666666666667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1.5435948609205439</v>
      </c>
      <c r="E81" s="143">
        <v>495</v>
      </c>
      <c r="F81" s="144">
        <v>498</v>
      </c>
      <c r="G81" s="144">
        <v>508</v>
      </c>
      <c r="H81" s="144">
        <v>505</v>
      </c>
      <c r="I81" s="145">
        <v>516</v>
      </c>
      <c r="J81" s="143">
        <v>-21</v>
      </c>
      <c r="K81" s="146">
        <v>-4.0697674418604652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7439</v>
      </c>
      <c r="E12" s="114">
        <v>7595</v>
      </c>
      <c r="F12" s="114">
        <v>7574</v>
      </c>
      <c r="G12" s="114">
        <v>7664</v>
      </c>
      <c r="H12" s="140">
        <v>7552</v>
      </c>
      <c r="I12" s="115">
        <v>-113</v>
      </c>
      <c r="J12" s="116">
        <v>-1.496292372881356</v>
      </c>
      <c r="K12"/>
      <c r="L12"/>
      <c r="M12"/>
      <c r="N12"/>
      <c r="O12"/>
      <c r="P12"/>
    </row>
    <row r="13" spans="1:16" s="110" customFormat="1" ht="14.45" customHeight="1" x14ac:dyDescent="0.2">
      <c r="A13" s="120" t="s">
        <v>105</v>
      </c>
      <c r="B13" s="119" t="s">
        <v>106</v>
      </c>
      <c r="C13" s="113">
        <v>38.150289017341038</v>
      </c>
      <c r="D13" s="115">
        <v>2838</v>
      </c>
      <c r="E13" s="114">
        <v>2858</v>
      </c>
      <c r="F13" s="114">
        <v>2854</v>
      </c>
      <c r="G13" s="114">
        <v>2850</v>
      </c>
      <c r="H13" s="140">
        <v>2764</v>
      </c>
      <c r="I13" s="115">
        <v>74</v>
      </c>
      <c r="J13" s="116">
        <v>2.6772793053545585</v>
      </c>
      <c r="K13"/>
      <c r="L13"/>
      <c r="M13"/>
      <c r="N13"/>
      <c r="O13"/>
      <c r="P13"/>
    </row>
    <row r="14" spans="1:16" s="110" customFormat="1" ht="14.45" customHeight="1" x14ac:dyDescent="0.2">
      <c r="A14" s="120"/>
      <c r="B14" s="119" t="s">
        <v>107</v>
      </c>
      <c r="C14" s="113">
        <v>61.849710982658962</v>
      </c>
      <c r="D14" s="115">
        <v>4601</v>
      </c>
      <c r="E14" s="114">
        <v>4737</v>
      </c>
      <c r="F14" s="114">
        <v>4720</v>
      </c>
      <c r="G14" s="114">
        <v>4814</v>
      </c>
      <c r="H14" s="140">
        <v>4788</v>
      </c>
      <c r="I14" s="115">
        <v>-187</v>
      </c>
      <c r="J14" s="116">
        <v>-3.9055973266499584</v>
      </c>
      <c r="K14"/>
      <c r="L14"/>
      <c r="M14"/>
      <c r="N14"/>
      <c r="O14"/>
      <c r="P14"/>
    </row>
    <row r="15" spans="1:16" s="110" customFormat="1" ht="14.45" customHeight="1" x14ac:dyDescent="0.2">
      <c r="A15" s="118" t="s">
        <v>105</v>
      </c>
      <c r="B15" s="121" t="s">
        <v>108</v>
      </c>
      <c r="C15" s="113">
        <v>10.928888291437021</v>
      </c>
      <c r="D15" s="115">
        <v>813</v>
      </c>
      <c r="E15" s="114">
        <v>831</v>
      </c>
      <c r="F15" s="114">
        <v>827</v>
      </c>
      <c r="G15" s="114">
        <v>834</v>
      </c>
      <c r="H15" s="140">
        <v>807</v>
      </c>
      <c r="I15" s="115">
        <v>6</v>
      </c>
      <c r="J15" s="116">
        <v>0.74349442379182151</v>
      </c>
      <c r="K15"/>
      <c r="L15"/>
      <c r="M15"/>
      <c r="N15"/>
      <c r="O15"/>
      <c r="P15"/>
    </row>
    <row r="16" spans="1:16" s="110" customFormat="1" ht="14.45" customHeight="1" x14ac:dyDescent="0.2">
      <c r="A16" s="118"/>
      <c r="B16" s="121" t="s">
        <v>109</v>
      </c>
      <c r="C16" s="113">
        <v>51.727382712730204</v>
      </c>
      <c r="D16" s="115">
        <v>3848</v>
      </c>
      <c r="E16" s="114">
        <v>3964</v>
      </c>
      <c r="F16" s="114">
        <v>3956</v>
      </c>
      <c r="G16" s="114">
        <v>4044</v>
      </c>
      <c r="H16" s="140">
        <v>4001</v>
      </c>
      <c r="I16" s="115">
        <v>-153</v>
      </c>
      <c r="J16" s="116">
        <v>-3.8240439890027491</v>
      </c>
      <c r="K16"/>
      <c r="L16"/>
      <c r="M16"/>
      <c r="N16"/>
      <c r="O16"/>
      <c r="P16"/>
    </row>
    <row r="17" spans="1:16" s="110" customFormat="1" ht="14.45" customHeight="1" x14ac:dyDescent="0.2">
      <c r="A17" s="118"/>
      <c r="B17" s="121" t="s">
        <v>110</v>
      </c>
      <c r="C17" s="113">
        <v>20.701707218712194</v>
      </c>
      <c r="D17" s="115">
        <v>1540</v>
      </c>
      <c r="E17" s="114">
        <v>1574</v>
      </c>
      <c r="F17" s="114">
        <v>1570</v>
      </c>
      <c r="G17" s="114">
        <v>1580</v>
      </c>
      <c r="H17" s="140">
        <v>1564</v>
      </c>
      <c r="I17" s="115">
        <v>-24</v>
      </c>
      <c r="J17" s="116">
        <v>-1.5345268542199488</v>
      </c>
      <c r="K17"/>
      <c r="L17"/>
      <c r="M17"/>
      <c r="N17"/>
      <c r="O17"/>
      <c r="P17"/>
    </row>
    <row r="18" spans="1:16" s="110" customFormat="1" ht="14.45" customHeight="1" x14ac:dyDescent="0.2">
      <c r="A18" s="120"/>
      <c r="B18" s="121" t="s">
        <v>111</v>
      </c>
      <c r="C18" s="113">
        <v>16.642021777120579</v>
      </c>
      <c r="D18" s="115">
        <v>1238</v>
      </c>
      <c r="E18" s="114">
        <v>1226</v>
      </c>
      <c r="F18" s="114">
        <v>1221</v>
      </c>
      <c r="G18" s="114">
        <v>1206</v>
      </c>
      <c r="H18" s="140">
        <v>1180</v>
      </c>
      <c r="I18" s="115">
        <v>58</v>
      </c>
      <c r="J18" s="116">
        <v>4.9152542372881358</v>
      </c>
      <c r="K18"/>
      <c r="L18"/>
      <c r="M18"/>
      <c r="N18"/>
      <c r="O18"/>
      <c r="P18"/>
    </row>
    <row r="19" spans="1:16" s="110" customFormat="1" ht="14.45" customHeight="1" x14ac:dyDescent="0.2">
      <c r="A19" s="120"/>
      <c r="B19" s="121" t="s">
        <v>112</v>
      </c>
      <c r="C19" s="113">
        <v>1.7878747143433258</v>
      </c>
      <c r="D19" s="115">
        <v>133</v>
      </c>
      <c r="E19" s="114">
        <v>131</v>
      </c>
      <c r="F19" s="114">
        <v>135</v>
      </c>
      <c r="G19" s="114">
        <v>133</v>
      </c>
      <c r="H19" s="140">
        <v>133</v>
      </c>
      <c r="I19" s="115">
        <v>0</v>
      </c>
      <c r="J19" s="116">
        <v>0</v>
      </c>
      <c r="K19"/>
      <c r="L19"/>
      <c r="M19"/>
      <c r="N19"/>
      <c r="O19"/>
      <c r="P19"/>
    </row>
    <row r="20" spans="1:16" s="110" customFormat="1" ht="14.45" customHeight="1" x14ac:dyDescent="0.2">
      <c r="A20" s="120" t="s">
        <v>113</v>
      </c>
      <c r="B20" s="119" t="s">
        <v>116</v>
      </c>
      <c r="C20" s="113">
        <v>94.407850517542684</v>
      </c>
      <c r="D20" s="115">
        <v>7023</v>
      </c>
      <c r="E20" s="114">
        <v>7151</v>
      </c>
      <c r="F20" s="114">
        <v>7156</v>
      </c>
      <c r="G20" s="114">
        <v>7229</v>
      </c>
      <c r="H20" s="140">
        <v>7133</v>
      </c>
      <c r="I20" s="115">
        <v>-110</v>
      </c>
      <c r="J20" s="116">
        <v>-1.5421281368288238</v>
      </c>
      <c r="K20"/>
      <c r="L20"/>
      <c r="M20"/>
      <c r="N20"/>
      <c r="O20"/>
      <c r="P20"/>
    </row>
    <row r="21" spans="1:16" s="110" customFormat="1" ht="14.45" customHeight="1" x14ac:dyDescent="0.2">
      <c r="A21" s="123"/>
      <c r="B21" s="124" t="s">
        <v>117</v>
      </c>
      <c r="C21" s="125">
        <v>5.4980508132813553</v>
      </c>
      <c r="D21" s="143">
        <v>409</v>
      </c>
      <c r="E21" s="144">
        <v>438</v>
      </c>
      <c r="F21" s="144">
        <v>413</v>
      </c>
      <c r="G21" s="144">
        <v>426</v>
      </c>
      <c r="H21" s="145">
        <v>410</v>
      </c>
      <c r="I21" s="143">
        <v>-1</v>
      </c>
      <c r="J21" s="146">
        <v>-0.24390243902439024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9454</v>
      </c>
      <c r="E56" s="114">
        <v>9612</v>
      </c>
      <c r="F56" s="114">
        <v>9567</v>
      </c>
      <c r="G56" s="114">
        <v>9600</v>
      </c>
      <c r="H56" s="140">
        <v>9523</v>
      </c>
      <c r="I56" s="115">
        <v>-69</v>
      </c>
      <c r="J56" s="116">
        <v>-0.72456158773495749</v>
      </c>
      <c r="K56"/>
      <c r="L56"/>
      <c r="M56"/>
      <c r="N56"/>
      <c r="O56"/>
      <c r="P56"/>
    </row>
    <row r="57" spans="1:16" s="110" customFormat="1" ht="14.45" customHeight="1" x14ac:dyDescent="0.2">
      <c r="A57" s="120" t="s">
        <v>105</v>
      </c>
      <c r="B57" s="119" t="s">
        <v>106</v>
      </c>
      <c r="C57" s="113">
        <v>37.656018616458638</v>
      </c>
      <c r="D57" s="115">
        <v>3560</v>
      </c>
      <c r="E57" s="114">
        <v>3572</v>
      </c>
      <c r="F57" s="114">
        <v>3569</v>
      </c>
      <c r="G57" s="114">
        <v>3561</v>
      </c>
      <c r="H57" s="140">
        <v>3505</v>
      </c>
      <c r="I57" s="115">
        <v>55</v>
      </c>
      <c r="J57" s="116">
        <v>1.5691868758915835</v>
      </c>
    </row>
    <row r="58" spans="1:16" s="110" customFormat="1" ht="14.45" customHeight="1" x14ac:dyDescent="0.2">
      <c r="A58" s="120"/>
      <c r="B58" s="119" t="s">
        <v>107</v>
      </c>
      <c r="C58" s="113">
        <v>62.343981383541362</v>
      </c>
      <c r="D58" s="115">
        <v>5894</v>
      </c>
      <c r="E58" s="114">
        <v>6040</v>
      </c>
      <c r="F58" s="114">
        <v>5998</v>
      </c>
      <c r="G58" s="114">
        <v>6039</v>
      </c>
      <c r="H58" s="140">
        <v>6018</v>
      </c>
      <c r="I58" s="115">
        <v>-124</v>
      </c>
      <c r="J58" s="116">
        <v>-2.0604852110335661</v>
      </c>
    </row>
    <row r="59" spans="1:16" s="110" customFormat="1" ht="14.45" customHeight="1" x14ac:dyDescent="0.2">
      <c r="A59" s="118" t="s">
        <v>105</v>
      </c>
      <c r="B59" s="121" t="s">
        <v>108</v>
      </c>
      <c r="C59" s="113">
        <v>12.195895917072139</v>
      </c>
      <c r="D59" s="115">
        <v>1153</v>
      </c>
      <c r="E59" s="114">
        <v>1194</v>
      </c>
      <c r="F59" s="114">
        <v>1193</v>
      </c>
      <c r="G59" s="114">
        <v>1206</v>
      </c>
      <c r="H59" s="140">
        <v>1146</v>
      </c>
      <c r="I59" s="115">
        <v>7</v>
      </c>
      <c r="J59" s="116">
        <v>0.61082024432809778</v>
      </c>
    </row>
    <row r="60" spans="1:16" s="110" customFormat="1" ht="14.45" customHeight="1" x14ac:dyDescent="0.2">
      <c r="A60" s="118"/>
      <c r="B60" s="121" t="s">
        <v>109</v>
      </c>
      <c r="C60" s="113">
        <v>50.613496932515339</v>
      </c>
      <c r="D60" s="115">
        <v>4785</v>
      </c>
      <c r="E60" s="114">
        <v>4878</v>
      </c>
      <c r="F60" s="114">
        <v>4861</v>
      </c>
      <c r="G60" s="114">
        <v>4903</v>
      </c>
      <c r="H60" s="140">
        <v>4924</v>
      </c>
      <c r="I60" s="115">
        <v>-139</v>
      </c>
      <c r="J60" s="116">
        <v>-2.8229082047116165</v>
      </c>
    </row>
    <row r="61" spans="1:16" s="110" customFormat="1" ht="14.45" customHeight="1" x14ac:dyDescent="0.2">
      <c r="A61" s="118"/>
      <c r="B61" s="121" t="s">
        <v>110</v>
      </c>
      <c r="C61" s="113">
        <v>21.377194838163739</v>
      </c>
      <c r="D61" s="115">
        <v>2021</v>
      </c>
      <c r="E61" s="114">
        <v>2037</v>
      </c>
      <c r="F61" s="114">
        <v>2027</v>
      </c>
      <c r="G61" s="114">
        <v>2016</v>
      </c>
      <c r="H61" s="140">
        <v>1994</v>
      </c>
      <c r="I61" s="115">
        <v>27</v>
      </c>
      <c r="J61" s="116">
        <v>1.3540621865596791</v>
      </c>
    </row>
    <row r="62" spans="1:16" s="110" customFormat="1" ht="14.45" customHeight="1" x14ac:dyDescent="0.2">
      <c r="A62" s="120"/>
      <c r="B62" s="121" t="s">
        <v>111</v>
      </c>
      <c r="C62" s="113">
        <v>15.813412312248783</v>
      </c>
      <c r="D62" s="115">
        <v>1495</v>
      </c>
      <c r="E62" s="114">
        <v>1503</v>
      </c>
      <c r="F62" s="114">
        <v>1486</v>
      </c>
      <c r="G62" s="114">
        <v>1475</v>
      </c>
      <c r="H62" s="140">
        <v>1459</v>
      </c>
      <c r="I62" s="115">
        <v>36</v>
      </c>
      <c r="J62" s="116">
        <v>2.4674434544208363</v>
      </c>
    </row>
    <row r="63" spans="1:16" s="110" customFormat="1" ht="14.45" customHeight="1" x14ac:dyDescent="0.2">
      <c r="A63" s="120"/>
      <c r="B63" s="121" t="s">
        <v>112</v>
      </c>
      <c r="C63" s="113">
        <v>1.5866299978844933</v>
      </c>
      <c r="D63" s="115">
        <v>150</v>
      </c>
      <c r="E63" s="114">
        <v>142</v>
      </c>
      <c r="F63" s="114">
        <v>158</v>
      </c>
      <c r="G63" s="114">
        <v>149</v>
      </c>
      <c r="H63" s="140">
        <v>166</v>
      </c>
      <c r="I63" s="115">
        <v>-16</v>
      </c>
      <c r="J63" s="116">
        <v>-9.6385542168674707</v>
      </c>
    </row>
    <row r="64" spans="1:16" s="110" customFormat="1" ht="14.45" customHeight="1" x14ac:dyDescent="0.2">
      <c r="A64" s="120" t="s">
        <v>113</v>
      </c>
      <c r="B64" s="119" t="s">
        <v>116</v>
      </c>
      <c r="C64" s="113">
        <v>95.843029405542623</v>
      </c>
      <c r="D64" s="115">
        <v>9061</v>
      </c>
      <c r="E64" s="114">
        <v>9221</v>
      </c>
      <c r="F64" s="114">
        <v>9196</v>
      </c>
      <c r="G64" s="114">
        <v>9242</v>
      </c>
      <c r="H64" s="140">
        <v>9176</v>
      </c>
      <c r="I64" s="115">
        <v>-115</v>
      </c>
      <c r="J64" s="116">
        <v>-1.2532693984306889</v>
      </c>
    </row>
    <row r="65" spans="1:10" s="110" customFormat="1" ht="14.45" customHeight="1" x14ac:dyDescent="0.2">
      <c r="A65" s="123"/>
      <c r="B65" s="124" t="s">
        <v>117</v>
      </c>
      <c r="C65" s="125">
        <v>4.0723503279035329</v>
      </c>
      <c r="D65" s="143">
        <v>385</v>
      </c>
      <c r="E65" s="144">
        <v>384</v>
      </c>
      <c r="F65" s="144">
        <v>365</v>
      </c>
      <c r="G65" s="144">
        <v>351</v>
      </c>
      <c r="H65" s="145">
        <v>339</v>
      </c>
      <c r="I65" s="143">
        <v>46</v>
      </c>
      <c r="J65" s="146">
        <v>13.569321533923304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7439</v>
      </c>
      <c r="G11" s="114">
        <v>7595</v>
      </c>
      <c r="H11" s="114">
        <v>7574</v>
      </c>
      <c r="I11" s="114">
        <v>7664</v>
      </c>
      <c r="J11" s="140">
        <v>7552</v>
      </c>
      <c r="K11" s="114">
        <v>-113</v>
      </c>
      <c r="L11" s="116">
        <v>-1.496292372881356</v>
      </c>
    </row>
    <row r="12" spans="1:17" s="110" customFormat="1" ht="24" customHeight="1" x14ac:dyDescent="0.2">
      <c r="A12" s="604" t="s">
        <v>185</v>
      </c>
      <c r="B12" s="605"/>
      <c r="C12" s="605"/>
      <c r="D12" s="606"/>
      <c r="E12" s="113">
        <v>38.150289017341038</v>
      </c>
      <c r="F12" s="115">
        <v>2838</v>
      </c>
      <c r="G12" s="114">
        <v>2858</v>
      </c>
      <c r="H12" s="114">
        <v>2854</v>
      </c>
      <c r="I12" s="114">
        <v>2850</v>
      </c>
      <c r="J12" s="140">
        <v>2764</v>
      </c>
      <c r="K12" s="114">
        <v>74</v>
      </c>
      <c r="L12" s="116">
        <v>2.6772793053545585</v>
      </c>
    </row>
    <row r="13" spans="1:17" s="110" customFormat="1" ht="15" customHeight="1" x14ac:dyDescent="0.2">
      <c r="A13" s="120"/>
      <c r="B13" s="612" t="s">
        <v>107</v>
      </c>
      <c r="C13" s="612"/>
      <c r="E13" s="113">
        <v>61.849710982658962</v>
      </c>
      <c r="F13" s="115">
        <v>4601</v>
      </c>
      <c r="G13" s="114">
        <v>4737</v>
      </c>
      <c r="H13" s="114">
        <v>4720</v>
      </c>
      <c r="I13" s="114">
        <v>4814</v>
      </c>
      <c r="J13" s="140">
        <v>4788</v>
      </c>
      <c r="K13" s="114">
        <v>-187</v>
      </c>
      <c r="L13" s="116">
        <v>-3.9055973266499584</v>
      </c>
    </row>
    <row r="14" spans="1:17" s="110" customFormat="1" ht="22.5" customHeight="1" x14ac:dyDescent="0.2">
      <c r="A14" s="604" t="s">
        <v>186</v>
      </c>
      <c r="B14" s="605"/>
      <c r="C14" s="605"/>
      <c r="D14" s="606"/>
      <c r="E14" s="113">
        <v>10.928888291437021</v>
      </c>
      <c r="F14" s="115">
        <v>813</v>
      </c>
      <c r="G14" s="114">
        <v>831</v>
      </c>
      <c r="H14" s="114">
        <v>827</v>
      </c>
      <c r="I14" s="114">
        <v>834</v>
      </c>
      <c r="J14" s="140">
        <v>807</v>
      </c>
      <c r="K14" s="114">
        <v>6</v>
      </c>
      <c r="L14" s="116">
        <v>0.74349442379182151</v>
      </c>
    </row>
    <row r="15" spans="1:17" s="110" customFormat="1" ht="15" customHeight="1" x14ac:dyDescent="0.2">
      <c r="A15" s="120"/>
      <c r="B15" s="119"/>
      <c r="C15" s="258" t="s">
        <v>106</v>
      </c>
      <c r="E15" s="113">
        <v>42.927429274292741</v>
      </c>
      <c r="F15" s="115">
        <v>349</v>
      </c>
      <c r="G15" s="114">
        <v>336</v>
      </c>
      <c r="H15" s="114">
        <v>339</v>
      </c>
      <c r="I15" s="114">
        <v>338</v>
      </c>
      <c r="J15" s="140">
        <v>320</v>
      </c>
      <c r="K15" s="114">
        <v>29</v>
      </c>
      <c r="L15" s="116">
        <v>9.0625</v>
      </c>
    </row>
    <row r="16" spans="1:17" s="110" customFormat="1" ht="15" customHeight="1" x14ac:dyDescent="0.2">
      <c r="A16" s="120"/>
      <c r="B16" s="119"/>
      <c r="C16" s="258" t="s">
        <v>107</v>
      </c>
      <c r="E16" s="113">
        <v>57.072570725707259</v>
      </c>
      <c r="F16" s="115">
        <v>464</v>
      </c>
      <c r="G16" s="114">
        <v>495</v>
      </c>
      <c r="H16" s="114">
        <v>488</v>
      </c>
      <c r="I16" s="114">
        <v>496</v>
      </c>
      <c r="J16" s="140">
        <v>487</v>
      </c>
      <c r="K16" s="114">
        <v>-23</v>
      </c>
      <c r="L16" s="116">
        <v>-4.7227926078028748</v>
      </c>
    </row>
    <row r="17" spans="1:12" s="110" customFormat="1" ht="15" customHeight="1" x14ac:dyDescent="0.2">
      <c r="A17" s="120"/>
      <c r="B17" s="121" t="s">
        <v>109</v>
      </c>
      <c r="C17" s="258"/>
      <c r="E17" s="113">
        <v>51.727382712730204</v>
      </c>
      <c r="F17" s="115">
        <v>3848</v>
      </c>
      <c r="G17" s="114">
        <v>3964</v>
      </c>
      <c r="H17" s="114">
        <v>3956</v>
      </c>
      <c r="I17" s="114">
        <v>4044</v>
      </c>
      <c r="J17" s="140">
        <v>4001</v>
      </c>
      <c r="K17" s="114">
        <v>-153</v>
      </c>
      <c r="L17" s="116">
        <v>-3.8240439890027491</v>
      </c>
    </row>
    <row r="18" spans="1:12" s="110" customFormat="1" ht="15" customHeight="1" x14ac:dyDescent="0.2">
      <c r="A18" s="120"/>
      <c r="B18" s="119"/>
      <c r="C18" s="258" t="s">
        <v>106</v>
      </c>
      <c r="E18" s="113">
        <v>35.083160083160081</v>
      </c>
      <c r="F18" s="115">
        <v>1350</v>
      </c>
      <c r="G18" s="114">
        <v>1379</v>
      </c>
      <c r="H18" s="114">
        <v>1360</v>
      </c>
      <c r="I18" s="114">
        <v>1366</v>
      </c>
      <c r="J18" s="140">
        <v>1336</v>
      </c>
      <c r="K18" s="114">
        <v>14</v>
      </c>
      <c r="L18" s="116">
        <v>1.0479041916167664</v>
      </c>
    </row>
    <row r="19" spans="1:12" s="110" customFormat="1" ht="15" customHeight="1" x14ac:dyDescent="0.2">
      <c r="A19" s="120"/>
      <c r="B19" s="119"/>
      <c r="C19" s="258" t="s">
        <v>107</v>
      </c>
      <c r="E19" s="113">
        <v>64.916839916839919</v>
      </c>
      <c r="F19" s="115">
        <v>2498</v>
      </c>
      <c r="G19" s="114">
        <v>2585</v>
      </c>
      <c r="H19" s="114">
        <v>2596</v>
      </c>
      <c r="I19" s="114">
        <v>2678</v>
      </c>
      <c r="J19" s="140">
        <v>2665</v>
      </c>
      <c r="K19" s="114">
        <v>-167</v>
      </c>
      <c r="L19" s="116">
        <v>-6.2664165103189493</v>
      </c>
    </row>
    <row r="20" spans="1:12" s="110" customFormat="1" ht="15" customHeight="1" x14ac:dyDescent="0.2">
      <c r="A20" s="120"/>
      <c r="B20" s="121" t="s">
        <v>110</v>
      </c>
      <c r="C20" s="258"/>
      <c r="E20" s="113">
        <v>20.701707218712194</v>
      </c>
      <c r="F20" s="115">
        <v>1540</v>
      </c>
      <c r="G20" s="114">
        <v>1574</v>
      </c>
      <c r="H20" s="114">
        <v>1570</v>
      </c>
      <c r="I20" s="114">
        <v>1580</v>
      </c>
      <c r="J20" s="140">
        <v>1564</v>
      </c>
      <c r="K20" s="114">
        <v>-24</v>
      </c>
      <c r="L20" s="116">
        <v>-1.5345268542199488</v>
      </c>
    </row>
    <row r="21" spans="1:12" s="110" customFormat="1" ht="15" customHeight="1" x14ac:dyDescent="0.2">
      <c r="A21" s="120"/>
      <c r="B21" s="119"/>
      <c r="C21" s="258" t="s">
        <v>106</v>
      </c>
      <c r="E21" s="113">
        <v>32.532467532467535</v>
      </c>
      <c r="F21" s="115">
        <v>501</v>
      </c>
      <c r="G21" s="114">
        <v>509</v>
      </c>
      <c r="H21" s="114">
        <v>509</v>
      </c>
      <c r="I21" s="114">
        <v>512</v>
      </c>
      <c r="J21" s="140">
        <v>497</v>
      </c>
      <c r="K21" s="114">
        <v>4</v>
      </c>
      <c r="L21" s="116">
        <v>0.8048289738430584</v>
      </c>
    </row>
    <row r="22" spans="1:12" s="110" customFormat="1" ht="15" customHeight="1" x14ac:dyDescent="0.2">
      <c r="A22" s="120"/>
      <c r="B22" s="119"/>
      <c r="C22" s="258" t="s">
        <v>107</v>
      </c>
      <c r="E22" s="113">
        <v>67.467532467532465</v>
      </c>
      <c r="F22" s="115">
        <v>1039</v>
      </c>
      <c r="G22" s="114">
        <v>1065</v>
      </c>
      <c r="H22" s="114">
        <v>1061</v>
      </c>
      <c r="I22" s="114">
        <v>1068</v>
      </c>
      <c r="J22" s="140">
        <v>1067</v>
      </c>
      <c r="K22" s="114">
        <v>-28</v>
      </c>
      <c r="L22" s="116">
        <v>-2.6241799437675728</v>
      </c>
    </row>
    <row r="23" spans="1:12" s="110" customFormat="1" ht="15" customHeight="1" x14ac:dyDescent="0.2">
      <c r="A23" s="120"/>
      <c r="B23" s="121" t="s">
        <v>111</v>
      </c>
      <c r="C23" s="258"/>
      <c r="E23" s="113">
        <v>16.642021777120579</v>
      </c>
      <c r="F23" s="115">
        <v>1238</v>
      </c>
      <c r="G23" s="114">
        <v>1226</v>
      </c>
      <c r="H23" s="114">
        <v>1221</v>
      </c>
      <c r="I23" s="114">
        <v>1206</v>
      </c>
      <c r="J23" s="140">
        <v>1180</v>
      </c>
      <c r="K23" s="114">
        <v>58</v>
      </c>
      <c r="L23" s="116">
        <v>4.9152542372881358</v>
      </c>
    </row>
    <row r="24" spans="1:12" s="110" customFormat="1" ht="15" customHeight="1" x14ac:dyDescent="0.2">
      <c r="A24" s="120"/>
      <c r="B24" s="119"/>
      <c r="C24" s="258" t="s">
        <v>106</v>
      </c>
      <c r="E24" s="113">
        <v>51.534733441033929</v>
      </c>
      <c r="F24" s="115">
        <v>638</v>
      </c>
      <c r="G24" s="114">
        <v>634</v>
      </c>
      <c r="H24" s="114">
        <v>646</v>
      </c>
      <c r="I24" s="114">
        <v>634</v>
      </c>
      <c r="J24" s="140">
        <v>611</v>
      </c>
      <c r="K24" s="114">
        <v>27</v>
      </c>
      <c r="L24" s="116">
        <v>4.4189852700490997</v>
      </c>
    </row>
    <row r="25" spans="1:12" s="110" customFormat="1" ht="15" customHeight="1" x14ac:dyDescent="0.2">
      <c r="A25" s="120"/>
      <c r="B25" s="119"/>
      <c r="C25" s="258" t="s">
        <v>107</v>
      </c>
      <c r="E25" s="113">
        <v>48.465266558966071</v>
      </c>
      <c r="F25" s="115">
        <v>600</v>
      </c>
      <c r="G25" s="114">
        <v>592</v>
      </c>
      <c r="H25" s="114">
        <v>575</v>
      </c>
      <c r="I25" s="114">
        <v>572</v>
      </c>
      <c r="J25" s="140">
        <v>569</v>
      </c>
      <c r="K25" s="114">
        <v>31</v>
      </c>
      <c r="L25" s="116">
        <v>5.4481546572934976</v>
      </c>
    </row>
    <row r="26" spans="1:12" s="110" customFormat="1" ht="15" customHeight="1" x14ac:dyDescent="0.2">
      <c r="A26" s="120"/>
      <c r="C26" s="121" t="s">
        <v>187</v>
      </c>
      <c r="D26" s="110" t="s">
        <v>188</v>
      </c>
      <c r="E26" s="113">
        <v>1.7878747143433258</v>
      </c>
      <c r="F26" s="115">
        <v>133</v>
      </c>
      <c r="G26" s="114">
        <v>131</v>
      </c>
      <c r="H26" s="114">
        <v>135</v>
      </c>
      <c r="I26" s="114">
        <v>133</v>
      </c>
      <c r="J26" s="140">
        <v>133</v>
      </c>
      <c r="K26" s="114">
        <v>0</v>
      </c>
      <c r="L26" s="116">
        <v>0</v>
      </c>
    </row>
    <row r="27" spans="1:12" s="110" customFormat="1" ht="15" customHeight="1" x14ac:dyDescent="0.2">
      <c r="A27" s="120"/>
      <c r="B27" s="119"/>
      <c r="D27" s="259" t="s">
        <v>106</v>
      </c>
      <c r="E27" s="113">
        <v>45.86466165413534</v>
      </c>
      <c r="F27" s="115">
        <v>61</v>
      </c>
      <c r="G27" s="114">
        <v>62</v>
      </c>
      <c r="H27" s="114">
        <v>74</v>
      </c>
      <c r="I27" s="114">
        <v>73</v>
      </c>
      <c r="J27" s="140">
        <v>71</v>
      </c>
      <c r="K27" s="114">
        <v>-10</v>
      </c>
      <c r="L27" s="116">
        <v>-14.084507042253522</v>
      </c>
    </row>
    <row r="28" spans="1:12" s="110" customFormat="1" ht="15" customHeight="1" x14ac:dyDescent="0.2">
      <c r="A28" s="120"/>
      <c r="B28" s="119"/>
      <c r="D28" s="259" t="s">
        <v>107</v>
      </c>
      <c r="E28" s="113">
        <v>54.13533834586466</v>
      </c>
      <c r="F28" s="115">
        <v>72</v>
      </c>
      <c r="G28" s="114">
        <v>69</v>
      </c>
      <c r="H28" s="114">
        <v>61</v>
      </c>
      <c r="I28" s="114">
        <v>60</v>
      </c>
      <c r="J28" s="140">
        <v>62</v>
      </c>
      <c r="K28" s="114">
        <v>10</v>
      </c>
      <c r="L28" s="116">
        <v>16.129032258064516</v>
      </c>
    </row>
    <row r="29" spans="1:12" s="110" customFormat="1" ht="24" customHeight="1" x14ac:dyDescent="0.2">
      <c r="A29" s="604" t="s">
        <v>189</v>
      </c>
      <c r="B29" s="605"/>
      <c r="C29" s="605"/>
      <c r="D29" s="606"/>
      <c r="E29" s="113">
        <v>94.407850517542684</v>
      </c>
      <c r="F29" s="115">
        <v>7023</v>
      </c>
      <c r="G29" s="114">
        <v>7151</v>
      </c>
      <c r="H29" s="114">
        <v>7156</v>
      </c>
      <c r="I29" s="114">
        <v>7229</v>
      </c>
      <c r="J29" s="140">
        <v>7133</v>
      </c>
      <c r="K29" s="114">
        <v>-110</v>
      </c>
      <c r="L29" s="116">
        <v>-1.5421281368288238</v>
      </c>
    </row>
    <row r="30" spans="1:12" s="110" customFormat="1" ht="15" customHeight="1" x14ac:dyDescent="0.2">
      <c r="A30" s="120"/>
      <c r="B30" s="119"/>
      <c r="C30" s="258" t="s">
        <v>106</v>
      </c>
      <c r="E30" s="113">
        <v>37.904029616972807</v>
      </c>
      <c r="F30" s="115">
        <v>2662</v>
      </c>
      <c r="G30" s="114">
        <v>2675</v>
      </c>
      <c r="H30" s="114">
        <v>2680</v>
      </c>
      <c r="I30" s="114">
        <v>2671</v>
      </c>
      <c r="J30" s="140">
        <v>2597</v>
      </c>
      <c r="K30" s="114">
        <v>65</v>
      </c>
      <c r="L30" s="116">
        <v>2.502887947631883</v>
      </c>
    </row>
    <row r="31" spans="1:12" s="110" customFormat="1" ht="15" customHeight="1" x14ac:dyDescent="0.2">
      <c r="A31" s="120"/>
      <c r="B31" s="119"/>
      <c r="C31" s="258" t="s">
        <v>107</v>
      </c>
      <c r="E31" s="113">
        <v>62.095970383027193</v>
      </c>
      <c r="F31" s="115">
        <v>4361</v>
      </c>
      <c r="G31" s="114">
        <v>4476</v>
      </c>
      <c r="H31" s="114">
        <v>4476</v>
      </c>
      <c r="I31" s="114">
        <v>4558</v>
      </c>
      <c r="J31" s="140">
        <v>4536</v>
      </c>
      <c r="K31" s="114">
        <v>-175</v>
      </c>
      <c r="L31" s="116">
        <v>-3.8580246913580245</v>
      </c>
    </row>
    <row r="32" spans="1:12" s="110" customFormat="1" ht="15" customHeight="1" x14ac:dyDescent="0.2">
      <c r="A32" s="120"/>
      <c r="B32" s="119" t="s">
        <v>117</v>
      </c>
      <c r="C32" s="258"/>
      <c r="E32" s="113">
        <v>5.4980508132813553</v>
      </c>
      <c r="F32" s="114">
        <v>409</v>
      </c>
      <c r="G32" s="114">
        <v>438</v>
      </c>
      <c r="H32" s="114">
        <v>413</v>
      </c>
      <c r="I32" s="114">
        <v>426</v>
      </c>
      <c r="J32" s="140">
        <v>410</v>
      </c>
      <c r="K32" s="114">
        <v>-1</v>
      </c>
      <c r="L32" s="116">
        <v>-0.24390243902439024</v>
      </c>
    </row>
    <row r="33" spans="1:12" s="110" customFormat="1" ht="15" customHeight="1" x14ac:dyDescent="0.2">
      <c r="A33" s="120"/>
      <c r="B33" s="119"/>
      <c r="C33" s="258" t="s">
        <v>106</v>
      </c>
      <c r="E33" s="113">
        <v>42.298288508557455</v>
      </c>
      <c r="F33" s="114">
        <v>173</v>
      </c>
      <c r="G33" s="114">
        <v>181</v>
      </c>
      <c r="H33" s="114">
        <v>172</v>
      </c>
      <c r="I33" s="114">
        <v>174</v>
      </c>
      <c r="J33" s="140">
        <v>164</v>
      </c>
      <c r="K33" s="114">
        <v>9</v>
      </c>
      <c r="L33" s="116">
        <v>5.4878048780487809</v>
      </c>
    </row>
    <row r="34" spans="1:12" s="110" customFormat="1" ht="15" customHeight="1" x14ac:dyDescent="0.2">
      <c r="A34" s="120"/>
      <c r="B34" s="119"/>
      <c r="C34" s="258" t="s">
        <v>107</v>
      </c>
      <c r="E34" s="113">
        <v>57.701711491442545</v>
      </c>
      <c r="F34" s="114">
        <v>236</v>
      </c>
      <c r="G34" s="114">
        <v>257</v>
      </c>
      <c r="H34" s="114">
        <v>241</v>
      </c>
      <c r="I34" s="114">
        <v>252</v>
      </c>
      <c r="J34" s="140">
        <v>246</v>
      </c>
      <c r="K34" s="114">
        <v>-10</v>
      </c>
      <c r="L34" s="116">
        <v>-4.0650406504065044</v>
      </c>
    </row>
    <row r="35" spans="1:12" s="110" customFormat="1" ht="24" customHeight="1" x14ac:dyDescent="0.2">
      <c r="A35" s="604" t="s">
        <v>192</v>
      </c>
      <c r="B35" s="605"/>
      <c r="C35" s="605"/>
      <c r="D35" s="606"/>
      <c r="E35" s="113">
        <v>13.456109692162926</v>
      </c>
      <c r="F35" s="114">
        <v>1001</v>
      </c>
      <c r="G35" s="114">
        <v>1004</v>
      </c>
      <c r="H35" s="114">
        <v>1021</v>
      </c>
      <c r="I35" s="114">
        <v>1039</v>
      </c>
      <c r="J35" s="114">
        <v>1034</v>
      </c>
      <c r="K35" s="318">
        <v>-33</v>
      </c>
      <c r="L35" s="319">
        <v>-3.1914893617021276</v>
      </c>
    </row>
    <row r="36" spans="1:12" s="110" customFormat="1" ht="15" customHeight="1" x14ac:dyDescent="0.2">
      <c r="A36" s="120"/>
      <c r="B36" s="119"/>
      <c r="C36" s="258" t="s">
        <v>106</v>
      </c>
      <c r="E36" s="113">
        <v>29.670329670329672</v>
      </c>
      <c r="F36" s="114">
        <v>297</v>
      </c>
      <c r="G36" s="114">
        <v>294</v>
      </c>
      <c r="H36" s="114">
        <v>301</v>
      </c>
      <c r="I36" s="114">
        <v>301</v>
      </c>
      <c r="J36" s="114">
        <v>283</v>
      </c>
      <c r="K36" s="318">
        <v>14</v>
      </c>
      <c r="L36" s="116">
        <v>4.946996466431095</v>
      </c>
    </row>
    <row r="37" spans="1:12" s="110" customFormat="1" ht="15" customHeight="1" x14ac:dyDescent="0.2">
      <c r="A37" s="120"/>
      <c r="B37" s="119"/>
      <c r="C37" s="258" t="s">
        <v>107</v>
      </c>
      <c r="E37" s="113">
        <v>70.329670329670336</v>
      </c>
      <c r="F37" s="114">
        <v>704</v>
      </c>
      <c r="G37" s="114">
        <v>710</v>
      </c>
      <c r="H37" s="114">
        <v>720</v>
      </c>
      <c r="I37" s="114">
        <v>738</v>
      </c>
      <c r="J37" s="140">
        <v>751</v>
      </c>
      <c r="K37" s="114">
        <v>-47</v>
      </c>
      <c r="L37" s="116">
        <v>-6.2583222370173104</v>
      </c>
    </row>
    <row r="38" spans="1:12" s="110" customFormat="1" ht="15" customHeight="1" x14ac:dyDescent="0.2">
      <c r="A38" s="120"/>
      <c r="B38" s="119" t="s">
        <v>328</v>
      </c>
      <c r="C38" s="258"/>
      <c r="E38" s="113">
        <v>68.866783169780888</v>
      </c>
      <c r="F38" s="114">
        <v>5123</v>
      </c>
      <c r="G38" s="114">
        <v>5211</v>
      </c>
      <c r="H38" s="114">
        <v>5207</v>
      </c>
      <c r="I38" s="114">
        <v>5251</v>
      </c>
      <c r="J38" s="140">
        <v>5159</v>
      </c>
      <c r="K38" s="114">
        <v>-36</v>
      </c>
      <c r="L38" s="116">
        <v>-0.69780965303353359</v>
      </c>
    </row>
    <row r="39" spans="1:12" s="110" customFormat="1" ht="15" customHeight="1" x14ac:dyDescent="0.2">
      <c r="A39" s="120"/>
      <c r="B39" s="119"/>
      <c r="C39" s="258" t="s">
        <v>106</v>
      </c>
      <c r="E39" s="113">
        <v>40.386492289674017</v>
      </c>
      <c r="F39" s="115">
        <v>2069</v>
      </c>
      <c r="G39" s="114">
        <v>2072</v>
      </c>
      <c r="H39" s="114">
        <v>2074</v>
      </c>
      <c r="I39" s="114">
        <v>2066</v>
      </c>
      <c r="J39" s="140">
        <v>2018</v>
      </c>
      <c r="K39" s="114">
        <v>51</v>
      </c>
      <c r="L39" s="116">
        <v>2.5272547076313181</v>
      </c>
    </row>
    <row r="40" spans="1:12" s="110" customFormat="1" ht="15" customHeight="1" x14ac:dyDescent="0.2">
      <c r="A40" s="120"/>
      <c r="B40" s="119"/>
      <c r="C40" s="258" t="s">
        <v>107</v>
      </c>
      <c r="E40" s="113">
        <v>59.613507710325983</v>
      </c>
      <c r="F40" s="115">
        <v>3054</v>
      </c>
      <c r="G40" s="114">
        <v>3139</v>
      </c>
      <c r="H40" s="114">
        <v>3133</v>
      </c>
      <c r="I40" s="114">
        <v>3185</v>
      </c>
      <c r="J40" s="140">
        <v>3141</v>
      </c>
      <c r="K40" s="114">
        <v>-87</v>
      </c>
      <c r="L40" s="116">
        <v>-2.7698185291308501</v>
      </c>
    </row>
    <row r="41" spans="1:12" s="110" customFormat="1" ht="15" customHeight="1" x14ac:dyDescent="0.2">
      <c r="A41" s="120"/>
      <c r="B41" s="320" t="s">
        <v>516</v>
      </c>
      <c r="C41" s="258"/>
      <c r="E41" s="113">
        <v>5.0006721333512569</v>
      </c>
      <c r="F41" s="115">
        <v>372</v>
      </c>
      <c r="G41" s="114">
        <v>391</v>
      </c>
      <c r="H41" s="114">
        <v>361</v>
      </c>
      <c r="I41" s="114">
        <v>365</v>
      </c>
      <c r="J41" s="140">
        <v>339</v>
      </c>
      <c r="K41" s="114">
        <v>33</v>
      </c>
      <c r="L41" s="116">
        <v>9.7345132743362832</v>
      </c>
    </row>
    <row r="42" spans="1:12" s="110" customFormat="1" ht="15" customHeight="1" x14ac:dyDescent="0.2">
      <c r="A42" s="120"/>
      <c r="B42" s="119"/>
      <c r="C42" s="268" t="s">
        <v>106</v>
      </c>
      <c r="D42" s="182"/>
      <c r="E42" s="113">
        <v>43.01075268817204</v>
      </c>
      <c r="F42" s="115">
        <v>160</v>
      </c>
      <c r="G42" s="114">
        <v>165</v>
      </c>
      <c r="H42" s="114">
        <v>158</v>
      </c>
      <c r="I42" s="114">
        <v>160</v>
      </c>
      <c r="J42" s="140">
        <v>139</v>
      </c>
      <c r="K42" s="114">
        <v>21</v>
      </c>
      <c r="L42" s="116">
        <v>15.107913669064748</v>
      </c>
    </row>
    <row r="43" spans="1:12" s="110" customFormat="1" ht="15" customHeight="1" x14ac:dyDescent="0.2">
      <c r="A43" s="120"/>
      <c r="B43" s="119"/>
      <c r="C43" s="268" t="s">
        <v>107</v>
      </c>
      <c r="D43" s="182"/>
      <c r="E43" s="113">
        <v>56.98924731182796</v>
      </c>
      <c r="F43" s="115">
        <v>212</v>
      </c>
      <c r="G43" s="114">
        <v>226</v>
      </c>
      <c r="H43" s="114">
        <v>203</v>
      </c>
      <c r="I43" s="114">
        <v>205</v>
      </c>
      <c r="J43" s="140">
        <v>200</v>
      </c>
      <c r="K43" s="114">
        <v>12</v>
      </c>
      <c r="L43" s="116">
        <v>6</v>
      </c>
    </row>
    <row r="44" spans="1:12" s="110" customFormat="1" ht="15" customHeight="1" x14ac:dyDescent="0.2">
      <c r="A44" s="120"/>
      <c r="B44" s="119" t="s">
        <v>205</v>
      </c>
      <c r="C44" s="268"/>
      <c r="D44" s="182"/>
      <c r="E44" s="113">
        <v>12.676435004704933</v>
      </c>
      <c r="F44" s="115">
        <v>943</v>
      </c>
      <c r="G44" s="114">
        <v>989</v>
      </c>
      <c r="H44" s="114">
        <v>985</v>
      </c>
      <c r="I44" s="114">
        <v>1009</v>
      </c>
      <c r="J44" s="140">
        <v>1020</v>
      </c>
      <c r="K44" s="114">
        <v>-77</v>
      </c>
      <c r="L44" s="116">
        <v>-7.5490196078431371</v>
      </c>
    </row>
    <row r="45" spans="1:12" s="110" customFormat="1" ht="15" customHeight="1" x14ac:dyDescent="0.2">
      <c r="A45" s="120"/>
      <c r="B45" s="119"/>
      <c r="C45" s="268" t="s">
        <v>106</v>
      </c>
      <c r="D45" s="182"/>
      <c r="E45" s="113">
        <v>33.085896076352071</v>
      </c>
      <c r="F45" s="115">
        <v>312</v>
      </c>
      <c r="G45" s="114">
        <v>327</v>
      </c>
      <c r="H45" s="114">
        <v>321</v>
      </c>
      <c r="I45" s="114">
        <v>323</v>
      </c>
      <c r="J45" s="140">
        <v>324</v>
      </c>
      <c r="K45" s="114">
        <v>-12</v>
      </c>
      <c r="L45" s="116">
        <v>-3.7037037037037037</v>
      </c>
    </row>
    <row r="46" spans="1:12" s="110" customFormat="1" ht="15" customHeight="1" x14ac:dyDescent="0.2">
      <c r="A46" s="123"/>
      <c r="B46" s="124"/>
      <c r="C46" s="260" t="s">
        <v>107</v>
      </c>
      <c r="D46" s="261"/>
      <c r="E46" s="125">
        <v>66.914103923647929</v>
      </c>
      <c r="F46" s="143">
        <v>631</v>
      </c>
      <c r="G46" s="144">
        <v>662</v>
      </c>
      <c r="H46" s="144">
        <v>664</v>
      </c>
      <c r="I46" s="144">
        <v>686</v>
      </c>
      <c r="J46" s="145">
        <v>696</v>
      </c>
      <c r="K46" s="144">
        <v>-65</v>
      </c>
      <c r="L46" s="146">
        <v>-9.3390804597701145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7439</v>
      </c>
      <c r="E11" s="114">
        <v>7595</v>
      </c>
      <c r="F11" s="114">
        <v>7574</v>
      </c>
      <c r="G11" s="114">
        <v>7664</v>
      </c>
      <c r="H11" s="140">
        <v>7552</v>
      </c>
      <c r="I11" s="115">
        <v>-113</v>
      </c>
      <c r="J11" s="116">
        <v>-1.496292372881356</v>
      </c>
    </row>
    <row r="12" spans="1:15" s="110" customFormat="1" ht="24.95" customHeight="1" x14ac:dyDescent="0.2">
      <c r="A12" s="193" t="s">
        <v>132</v>
      </c>
      <c r="B12" s="194" t="s">
        <v>133</v>
      </c>
      <c r="C12" s="113" t="s">
        <v>513</v>
      </c>
      <c r="D12" s="115" t="s">
        <v>513</v>
      </c>
      <c r="E12" s="114">
        <v>175</v>
      </c>
      <c r="F12" s="114">
        <v>173</v>
      </c>
      <c r="G12" s="114">
        <v>164</v>
      </c>
      <c r="H12" s="140">
        <v>161</v>
      </c>
      <c r="I12" s="115" t="s">
        <v>513</v>
      </c>
      <c r="J12" s="116" t="s">
        <v>513</v>
      </c>
    </row>
    <row r="13" spans="1:15" s="110" customFormat="1" ht="24.95" customHeight="1" x14ac:dyDescent="0.2">
      <c r="A13" s="193" t="s">
        <v>134</v>
      </c>
      <c r="B13" s="199" t="s">
        <v>214</v>
      </c>
      <c r="C13" s="113" t="s">
        <v>513</v>
      </c>
      <c r="D13" s="115" t="s">
        <v>513</v>
      </c>
      <c r="E13" s="114">
        <v>121</v>
      </c>
      <c r="F13" s="114">
        <v>110</v>
      </c>
      <c r="G13" s="114">
        <v>106</v>
      </c>
      <c r="H13" s="140">
        <v>103</v>
      </c>
      <c r="I13" s="115" t="s">
        <v>513</v>
      </c>
      <c r="J13" s="116" t="s">
        <v>513</v>
      </c>
    </row>
    <row r="14" spans="1:15" s="287" customFormat="1" ht="24.95" customHeight="1" x14ac:dyDescent="0.2">
      <c r="A14" s="193" t="s">
        <v>215</v>
      </c>
      <c r="B14" s="199" t="s">
        <v>137</v>
      </c>
      <c r="C14" s="113">
        <v>14.76004839360129</v>
      </c>
      <c r="D14" s="115">
        <v>1098</v>
      </c>
      <c r="E14" s="114">
        <v>1098</v>
      </c>
      <c r="F14" s="114">
        <v>1137</v>
      </c>
      <c r="G14" s="114">
        <v>1149</v>
      </c>
      <c r="H14" s="140">
        <v>1129</v>
      </c>
      <c r="I14" s="115">
        <v>-31</v>
      </c>
      <c r="J14" s="116">
        <v>-2.745792736935341</v>
      </c>
      <c r="K14" s="110"/>
      <c r="L14" s="110"/>
      <c r="M14" s="110"/>
      <c r="N14" s="110"/>
      <c r="O14" s="110"/>
    </row>
    <row r="15" spans="1:15" s="110" customFormat="1" ht="24.95" customHeight="1" x14ac:dyDescent="0.2">
      <c r="A15" s="193" t="s">
        <v>216</v>
      </c>
      <c r="B15" s="199" t="s">
        <v>217</v>
      </c>
      <c r="C15" s="113">
        <v>6.5734641752923784</v>
      </c>
      <c r="D15" s="115">
        <v>489</v>
      </c>
      <c r="E15" s="114">
        <v>501</v>
      </c>
      <c r="F15" s="114">
        <v>519</v>
      </c>
      <c r="G15" s="114">
        <v>536</v>
      </c>
      <c r="H15" s="140">
        <v>526</v>
      </c>
      <c r="I15" s="115">
        <v>-37</v>
      </c>
      <c r="J15" s="116">
        <v>-7.0342205323193916</v>
      </c>
    </row>
    <row r="16" spans="1:15" s="287" customFormat="1" ht="24.95" customHeight="1" x14ac:dyDescent="0.2">
      <c r="A16" s="193" t="s">
        <v>218</v>
      </c>
      <c r="B16" s="199" t="s">
        <v>141</v>
      </c>
      <c r="C16" s="113">
        <v>5.928216158085764</v>
      </c>
      <c r="D16" s="115">
        <v>441</v>
      </c>
      <c r="E16" s="114">
        <v>450</v>
      </c>
      <c r="F16" s="114">
        <v>469</v>
      </c>
      <c r="G16" s="114">
        <v>463</v>
      </c>
      <c r="H16" s="140">
        <v>456</v>
      </c>
      <c r="I16" s="115">
        <v>-15</v>
      </c>
      <c r="J16" s="116">
        <v>-3.2894736842105261</v>
      </c>
      <c r="K16" s="110"/>
      <c r="L16" s="110"/>
      <c r="M16" s="110"/>
      <c r="N16" s="110"/>
      <c r="O16" s="110"/>
    </row>
    <row r="17" spans="1:15" s="110" customFormat="1" ht="24.95" customHeight="1" x14ac:dyDescent="0.2">
      <c r="A17" s="193" t="s">
        <v>142</v>
      </c>
      <c r="B17" s="199" t="s">
        <v>220</v>
      </c>
      <c r="C17" s="113">
        <v>2.2583680602231482</v>
      </c>
      <c r="D17" s="115">
        <v>168</v>
      </c>
      <c r="E17" s="114">
        <v>147</v>
      </c>
      <c r="F17" s="114">
        <v>149</v>
      </c>
      <c r="G17" s="114">
        <v>150</v>
      </c>
      <c r="H17" s="140">
        <v>147</v>
      </c>
      <c r="I17" s="115">
        <v>21</v>
      </c>
      <c r="J17" s="116">
        <v>14.285714285714286</v>
      </c>
    </row>
    <row r="18" spans="1:15" s="287" customFormat="1" ht="24.95" customHeight="1" x14ac:dyDescent="0.2">
      <c r="A18" s="201" t="s">
        <v>144</v>
      </c>
      <c r="B18" s="202" t="s">
        <v>145</v>
      </c>
      <c r="C18" s="113">
        <v>5.6996908186584214</v>
      </c>
      <c r="D18" s="115">
        <v>424</v>
      </c>
      <c r="E18" s="114">
        <v>409</v>
      </c>
      <c r="F18" s="114">
        <v>413</v>
      </c>
      <c r="G18" s="114">
        <v>410</v>
      </c>
      <c r="H18" s="140">
        <v>410</v>
      </c>
      <c r="I18" s="115">
        <v>14</v>
      </c>
      <c r="J18" s="116">
        <v>3.4146341463414633</v>
      </c>
      <c r="K18" s="110"/>
      <c r="L18" s="110"/>
      <c r="M18" s="110"/>
      <c r="N18" s="110"/>
      <c r="O18" s="110"/>
    </row>
    <row r="19" spans="1:15" s="110" customFormat="1" ht="24.95" customHeight="1" x14ac:dyDescent="0.2">
      <c r="A19" s="193" t="s">
        <v>146</v>
      </c>
      <c r="B19" s="199" t="s">
        <v>147</v>
      </c>
      <c r="C19" s="113">
        <v>15.701035085360935</v>
      </c>
      <c r="D19" s="115">
        <v>1168</v>
      </c>
      <c r="E19" s="114">
        <v>1162</v>
      </c>
      <c r="F19" s="114">
        <v>1146</v>
      </c>
      <c r="G19" s="114">
        <v>1143</v>
      </c>
      <c r="H19" s="140">
        <v>1127</v>
      </c>
      <c r="I19" s="115">
        <v>41</v>
      </c>
      <c r="J19" s="116">
        <v>3.6379769299023956</v>
      </c>
    </row>
    <row r="20" spans="1:15" s="287" customFormat="1" ht="24.95" customHeight="1" x14ac:dyDescent="0.2">
      <c r="A20" s="193" t="s">
        <v>148</v>
      </c>
      <c r="B20" s="199" t="s">
        <v>149</v>
      </c>
      <c r="C20" s="113">
        <v>5.3770668100551147</v>
      </c>
      <c r="D20" s="115">
        <v>400</v>
      </c>
      <c r="E20" s="114">
        <v>398</v>
      </c>
      <c r="F20" s="114">
        <v>398</v>
      </c>
      <c r="G20" s="114">
        <v>429</v>
      </c>
      <c r="H20" s="140">
        <v>429</v>
      </c>
      <c r="I20" s="115">
        <v>-29</v>
      </c>
      <c r="J20" s="116">
        <v>-6.7599067599067597</v>
      </c>
      <c r="K20" s="110"/>
      <c r="L20" s="110"/>
      <c r="M20" s="110"/>
      <c r="N20" s="110"/>
      <c r="O20" s="110"/>
    </row>
    <row r="21" spans="1:15" s="110" customFormat="1" ht="24.95" customHeight="1" x14ac:dyDescent="0.2">
      <c r="A21" s="201" t="s">
        <v>150</v>
      </c>
      <c r="B21" s="202" t="s">
        <v>151</v>
      </c>
      <c r="C21" s="113">
        <v>14.504637720123673</v>
      </c>
      <c r="D21" s="115">
        <v>1079</v>
      </c>
      <c r="E21" s="114">
        <v>1158</v>
      </c>
      <c r="F21" s="114">
        <v>1186</v>
      </c>
      <c r="G21" s="114">
        <v>1226</v>
      </c>
      <c r="H21" s="140">
        <v>1185</v>
      </c>
      <c r="I21" s="115">
        <v>-106</v>
      </c>
      <c r="J21" s="116">
        <v>-8.9451476793248936</v>
      </c>
    </row>
    <row r="22" spans="1:15" s="110" customFormat="1" ht="24.95" customHeight="1" x14ac:dyDescent="0.2">
      <c r="A22" s="201" t="s">
        <v>152</v>
      </c>
      <c r="B22" s="199" t="s">
        <v>153</v>
      </c>
      <c r="C22" s="113" t="s">
        <v>513</v>
      </c>
      <c r="D22" s="115" t="s">
        <v>513</v>
      </c>
      <c r="E22" s="114" t="s">
        <v>513</v>
      </c>
      <c r="F22" s="114" t="s">
        <v>513</v>
      </c>
      <c r="G22" s="114">
        <v>51</v>
      </c>
      <c r="H22" s="140">
        <v>53</v>
      </c>
      <c r="I22" s="115" t="s">
        <v>513</v>
      </c>
      <c r="J22" s="116" t="s">
        <v>513</v>
      </c>
    </row>
    <row r="23" spans="1:15" s="110" customFormat="1" ht="24.95" customHeight="1" x14ac:dyDescent="0.2">
      <c r="A23" s="193" t="s">
        <v>154</v>
      </c>
      <c r="B23" s="199" t="s">
        <v>155</v>
      </c>
      <c r="C23" s="113">
        <v>1.4249227046646054</v>
      </c>
      <c r="D23" s="115">
        <v>106</v>
      </c>
      <c r="E23" s="114">
        <v>105</v>
      </c>
      <c r="F23" s="114">
        <v>102</v>
      </c>
      <c r="G23" s="114">
        <v>103</v>
      </c>
      <c r="H23" s="140">
        <v>100</v>
      </c>
      <c r="I23" s="115">
        <v>6</v>
      </c>
      <c r="J23" s="116">
        <v>6</v>
      </c>
    </row>
    <row r="24" spans="1:15" s="110" customFormat="1" ht="24.95" customHeight="1" x14ac:dyDescent="0.2">
      <c r="A24" s="193" t="s">
        <v>156</v>
      </c>
      <c r="B24" s="199" t="s">
        <v>221</v>
      </c>
      <c r="C24" s="113">
        <v>5.3367388089797014</v>
      </c>
      <c r="D24" s="115">
        <v>397</v>
      </c>
      <c r="E24" s="114">
        <v>417</v>
      </c>
      <c r="F24" s="114">
        <v>411</v>
      </c>
      <c r="G24" s="114">
        <v>409</v>
      </c>
      <c r="H24" s="140">
        <v>395</v>
      </c>
      <c r="I24" s="115">
        <v>2</v>
      </c>
      <c r="J24" s="116">
        <v>0.50632911392405067</v>
      </c>
    </row>
    <row r="25" spans="1:15" s="110" customFormat="1" ht="24.95" customHeight="1" x14ac:dyDescent="0.2">
      <c r="A25" s="193" t="s">
        <v>222</v>
      </c>
      <c r="B25" s="204" t="s">
        <v>159</v>
      </c>
      <c r="C25" s="113">
        <v>6.2508401666890707</v>
      </c>
      <c r="D25" s="115">
        <v>465</v>
      </c>
      <c r="E25" s="114">
        <v>467</v>
      </c>
      <c r="F25" s="114">
        <v>456</v>
      </c>
      <c r="G25" s="114">
        <v>455</v>
      </c>
      <c r="H25" s="140">
        <v>448</v>
      </c>
      <c r="I25" s="115">
        <v>17</v>
      </c>
      <c r="J25" s="116">
        <v>3.7946428571428572</v>
      </c>
    </row>
    <row r="26" spans="1:15" s="110" customFormat="1" ht="24.95" customHeight="1" x14ac:dyDescent="0.2">
      <c r="A26" s="201">
        <v>782.78300000000002</v>
      </c>
      <c r="B26" s="203" t="s">
        <v>160</v>
      </c>
      <c r="C26" s="113" t="s">
        <v>513</v>
      </c>
      <c r="D26" s="115" t="s">
        <v>513</v>
      </c>
      <c r="E26" s="114" t="s">
        <v>513</v>
      </c>
      <c r="F26" s="114" t="s">
        <v>513</v>
      </c>
      <c r="G26" s="114">
        <v>5</v>
      </c>
      <c r="H26" s="140">
        <v>5</v>
      </c>
      <c r="I26" s="115" t="s">
        <v>513</v>
      </c>
      <c r="J26" s="116" t="s">
        <v>513</v>
      </c>
    </row>
    <row r="27" spans="1:15" s="110" customFormat="1" ht="24.95" customHeight="1" x14ac:dyDescent="0.2">
      <c r="A27" s="193" t="s">
        <v>161</v>
      </c>
      <c r="B27" s="199" t="s">
        <v>162</v>
      </c>
      <c r="C27" s="113">
        <v>2.8901734104046244</v>
      </c>
      <c r="D27" s="115">
        <v>215</v>
      </c>
      <c r="E27" s="114">
        <v>218</v>
      </c>
      <c r="F27" s="114">
        <v>231</v>
      </c>
      <c r="G27" s="114">
        <v>245</v>
      </c>
      <c r="H27" s="140">
        <v>233</v>
      </c>
      <c r="I27" s="115">
        <v>-18</v>
      </c>
      <c r="J27" s="116">
        <v>-7.7253218884120169</v>
      </c>
    </row>
    <row r="28" spans="1:15" s="110" customFormat="1" ht="24.95" customHeight="1" x14ac:dyDescent="0.2">
      <c r="A28" s="193" t="s">
        <v>163</v>
      </c>
      <c r="B28" s="199" t="s">
        <v>164</v>
      </c>
      <c r="C28" s="113">
        <v>2.2180400591477349</v>
      </c>
      <c r="D28" s="115">
        <v>165</v>
      </c>
      <c r="E28" s="114">
        <v>166</v>
      </c>
      <c r="F28" s="114">
        <v>155</v>
      </c>
      <c r="G28" s="114">
        <v>174</v>
      </c>
      <c r="H28" s="140">
        <v>171</v>
      </c>
      <c r="I28" s="115">
        <v>-6</v>
      </c>
      <c r="J28" s="116">
        <v>-3.5087719298245612</v>
      </c>
    </row>
    <row r="29" spans="1:15" s="110" customFormat="1" ht="24.95" customHeight="1" x14ac:dyDescent="0.2">
      <c r="A29" s="193">
        <v>86</v>
      </c>
      <c r="B29" s="199" t="s">
        <v>165</v>
      </c>
      <c r="C29" s="113">
        <v>4.7587041268987766</v>
      </c>
      <c r="D29" s="115">
        <v>354</v>
      </c>
      <c r="E29" s="114">
        <v>355</v>
      </c>
      <c r="F29" s="114">
        <v>341</v>
      </c>
      <c r="G29" s="114">
        <v>344</v>
      </c>
      <c r="H29" s="140">
        <v>343</v>
      </c>
      <c r="I29" s="115">
        <v>11</v>
      </c>
      <c r="J29" s="116">
        <v>3.2069970845481048</v>
      </c>
    </row>
    <row r="30" spans="1:15" s="110" customFormat="1" ht="24.95" customHeight="1" x14ac:dyDescent="0.2">
      <c r="A30" s="193">
        <v>87.88</v>
      </c>
      <c r="B30" s="204" t="s">
        <v>166</v>
      </c>
      <c r="C30" s="113">
        <v>5.6862481516332837</v>
      </c>
      <c r="D30" s="115">
        <v>423</v>
      </c>
      <c r="E30" s="114">
        <v>453</v>
      </c>
      <c r="F30" s="114">
        <v>447</v>
      </c>
      <c r="G30" s="114">
        <v>453</v>
      </c>
      <c r="H30" s="140">
        <v>463</v>
      </c>
      <c r="I30" s="115">
        <v>-40</v>
      </c>
      <c r="J30" s="116">
        <v>-8.639308855291576</v>
      </c>
    </row>
    <row r="31" spans="1:15" s="110" customFormat="1" ht="24.95" customHeight="1" x14ac:dyDescent="0.2">
      <c r="A31" s="193" t="s">
        <v>167</v>
      </c>
      <c r="B31" s="199" t="s">
        <v>168</v>
      </c>
      <c r="C31" s="113">
        <v>10.418066944481785</v>
      </c>
      <c r="D31" s="115">
        <v>775</v>
      </c>
      <c r="E31" s="114">
        <v>826</v>
      </c>
      <c r="F31" s="114">
        <v>804</v>
      </c>
      <c r="G31" s="114">
        <v>793</v>
      </c>
      <c r="H31" s="140">
        <v>792</v>
      </c>
      <c r="I31" s="115">
        <v>-17</v>
      </c>
      <c r="J31" s="116">
        <v>-2.1464646464646466</v>
      </c>
    </row>
    <row r="32" spans="1:15" s="110" customFormat="1" ht="24.95" customHeight="1" x14ac:dyDescent="0.2">
      <c r="A32" s="193"/>
      <c r="B32" s="204" t="s">
        <v>169</v>
      </c>
      <c r="C32" s="113" t="s">
        <v>513</v>
      </c>
      <c r="D32" s="115" t="s">
        <v>513</v>
      </c>
      <c r="E32" s="114">
        <v>5</v>
      </c>
      <c r="F32" s="114">
        <v>5</v>
      </c>
      <c r="G32" s="114">
        <v>5</v>
      </c>
      <c r="H32" s="140">
        <v>5</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175</v>
      </c>
      <c r="F34" s="114">
        <v>173</v>
      </c>
      <c r="G34" s="114">
        <v>164</v>
      </c>
      <c r="H34" s="140">
        <v>161</v>
      </c>
      <c r="I34" s="115" t="s">
        <v>513</v>
      </c>
      <c r="J34" s="116" t="s">
        <v>513</v>
      </c>
    </row>
    <row r="35" spans="1:10" s="110" customFormat="1" ht="24.95" customHeight="1" x14ac:dyDescent="0.2">
      <c r="A35" s="292" t="s">
        <v>171</v>
      </c>
      <c r="B35" s="293" t="s">
        <v>172</v>
      </c>
      <c r="C35" s="113" t="s">
        <v>513</v>
      </c>
      <c r="D35" s="115" t="s">
        <v>513</v>
      </c>
      <c r="E35" s="114">
        <v>1628</v>
      </c>
      <c r="F35" s="114">
        <v>1660</v>
      </c>
      <c r="G35" s="114">
        <v>1665</v>
      </c>
      <c r="H35" s="140">
        <v>1642</v>
      </c>
      <c r="I35" s="115" t="s">
        <v>513</v>
      </c>
      <c r="J35" s="116" t="s">
        <v>513</v>
      </c>
    </row>
    <row r="36" spans="1:10" s="110" customFormat="1" ht="24.95" customHeight="1" x14ac:dyDescent="0.2">
      <c r="A36" s="294" t="s">
        <v>173</v>
      </c>
      <c r="B36" s="295" t="s">
        <v>174</v>
      </c>
      <c r="C36" s="125">
        <v>75.386476676972705</v>
      </c>
      <c r="D36" s="143">
        <v>5608</v>
      </c>
      <c r="E36" s="144">
        <v>5787</v>
      </c>
      <c r="F36" s="144">
        <v>5736</v>
      </c>
      <c r="G36" s="144">
        <v>5830</v>
      </c>
      <c r="H36" s="145">
        <v>5744</v>
      </c>
      <c r="I36" s="143">
        <v>-136</v>
      </c>
      <c r="J36" s="146">
        <v>-2.3676880222841228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7439</v>
      </c>
      <c r="F11" s="264">
        <v>7595</v>
      </c>
      <c r="G11" s="264">
        <v>7574</v>
      </c>
      <c r="H11" s="264">
        <v>7664</v>
      </c>
      <c r="I11" s="265">
        <v>7552</v>
      </c>
      <c r="J11" s="263">
        <v>-113</v>
      </c>
      <c r="K11" s="266">
        <v>-1.496292372881356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40.099475735986019</v>
      </c>
      <c r="E13" s="115">
        <v>2983</v>
      </c>
      <c r="F13" s="114">
        <v>2985</v>
      </c>
      <c r="G13" s="114">
        <v>3002</v>
      </c>
      <c r="H13" s="114">
        <v>3042</v>
      </c>
      <c r="I13" s="140">
        <v>2977</v>
      </c>
      <c r="J13" s="115">
        <v>6</v>
      </c>
      <c r="K13" s="116">
        <v>0.20154517971111857</v>
      </c>
    </row>
    <row r="14" spans="1:15" ht="15.95" customHeight="1" x14ac:dyDescent="0.2">
      <c r="A14" s="306" t="s">
        <v>230</v>
      </c>
      <c r="B14" s="307"/>
      <c r="C14" s="308"/>
      <c r="D14" s="113">
        <v>49.65721199085899</v>
      </c>
      <c r="E14" s="115">
        <v>3694</v>
      </c>
      <c r="F14" s="114">
        <v>3805</v>
      </c>
      <c r="G14" s="114">
        <v>3776</v>
      </c>
      <c r="H14" s="114">
        <v>3830</v>
      </c>
      <c r="I14" s="140">
        <v>3780</v>
      </c>
      <c r="J14" s="115">
        <v>-86</v>
      </c>
      <c r="K14" s="116">
        <v>-2.2751322751322753</v>
      </c>
    </row>
    <row r="15" spans="1:15" ht="15.95" customHeight="1" x14ac:dyDescent="0.2">
      <c r="A15" s="306" t="s">
        <v>231</v>
      </c>
      <c r="B15" s="307"/>
      <c r="C15" s="308"/>
      <c r="D15" s="113">
        <v>3.9790294394407852</v>
      </c>
      <c r="E15" s="115">
        <v>296</v>
      </c>
      <c r="F15" s="114">
        <v>314</v>
      </c>
      <c r="G15" s="114">
        <v>311</v>
      </c>
      <c r="H15" s="114">
        <v>295</v>
      </c>
      <c r="I15" s="140">
        <v>312</v>
      </c>
      <c r="J15" s="115">
        <v>-16</v>
      </c>
      <c r="K15" s="116">
        <v>-5.1282051282051286</v>
      </c>
    </row>
    <row r="16" spans="1:15" ht="15.95" customHeight="1" x14ac:dyDescent="0.2">
      <c r="A16" s="306" t="s">
        <v>232</v>
      </c>
      <c r="B16" s="307"/>
      <c r="C16" s="308"/>
      <c r="D16" s="113">
        <v>2.9305014114800376</v>
      </c>
      <c r="E16" s="115">
        <v>218</v>
      </c>
      <c r="F16" s="114">
        <v>227</v>
      </c>
      <c r="G16" s="114">
        <v>214</v>
      </c>
      <c r="H16" s="114">
        <v>224</v>
      </c>
      <c r="I16" s="140">
        <v>219</v>
      </c>
      <c r="J16" s="115">
        <v>-1</v>
      </c>
      <c r="K16" s="116">
        <v>-0.45662100456621002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2.5541067347761794</v>
      </c>
      <c r="E18" s="115">
        <v>190</v>
      </c>
      <c r="F18" s="114">
        <v>190</v>
      </c>
      <c r="G18" s="114">
        <v>177</v>
      </c>
      <c r="H18" s="114">
        <v>169</v>
      </c>
      <c r="I18" s="140">
        <v>172</v>
      </c>
      <c r="J18" s="115">
        <v>18</v>
      </c>
      <c r="K18" s="116">
        <v>10.465116279069768</v>
      </c>
    </row>
    <row r="19" spans="1:11" ht="14.1" customHeight="1" x14ac:dyDescent="0.2">
      <c r="A19" s="306" t="s">
        <v>235</v>
      </c>
      <c r="B19" s="307" t="s">
        <v>236</v>
      </c>
      <c r="C19" s="308"/>
      <c r="D19" s="113">
        <v>2.1911547250974595</v>
      </c>
      <c r="E19" s="115">
        <v>163</v>
      </c>
      <c r="F19" s="114">
        <v>158</v>
      </c>
      <c r="G19" s="114">
        <v>153</v>
      </c>
      <c r="H19" s="114">
        <v>143</v>
      </c>
      <c r="I19" s="140">
        <v>147</v>
      </c>
      <c r="J19" s="115">
        <v>16</v>
      </c>
      <c r="K19" s="116">
        <v>10.884353741496598</v>
      </c>
    </row>
    <row r="20" spans="1:11" ht="14.1" customHeight="1" x14ac:dyDescent="0.2">
      <c r="A20" s="306">
        <v>12</v>
      </c>
      <c r="B20" s="307" t="s">
        <v>237</v>
      </c>
      <c r="C20" s="308"/>
      <c r="D20" s="113">
        <v>1.4249227046646054</v>
      </c>
      <c r="E20" s="115">
        <v>106</v>
      </c>
      <c r="F20" s="114">
        <v>110</v>
      </c>
      <c r="G20" s="114">
        <v>119</v>
      </c>
      <c r="H20" s="114">
        <v>119</v>
      </c>
      <c r="I20" s="140">
        <v>115</v>
      </c>
      <c r="J20" s="115">
        <v>-9</v>
      </c>
      <c r="K20" s="116">
        <v>-7.8260869565217392</v>
      </c>
    </row>
    <row r="21" spans="1:11" ht="14.1" customHeight="1" x14ac:dyDescent="0.2">
      <c r="A21" s="306">
        <v>21</v>
      </c>
      <c r="B21" s="307" t="s">
        <v>238</v>
      </c>
      <c r="C21" s="308"/>
      <c r="D21" s="113">
        <v>0.37639467670385807</v>
      </c>
      <c r="E21" s="115">
        <v>28</v>
      </c>
      <c r="F21" s="114">
        <v>18</v>
      </c>
      <c r="G21" s="114">
        <v>21</v>
      </c>
      <c r="H21" s="114">
        <v>27</v>
      </c>
      <c r="I21" s="140">
        <v>27</v>
      </c>
      <c r="J21" s="115">
        <v>1</v>
      </c>
      <c r="K21" s="116">
        <v>3.7037037037037037</v>
      </c>
    </row>
    <row r="22" spans="1:11" ht="14.1" customHeight="1" x14ac:dyDescent="0.2">
      <c r="A22" s="306">
        <v>22</v>
      </c>
      <c r="B22" s="307" t="s">
        <v>239</v>
      </c>
      <c r="C22" s="308"/>
      <c r="D22" s="113">
        <v>1.1695120311869875</v>
      </c>
      <c r="E22" s="115">
        <v>87</v>
      </c>
      <c r="F22" s="114">
        <v>86</v>
      </c>
      <c r="G22" s="114">
        <v>93</v>
      </c>
      <c r="H22" s="114">
        <v>91</v>
      </c>
      <c r="I22" s="140">
        <v>92</v>
      </c>
      <c r="J22" s="115">
        <v>-5</v>
      </c>
      <c r="K22" s="116">
        <v>-5.4347826086956523</v>
      </c>
    </row>
    <row r="23" spans="1:11" ht="14.1" customHeight="1" x14ac:dyDescent="0.2">
      <c r="A23" s="306">
        <v>23</v>
      </c>
      <c r="B23" s="307" t="s">
        <v>240</v>
      </c>
      <c r="C23" s="308"/>
      <c r="D23" s="113">
        <v>0.33606667562844467</v>
      </c>
      <c r="E23" s="115">
        <v>25</v>
      </c>
      <c r="F23" s="114">
        <v>23</v>
      </c>
      <c r="G23" s="114">
        <v>23</v>
      </c>
      <c r="H23" s="114">
        <v>27</v>
      </c>
      <c r="I23" s="140">
        <v>32</v>
      </c>
      <c r="J23" s="115">
        <v>-7</v>
      </c>
      <c r="K23" s="116">
        <v>-21.875</v>
      </c>
    </row>
    <row r="24" spans="1:11" ht="14.1" customHeight="1" x14ac:dyDescent="0.2">
      <c r="A24" s="306">
        <v>24</v>
      </c>
      <c r="B24" s="307" t="s">
        <v>241</v>
      </c>
      <c r="C24" s="308"/>
      <c r="D24" s="113">
        <v>1.8685307164941525</v>
      </c>
      <c r="E24" s="115">
        <v>139</v>
      </c>
      <c r="F24" s="114">
        <v>139</v>
      </c>
      <c r="G24" s="114">
        <v>149</v>
      </c>
      <c r="H24" s="114">
        <v>148</v>
      </c>
      <c r="I24" s="140">
        <v>143</v>
      </c>
      <c r="J24" s="115">
        <v>-4</v>
      </c>
      <c r="K24" s="116">
        <v>-2.7972027972027971</v>
      </c>
    </row>
    <row r="25" spans="1:11" ht="14.1" customHeight="1" x14ac:dyDescent="0.2">
      <c r="A25" s="306">
        <v>25</v>
      </c>
      <c r="B25" s="307" t="s">
        <v>242</v>
      </c>
      <c r="C25" s="308"/>
      <c r="D25" s="113">
        <v>2.4196800645248016</v>
      </c>
      <c r="E25" s="115">
        <v>180</v>
      </c>
      <c r="F25" s="114">
        <v>180</v>
      </c>
      <c r="G25" s="114">
        <v>183</v>
      </c>
      <c r="H25" s="114">
        <v>190</v>
      </c>
      <c r="I25" s="140">
        <v>177</v>
      </c>
      <c r="J25" s="115">
        <v>3</v>
      </c>
      <c r="K25" s="116">
        <v>1.6949152542372881</v>
      </c>
    </row>
    <row r="26" spans="1:11" ht="14.1" customHeight="1" x14ac:dyDescent="0.2">
      <c r="A26" s="306">
        <v>26</v>
      </c>
      <c r="B26" s="307" t="s">
        <v>243</v>
      </c>
      <c r="C26" s="308"/>
      <c r="D26" s="113">
        <v>1.2904960344132277</v>
      </c>
      <c r="E26" s="115">
        <v>96</v>
      </c>
      <c r="F26" s="114">
        <v>87</v>
      </c>
      <c r="G26" s="114">
        <v>87</v>
      </c>
      <c r="H26" s="114">
        <v>92</v>
      </c>
      <c r="I26" s="140">
        <v>88</v>
      </c>
      <c r="J26" s="115">
        <v>8</v>
      </c>
      <c r="K26" s="116">
        <v>9.0909090909090917</v>
      </c>
    </row>
    <row r="27" spans="1:11" ht="14.1" customHeight="1" x14ac:dyDescent="0.2">
      <c r="A27" s="306">
        <v>27</v>
      </c>
      <c r="B27" s="307" t="s">
        <v>244</v>
      </c>
      <c r="C27" s="308"/>
      <c r="D27" s="113">
        <v>0.48393601290496036</v>
      </c>
      <c r="E27" s="115">
        <v>36</v>
      </c>
      <c r="F27" s="114">
        <v>39</v>
      </c>
      <c r="G27" s="114">
        <v>33</v>
      </c>
      <c r="H27" s="114">
        <v>30</v>
      </c>
      <c r="I27" s="140">
        <v>34</v>
      </c>
      <c r="J27" s="115">
        <v>2</v>
      </c>
      <c r="K27" s="116">
        <v>5.882352941176471</v>
      </c>
    </row>
    <row r="28" spans="1:11" ht="14.1" customHeight="1" x14ac:dyDescent="0.2">
      <c r="A28" s="306">
        <v>28</v>
      </c>
      <c r="B28" s="307" t="s">
        <v>245</v>
      </c>
      <c r="C28" s="308"/>
      <c r="D28" s="113">
        <v>0.34950934265358247</v>
      </c>
      <c r="E28" s="115">
        <v>26</v>
      </c>
      <c r="F28" s="114">
        <v>28</v>
      </c>
      <c r="G28" s="114">
        <v>28</v>
      </c>
      <c r="H28" s="114">
        <v>25</v>
      </c>
      <c r="I28" s="140">
        <v>27</v>
      </c>
      <c r="J28" s="115">
        <v>-1</v>
      </c>
      <c r="K28" s="116">
        <v>-3.7037037037037037</v>
      </c>
    </row>
    <row r="29" spans="1:11" ht="14.1" customHeight="1" x14ac:dyDescent="0.2">
      <c r="A29" s="306">
        <v>29</v>
      </c>
      <c r="B29" s="307" t="s">
        <v>246</v>
      </c>
      <c r="C29" s="308"/>
      <c r="D29" s="113">
        <v>5.511493480306493</v>
      </c>
      <c r="E29" s="115">
        <v>410</v>
      </c>
      <c r="F29" s="114">
        <v>443</v>
      </c>
      <c r="G29" s="114">
        <v>450</v>
      </c>
      <c r="H29" s="114">
        <v>464</v>
      </c>
      <c r="I29" s="140">
        <v>452</v>
      </c>
      <c r="J29" s="115">
        <v>-42</v>
      </c>
      <c r="K29" s="116">
        <v>-9.2920353982300892</v>
      </c>
    </row>
    <row r="30" spans="1:11" ht="14.1" customHeight="1" x14ac:dyDescent="0.2">
      <c r="A30" s="306" t="s">
        <v>247</v>
      </c>
      <c r="B30" s="307" t="s">
        <v>248</v>
      </c>
      <c r="C30" s="308"/>
      <c r="D30" s="113">
        <v>1.263610700362952</v>
      </c>
      <c r="E30" s="115">
        <v>94</v>
      </c>
      <c r="F30" s="114">
        <v>104</v>
      </c>
      <c r="G30" s="114">
        <v>107</v>
      </c>
      <c r="H30" s="114">
        <v>113</v>
      </c>
      <c r="I30" s="140">
        <v>114</v>
      </c>
      <c r="J30" s="115">
        <v>-20</v>
      </c>
      <c r="K30" s="116">
        <v>-17.543859649122808</v>
      </c>
    </row>
    <row r="31" spans="1:11" ht="14.1" customHeight="1" x14ac:dyDescent="0.2">
      <c r="A31" s="306" t="s">
        <v>249</v>
      </c>
      <c r="B31" s="307" t="s">
        <v>250</v>
      </c>
      <c r="C31" s="308"/>
      <c r="D31" s="113">
        <v>4.1537841107675764</v>
      </c>
      <c r="E31" s="115">
        <v>309</v>
      </c>
      <c r="F31" s="114">
        <v>331</v>
      </c>
      <c r="G31" s="114">
        <v>332</v>
      </c>
      <c r="H31" s="114">
        <v>342</v>
      </c>
      <c r="I31" s="140">
        <v>330</v>
      </c>
      <c r="J31" s="115">
        <v>-21</v>
      </c>
      <c r="K31" s="116">
        <v>-6.3636363636363633</v>
      </c>
    </row>
    <row r="32" spans="1:11" ht="14.1" customHeight="1" x14ac:dyDescent="0.2">
      <c r="A32" s="306">
        <v>31</v>
      </c>
      <c r="B32" s="307" t="s">
        <v>251</v>
      </c>
      <c r="C32" s="308"/>
      <c r="D32" s="113">
        <v>9.4098669175964517E-2</v>
      </c>
      <c r="E32" s="115">
        <v>7</v>
      </c>
      <c r="F32" s="114">
        <v>6</v>
      </c>
      <c r="G32" s="114">
        <v>6</v>
      </c>
      <c r="H32" s="114">
        <v>7</v>
      </c>
      <c r="I32" s="140">
        <v>6</v>
      </c>
      <c r="J32" s="115">
        <v>1</v>
      </c>
      <c r="K32" s="116">
        <v>16.666666666666668</v>
      </c>
    </row>
    <row r="33" spans="1:11" ht="14.1" customHeight="1" x14ac:dyDescent="0.2">
      <c r="A33" s="306">
        <v>32</v>
      </c>
      <c r="B33" s="307" t="s">
        <v>252</v>
      </c>
      <c r="C33" s="308"/>
      <c r="D33" s="113">
        <v>1.0485280279607474</v>
      </c>
      <c r="E33" s="115">
        <v>78</v>
      </c>
      <c r="F33" s="114">
        <v>72</v>
      </c>
      <c r="G33" s="114">
        <v>79</v>
      </c>
      <c r="H33" s="114">
        <v>80</v>
      </c>
      <c r="I33" s="140">
        <v>73</v>
      </c>
      <c r="J33" s="115">
        <v>5</v>
      </c>
      <c r="K33" s="116">
        <v>6.8493150684931505</v>
      </c>
    </row>
    <row r="34" spans="1:11" ht="14.1" customHeight="1" x14ac:dyDescent="0.2">
      <c r="A34" s="306">
        <v>33</v>
      </c>
      <c r="B34" s="307" t="s">
        <v>253</v>
      </c>
      <c r="C34" s="308"/>
      <c r="D34" s="113">
        <v>0.86033068960881842</v>
      </c>
      <c r="E34" s="115">
        <v>64</v>
      </c>
      <c r="F34" s="114">
        <v>62</v>
      </c>
      <c r="G34" s="114">
        <v>58</v>
      </c>
      <c r="H34" s="114">
        <v>52</v>
      </c>
      <c r="I34" s="140">
        <v>50</v>
      </c>
      <c r="J34" s="115">
        <v>14</v>
      </c>
      <c r="K34" s="116">
        <v>28</v>
      </c>
    </row>
    <row r="35" spans="1:11" ht="14.1" customHeight="1" x14ac:dyDescent="0.2">
      <c r="A35" s="306">
        <v>34</v>
      </c>
      <c r="B35" s="307" t="s">
        <v>254</v>
      </c>
      <c r="C35" s="308"/>
      <c r="D35" s="113">
        <v>4.7721467939239144</v>
      </c>
      <c r="E35" s="115">
        <v>355</v>
      </c>
      <c r="F35" s="114">
        <v>362</v>
      </c>
      <c r="G35" s="114">
        <v>360</v>
      </c>
      <c r="H35" s="114">
        <v>358</v>
      </c>
      <c r="I35" s="140">
        <v>341</v>
      </c>
      <c r="J35" s="115">
        <v>14</v>
      </c>
      <c r="K35" s="116">
        <v>4.1055718475073313</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t="s">
        <v>513</v>
      </c>
      <c r="E37" s="115" t="s">
        <v>513</v>
      </c>
      <c r="F37" s="114">
        <v>6</v>
      </c>
      <c r="G37" s="114">
        <v>5</v>
      </c>
      <c r="H37" s="114" t="s">
        <v>513</v>
      </c>
      <c r="I37" s="140">
        <v>4</v>
      </c>
      <c r="J37" s="115" t="s">
        <v>513</v>
      </c>
      <c r="K37" s="116" t="s">
        <v>513</v>
      </c>
    </row>
    <row r="38" spans="1:11" ht="14.1" customHeight="1" x14ac:dyDescent="0.2">
      <c r="A38" s="306">
        <v>43</v>
      </c>
      <c r="B38" s="307" t="s">
        <v>257</v>
      </c>
      <c r="C38" s="308"/>
      <c r="D38" s="113">
        <v>0.36295200967872027</v>
      </c>
      <c r="E38" s="115">
        <v>27</v>
      </c>
      <c r="F38" s="114">
        <v>26</v>
      </c>
      <c r="G38" s="114">
        <v>27</v>
      </c>
      <c r="H38" s="114">
        <v>28</v>
      </c>
      <c r="I38" s="140">
        <v>31</v>
      </c>
      <c r="J38" s="115">
        <v>-4</v>
      </c>
      <c r="K38" s="116">
        <v>-12.903225806451612</v>
      </c>
    </row>
    <row r="39" spans="1:11" ht="14.1" customHeight="1" x14ac:dyDescent="0.2">
      <c r="A39" s="306">
        <v>51</v>
      </c>
      <c r="B39" s="307" t="s">
        <v>258</v>
      </c>
      <c r="C39" s="308"/>
      <c r="D39" s="113">
        <v>3.4413227584352737</v>
      </c>
      <c r="E39" s="115">
        <v>256</v>
      </c>
      <c r="F39" s="114">
        <v>263</v>
      </c>
      <c r="G39" s="114">
        <v>269</v>
      </c>
      <c r="H39" s="114">
        <v>264</v>
      </c>
      <c r="I39" s="140">
        <v>256</v>
      </c>
      <c r="J39" s="115">
        <v>0</v>
      </c>
      <c r="K39" s="116">
        <v>0</v>
      </c>
    </row>
    <row r="40" spans="1:11" ht="14.1" customHeight="1" x14ac:dyDescent="0.2">
      <c r="A40" s="306" t="s">
        <v>259</v>
      </c>
      <c r="B40" s="307" t="s">
        <v>260</v>
      </c>
      <c r="C40" s="308"/>
      <c r="D40" s="113">
        <v>3.1590267509073802</v>
      </c>
      <c r="E40" s="115">
        <v>235</v>
      </c>
      <c r="F40" s="114">
        <v>243</v>
      </c>
      <c r="G40" s="114">
        <v>249</v>
      </c>
      <c r="H40" s="114">
        <v>245</v>
      </c>
      <c r="I40" s="140">
        <v>238</v>
      </c>
      <c r="J40" s="115">
        <v>-3</v>
      </c>
      <c r="K40" s="116">
        <v>-1.2605042016806722</v>
      </c>
    </row>
    <row r="41" spans="1:11" ht="14.1" customHeight="1" x14ac:dyDescent="0.2">
      <c r="A41" s="306"/>
      <c r="B41" s="307" t="s">
        <v>261</v>
      </c>
      <c r="C41" s="308"/>
      <c r="D41" s="113">
        <v>2.8095174082537975</v>
      </c>
      <c r="E41" s="115">
        <v>209</v>
      </c>
      <c r="F41" s="114">
        <v>218</v>
      </c>
      <c r="G41" s="114">
        <v>222</v>
      </c>
      <c r="H41" s="114">
        <v>218</v>
      </c>
      <c r="I41" s="140">
        <v>212</v>
      </c>
      <c r="J41" s="115">
        <v>-3</v>
      </c>
      <c r="K41" s="116">
        <v>-1.4150943396226414</v>
      </c>
    </row>
    <row r="42" spans="1:11" ht="14.1" customHeight="1" x14ac:dyDescent="0.2">
      <c r="A42" s="306">
        <v>52</v>
      </c>
      <c r="B42" s="307" t="s">
        <v>262</v>
      </c>
      <c r="C42" s="308"/>
      <c r="D42" s="113">
        <v>6.6272348433929293</v>
      </c>
      <c r="E42" s="115">
        <v>493</v>
      </c>
      <c r="F42" s="114">
        <v>495</v>
      </c>
      <c r="G42" s="114">
        <v>489</v>
      </c>
      <c r="H42" s="114">
        <v>522</v>
      </c>
      <c r="I42" s="140">
        <v>522</v>
      </c>
      <c r="J42" s="115">
        <v>-29</v>
      </c>
      <c r="K42" s="116">
        <v>-5.5555555555555554</v>
      </c>
    </row>
    <row r="43" spans="1:11" ht="14.1" customHeight="1" x14ac:dyDescent="0.2">
      <c r="A43" s="306" t="s">
        <v>263</v>
      </c>
      <c r="B43" s="307" t="s">
        <v>264</v>
      </c>
      <c r="C43" s="308"/>
      <c r="D43" s="113">
        <v>6.2105121656136575</v>
      </c>
      <c r="E43" s="115">
        <v>462</v>
      </c>
      <c r="F43" s="114">
        <v>463</v>
      </c>
      <c r="G43" s="114">
        <v>455</v>
      </c>
      <c r="H43" s="114">
        <v>485</v>
      </c>
      <c r="I43" s="140">
        <v>490</v>
      </c>
      <c r="J43" s="115">
        <v>-28</v>
      </c>
      <c r="K43" s="116">
        <v>-5.7142857142857144</v>
      </c>
    </row>
    <row r="44" spans="1:11" ht="14.1" customHeight="1" x14ac:dyDescent="0.2">
      <c r="A44" s="306">
        <v>53</v>
      </c>
      <c r="B44" s="307" t="s">
        <v>265</v>
      </c>
      <c r="C44" s="308"/>
      <c r="D44" s="113">
        <v>1.3173813684635032</v>
      </c>
      <c r="E44" s="115">
        <v>98</v>
      </c>
      <c r="F44" s="114">
        <v>96</v>
      </c>
      <c r="G44" s="114">
        <v>92</v>
      </c>
      <c r="H44" s="114">
        <v>97</v>
      </c>
      <c r="I44" s="140">
        <v>97</v>
      </c>
      <c r="J44" s="115">
        <v>1</v>
      </c>
      <c r="K44" s="116">
        <v>1.0309278350515463</v>
      </c>
    </row>
    <row r="45" spans="1:11" ht="14.1" customHeight="1" x14ac:dyDescent="0.2">
      <c r="A45" s="306" t="s">
        <v>266</v>
      </c>
      <c r="B45" s="307" t="s">
        <v>267</v>
      </c>
      <c r="C45" s="308"/>
      <c r="D45" s="113">
        <v>1.2770533673880897</v>
      </c>
      <c r="E45" s="115">
        <v>95</v>
      </c>
      <c r="F45" s="114">
        <v>93</v>
      </c>
      <c r="G45" s="114">
        <v>89</v>
      </c>
      <c r="H45" s="114">
        <v>91</v>
      </c>
      <c r="I45" s="140">
        <v>91</v>
      </c>
      <c r="J45" s="115">
        <v>4</v>
      </c>
      <c r="K45" s="116">
        <v>4.395604395604396</v>
      </c>
    </row>
    <row r="46" spans="1:11" ht="14.1" customHeight="1" x14ac:dyDescent="0.2">
      <c r="A46" s="306">
        <v>54</v>
      </c>
      <c r="B46" s="307" t="s">
        <v>268</v>
      </c>
      <c r="C46" s="308"/>
      <c r="D46" s="113">
        <v>13.254469686785859</v>
      </c>
      <c r="E46" s="115">
        <v>986</v>
      </c>
      <c r="F46" s="114">
        <v>981</v>
      </c>
      <c r="G46" s="114">
        <v>993</v>
      </c>
      <c r="H46" s="114">
        <v>1023</v>
      </c>
      <c r="I46" s="140">
        <v>1031</v>
      </c>
      <c r="J46" s="115">
        <v>-45</v>
      </c>
      <c r="K46" s="116">
        <v>-4.3646944713870033</v>
      </c>
    </row>
    <row r="47" spans="1:11" ht="14.1" customHeight="1" x14ac:dyDescent="0.2">
      <c r="A47" s="306">
        <v>61</v>
      </c>
      <c r="B47" s="307" t="s">
        <v>269</v>
      </c>
      <c r="C47" s="308"/>
      <c r="D47" s="113">
        <v>0.47049334587982256</v>
      </c>
      <c r="E47" s="115">
        <v>35</v>
      </c>
      <c r="F47" s="114">
        <v>37</v>
      </c>
      <c r="G47" s="114">
        <v>36</v>
      </c>
      <c r="H47" s="114">
        <v>36</v>
      </c>
      <c r="I47" s="140">
        <v>35</v>
      </c>
      <c r="J47" s="115">
        <v>0</v>
      </c>
      <c r="K47" s="116">
        <v>0</v>
      </c>
    </row>
    <row r="48" spans="1:11" ht="14.1" customHeight="1" x14ac:dyDescent="0.2">
      <c r="A48" s="306">
        <v>62</v>
      </c>
      <c r="B48" s="307" t="s">
        <v>270</v>
      </c>
      <c r="C48" s="308"/>
      <c r="D48" s="113">
        <v>10.283640274230407</v>
      </c>
      <c r="E48" s="115">
        <v>765</v>
      </c>
      <c r="F48" s="114">
        <v>742</v>
      </c>
      <c r="G48" s="114">
        <v>735</v>
      </c>
      <c r="H48" s="114">
        <v>737</v>
      </c>
      <c r="I48" s="140">
        <v>740</v>
      </c>
      <c r="J48" s="115">
        <v>25</v>
      </c>
      <c r="K48" s="116">
        <v>3.3783783783783785</v>
      </c>
    </row>
    <row r="49" spans="1:11" ht="14.1" customHeight="1" x14ac:dyDescent="0.2">
      <c r="A49" s="306">
        <v>63</v>
      </c>
      <c r="B49" s="307" t="s">
        <v>271</v>
      </c>
      <c r="C49" s="308"/>
      <c r="D49" s="113">
        <v>10.969216292512435</v>
      </c>
      <c r="E49" s="115">
        <v>816</v>
      </c>
      <c r="F49" s="114">
        <v>873</v>
      </c>
      <c r="G49" s="114">
        <v>894</v>
      </c>
      <c r="H49" s="114">
        <v>912</v>
      </c>
      <c r="I49" s="140">
        <v>874</v>
      </c>
      <c r="J49" s="115">
        <v>-58</v>
      </c>
      <c r="K49" s="116">
        <v>-6.636155606407323</v>
      </c>
    </row>
    <row r="50" spans="1:11" ht="14.1" customHeight="1" x14ac:dyDescent="0.2">
      <c r="A50" s="306" t="s">
        <v>272</v>
      </c>
      <c r="B50" s="307" t="s">
        <v>273</v>
      </c>
      <c r="C50" s="308"/>
      <c r="D50" s="113">
        <v>0.61836268315633824</v>
      </c>
      <c r="E50" s="115">
        <v>46</v>
      </c>
      <c r="F50" s="114">
        <v>49</v>
      </c>
      <c r="G50" s="114">
        <v>45</v>
      </c>
      <c r="H50" s="114">
        <v>44</v>
      </c>
      <c r="I50" s="140">
        <v>41</v>
      </c>
      <c r="J50" s="115">
        <v>5</v>
      </c>
      <c r="K50" s="116">
        <v>12.195121951219512</v>
      </c>
    </row>
    <row r="51" spans="1:11" ht="14.1" customHeight="1" x14ac:dyDescent="0.2">
      <c r="A51" s="306" t="s">
        <v>274</v>
      </c>
      <c r="B51" s="307" t="s">
        <v>275</v>
      </c>
      <c r="C51" s="308"/>
      <c r="D51" s="113">
        <v>10.135770936953891</v>
      </c>
      <c r="E51" s="115">
        <v>754</v>
      </c>
      <c r="F51" s="114">
        <v>803</v>
      </c>
      <c r="G51" s="114">
        <v>827</v>
      </c>
      <c r="H51" s="114">
        <v>846</v>
      </c>
      <c r="I51" s="140">
        <v>808</v>
      </c>
      <c r="J51" s="115">
        <v>-54</v>
      </c>
      <c r="K51" s="116">
        <v>-6.6831683168316829</v>
      </c>
    </row>
    <row r="52" spans="1:11" ht="14.1" customHeight="1" x14ac:dyDescent="0.2">
      <c r="A52" s="306">
        <v>71</v>
      </c>
      <c r="B52" s="307" t="s">
        <v>276</v>
      </c>
      <c r="C52" s="308"/>
      <c r="D52" s="113">
        <v>12.783976340906035</v>
      </c>
      <c r="E52" s="115">
        <v>951</v>
      </c>
      <c r="F52" s="114">
        <v>983</v>
      </c>
      <c r="G52" s="114">
        <v>952</v>
      </c>
      <c r="H52" s="114">
        <v>946</v>
      </c>
      <c r="I52" s="140">
        <v>928</v>
      </c>
      <c r="J52" s="115">
        <v>23</v>
      </c>
      <c r="K52" s="116">
        <v>2.478448275862069</v>
      </c>
    </row>
    <row r="53" spans="1:11" ht="14.1" customHeight="1" x14ac:dyDescent="0.2">
      <c r="A53" s="306" t="s">
        <v>277</v>
      </c>
      <c r="B53" s="307" t="s">
        <v>278</v>
      </c>
      <c r="C53" s="308"/>
      <c r="D53" s="113">
        <v>1.2367253663126765</v>
      </c>
      <c r="E53" s="115">
        <v>92</v>
      </c>
      <c r="F53" s="114">
        <v>95</v>
      </c>
      <c r="G53" s="114">
        <v>87</v>
      </c>
      <c r="H53" s="114">
        <v>84</v>
      </c>
      <c r="I53" s="140">
        <v>80</v>
      </c>
      <c r="J53" s="115">
        <v>12</v>
      </c>
      <c r="K53" s="116">
        <v>15</v>
      </c>
    </row>
    <row r="54" spans="1:11" ht="14.1" customHeight="1" x14ac:dyDescent="0.2">
      <c r="A54" s="306" t="s">
        <v>279</v>
      </c>
      <c r="B54" s="307" t="s">
        <v>280</v>
      </c>
      <c r="C54" s="308"/>
      <c r="D54" s="113">
        <v>10.579378948783438</v>
      </c>
      <c r="E54" s="115">
        <v>787</v>
      </c>
      <c r="F54" s="114">
        <v>812</v>
      </c>
      <c r="G54" s="114">
        <v>792</v>
      </c>
      <c r="H54" s="114">
        <v>788</v>
      </c>
      <c r="I54" s="140">
        <v>778</v>
      </c>
      <c r="J54" s="115">
        <v>9</v>
      </c>
      <c r="K54" s="116">
        <v>1.1568123393316196</v>
      </c>
    </row>
    <row r="55" spans="1:11" ht="14.1" customHeight="1" x14ac:dyDescent="0.2">
      <c r="A55" s="306">
        <v>72</v>
      </c>
      <c r="B55" s="307" t="s">
        <v>281</v>
      </c>
      <c r="C55" s="308"/>
      <c r="D55" s="113">
        <v>1.196397365237263</v>
      </c>
      <c r="E55" s="115">
        <v>89</v>
      </c>
      <c r="F55" s="114">
        <v>94</v>
      </c>
      <c r="G55" s="114">
        <v>96</v>
      </c>
      <c r="H55" s="114">
        <v>95</v>
      </c>
      <c r="I55" s="140">
        <v>94</v>
      </c>
      <c r="J55" s="115">
        <v>-5</v>
      </c>
      <c r="K55" s="116">
        <v>-5.3191489361702127</v>
      </c>
    </row>
    <row r="56" spans="1:11" ht="14.1" customHeight="1" x14ac:dyDescent="0.2">
      <c r="A56" s="306" t="s">
        <v>282</v>
      </c>
      <c r="B56" s="307" t="s">
        <v>283</v>
      </c>
      <c r="C56" s="308"/>
      <c r="D56" s="113">
        <v>0.24196800645248018</v>
      </c>
      <c r="E56" s="115">
        <v>18</v>
      </c>
      <c r="F56" s="114">
        <v>19</v>
      </c>
      <c r="G56" s="114">
        <v>19</v>
      </c>
      <c r="H56" s="114">
        <v>18</v>
      </c>
      <c r="I56" s="140">
        <v>18</v>
      </c>
      <c r="J56" s="115">
        <v>0</v>
      </c>
      <c r="K56" s="116">
        <v>0</v>
      </c>
    </row>
    <row r="57" spans="1:11" ht="14.1" customHeight="1" x14ac:dyDescent="0.2">
      <c r="A57" s="306" t="s">
        <v>284</v>
      </c>
      <c r="B57" s="307" t="s">
        <v>285</v>
      </c>
      <c r="C57" s="308"/>
      <c r="D57" s="113">
        <v>0.77967468745799162</v>
      </c>
      <c r="E57" s="115">
        <v>58</v>
      </c>
      <c r="F57" s="114">
        <v>63</v>
      </c>
      <c r="G57" s="114">
        <v>64</v>
      </c>
      <c r="H57" s="114">
        <v>64</v>
      </c>
      <c r="I57" s="140">
        <v>63</v>
      </c>
      <c r="J57" s="115">
        <v>-5</v>
      </c>
      <c r="K57" s="116">
        <v>-7.9365079365079367</v>
      </c>
    </row>
    <row r="58" spans="1:11" ht="14.1" customHeight="1" x14ac:dyDescent="0.2">
      <c r="A58" s="306">
        <v>73</v>
      </c>
      <c r="B58" s="307" t="s">
        <v>286</v>
      </c>
      <c r="C58" s="308"/>
      <c r="D58" s="113">
        <v>1.0216426939104719</v>
      </c>
      <c r="E58" s="115">
        <v>76</v>
      </c>
      <c r="F58" s="114">
        <v>78</v>
      </c>
      <c r="G58" s="114">
        <v>72</v>
      </c>
      <c r="H58" s="114">
        <v>75</v>
      </c>
      <c r="I58" s="140">
        <v>71</v>
      </c>
      <c r="J58" s="115">
        <v>5</v>
      </c>
      <c r="K58" s="116">
        <v>7.042253521126761</v>
      </c>
    </row>
    <row r="59" spans="1:11" ht="14.1" customHeight="1" x14ac:dyDescent="0.2">
      <c r="A59" s="306" t="s">
        <v>287</v>
      </c>
      <c r="B59" s="307" t="s">
        <v>288</v>
      </c>
      <c r="C59" s="308"/>
      <c r="D59" s="113">
        <v>0.77967468745799162</v>
      </c>
      <c r="E59" s="115">
        <v>58</v>
      </c>
      <c r="F59" s="114">
        <v>55</v>
      </c>
      <c r="G59" s="114">
        <v>52</v>
      </c>
      <c r="H59" s="114">
        <v>53</v>
      </c>
      <c r="I59" s="140">
        <v>49</v>
      </c>
      <c r="J59" s="115">
        <v>9</v>
      </c>
      <c r="K59" s="116">
        <v>18.367346938775512</v>
      </c>
    </row>
    <row r="60" spans="1:11" ht="14.1" customHeight="1" x14ac:dyDescent="0.2">
      <c r="A60" s="306">
        <v>81</v>
      </c>
      <c r="B60" s="307" t="s">
        <v>289</v>
      </c>
      <c r="C60" s="308"/>
      <c r="D60" s="113">
        <v>3.0649280817314155</v>
      </c>
      <c r="E60" s="115">
        <v>228</v>
      </c>
      <c r="F60" s="114">
        <v>230</v>
      </c>
      <c r="G60" s="114">
        <v>218</v>
      </c>
      <c r="H60" s="114">
        <v>216</v>
      </c>
      <c r="I60" s="140">
        <v>215</v>
      </c>
      <c r="J60" s="115">
        <v>13</v>
      </c>
      <c r="K60" s="116">
        <v>6.0465116279069768</v>
      </c>
    </row>
    <row r="61" spans="1:11" ht="14.1" customHeight="1" x14ac:dyDescent="0.2">
      <c r="A61" s="306" t="s">
        <v>290</v>
      </c>
      <c r="B61" s="307" t="s">
        <v>291</v>
      </c>
      <c r="C61" s="308"/>
      <c r="D61" s="113">
        <v>1.4249227046646054</v>
      </c>
      <c r="E61" s="115">
        <v>106</v>
      </c>
      <c r="F61" s="114">
        <v>106</v>
      </c>
      <c r="G61" s="114">
        <v>106</v>
      </c>
      <c r="H61" s="114">
        <v>105</v>
      </c>
      <c r="I61" s="140">
        <v>106</v>
      </c>
      <c r="J61" s="115">
        <v>0</v>
      </c>
      <c r="K61" s="116">
        <v>0</v>
      </c>
    </row>
    <row r="62" spans="1:11" ht="14.1" customHeight="1" x14ac:dyDescent="0.2">
      <c r="A62" s="306" t="s">
        <v>292</v>
      </c>
      <c r="B62" s="307" t="s">
        <v>293</v>
      </c>
      <c r="C62" s="308"/>
      <c r="D62" s="113">
        <v>0.92754402473450737</v>
      </c>
      <c r="E62" s="115">
        <v>69</v>
      </c>
      <c r="F62" s="114">
        <v>70</v>
      </c>
      <c r="G62" s="114">
        <v>70</v>
      </c>
      <c r="H62" s="114">
        <v>70</v>
      </c>
      <c r="I62" s="140">
        <v>68</v>
      </c>
      <c r="J62" s="115">
        <v>1</v>
      </c>
      <c r="K62" s="116">
        <v>1.4705882352941178</v>
      </c>
    </row>
    <row r="63" spans="1:11" ht="14.1" customHeight="1" x14ac:dyDescent="0.2">
      <c r="A63" s="306"/>
      <c r="B63" s="307" t="s">
        <v>294</v>
      </c>
      <c r="C63" s="308"/>
      <c r="D63" s="113">
        <v>0.90065869068423177</v>
      </c>
      <c r="E63" s="115">
        <v>67</v>
      </c>
      <c r="F63" s="114">
        <v>68</v>
      </c>
      <c r="G63" s="114">
        <v>68</v>
      </c>
      <c r="H63" s="114">
        <v>68</v>
      </c>
      <c r="I63" s="140">
        <v>66</v>
      </c>
      <c r="J63" s="115">
        <v>1</v>
      </c>
      <c r="K63" s="116">
        <v>1.5151515151515151</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0.38983734372899581</v>
      </c>
      <c r="E65" s="115">
        <v>29</v>
      </c>
      <c r="F65" s="114">
        <v>29</v>
      </c>
      <c r="G65" s="114">
        <v>25</v>
      </c>
      <c r="H65" s="114">
        <v>23</v>
      </c>
      <c r="I65" s="140">
        <v>24</v>
      </c>
      <c r="J65" s="115">
        <v>5</v>
      </c>
      <c r="K65" s="116">
        <v>20.833333333333332</v>
      </c>
    </row>
    <row r="66" spans="1:11" ht="14.1" customHeight="1" x14ac:dyDescent="0.2">
      <c r="A66" s="306">
        <v>82</v>
      </c>
      <c r="B66" s="307" t="s">
        <v>299</v>
      </c>
      <c r="C66" s="308"/>
      <c r="D66" s="113">
        <v>1.8819733835192902</v>
      </c>
      <c r="E66" s="115">
        <v>140</v>
      </c>
      <c r="F66" s="114">
        <v>156</v>
      </c>
      <c r="G66" s="114">
        <v>156</v>
      </c>
      <c r="H66" s="114">
        <v>160</v>
      </c>
      <c r="I66" s="140">
        <v>161</v>
      </c>
      <c r="J66" s="115">
        <v>-21</v>
      </c>
      <c r="K66" s="116">
        <v>-13.043478260869565</v>
      </c>
    </row>
    <row r="67" spans="1:11" ht="14.1" customHeight="1" x14ac:dyDescent="0.2">
      <c r="A67" s="306" t="s">
        <v>300</v>
      </c>
      <c r="B67" s="307" t="s">
        <v>301</v>
      </c>
      <c r="C67" s="308"/>
      <c r="D67" s="113">
        <v>0.71246135233230268</v>
      </c>
      <c r="E67" s="115">
        <v>53</v>
      </c>
      <c r="F67" s="114">
        <v>61</v>
      </c>
      <c r="G67" s="114">
        <v>62</v>
      </c>
      <c r="H67" s="114">
        <v>68</v>
      </c>
      <c r="I67" s="140">
        <v>70</v>
      </c>
      <c r="J67" s="115">
        <v>-17</v>
      </c>
      <c r="K67" s="116">
        <v>-24.285714285714285</v>
      </c>
    </row>
    <row r="68" spans="1:11" ht="14.1" customHeight="1" x14ac:dyDescent="0.2">
      <c r="A68" s="306" t="s">
        <v>302</v>
      </c>
      <c r="B68" s="307" t="s">
        <v>303</v>
      </c>
      <c r="C68" s="308"/>
      <c r="D68" s="113">
        <v>0.79311735448312948</v>
      </c>
      <c r="E68" s="115">
        <v>59</v>
      </c>
      <c r="F68" s="114">
        <v>65</v>
      </c>
      <c r="G68" s="114">
        <v>66</v>
      </c>
      <c r="H68" s="114">
        <v>62</v>
      </c>
      <c r="I68" s="140">
        <v>63</v>
      </c>
      <c r="J68" s="115">
        <v>-4</v>
      </c>
      <c r="K68" s="116">
        <v>-6.3492063492063489</v>
      </c>
    </row>
    <row r="69" spans="1:11" ht="14.1" customHeight="1" x14ac:dyDescent="0.2">
      <c r="A69" s="306">
        <v>83</v>
      </c>
      <c r="B69" s="307" t="s">
        <v>304</v>
      </c>
      <c r="C69" s="308"/>
      <c r="D69" s="113">
        <v>2.9977147466057268</v>
      </c>
      <c r="E69" s="115">
        <v>223</v>
      </c>
      <c r="F69" s="114">
        <v>234</v>
      </c>
      <c r="G69" s="114">
        <v>225</v>
      </c>
      <c r="H69" s="114">
        <v>215</v>
      </c>
      <c r="I69" s="140">
        <v>216</v>
      </c>
      <c r="J69" s="115">
        <v>7</v>
      </c>
      <c r="K69" s="116">
        <v>3.2407407407407409</v>
      </c>
    </row>
    <row r="70" spans="1:11" ht="14.1" customHeight="1" x14ac:dyDescent="0.2">
      <c r="A70" s="306" t="s">
        <v>305</v>
      </c>
      <c r="B70" s="307" t="s">
        <v>306</v>
      </c>
      <c r="C70" s="308"/>
      <c r="D70" s="113">
        <v>1.3980373706143299</v>
      </c>
      <c r="E70" s="115">
        <v>104</v>
      </c>
      <c r="F70" s="114">
        <v>111</v>
      </c>
      <c r="G70" s="114">
        <v>107</v>
      </c>
      <c r="H70" s="114">
        <v>102</v>
      </c>
      <c r="I70" s="140">
        <v>97</v>
      </c>
      <c r="J70" s="115">
        <v>7</v>
      </c>
      <c r="K70" s="116">
        <v>7.2164948453608249</v>
      </c>
    </row>
    <row r="71" spans="1:11" ht="14.1" customHeight="1" x14ac:dyDescent="0.2">
      <c r="A71" s="306"/>
      <c r="B71" s="307" t="s">
        <v>307</v>
      </c>
      <c r="C71" s="308"/>
      <c r="D71" s="113">
        <v>0.65869068423175159</v>
      </c>
      <c r="E71" s="115">
        <v>49</v>
      </c>
      <c r="F71" s="114">
        <v>54</v>
      </c>
      <c r="G71" s="114">
        <v>47</v>
      </c>
      <c r="H71" s="114">
        <v>50</v>
      </c>
      <c r="I71" s="140">
        <v>44</v>
      </c>
      <c r="J71" s="115">
        <v>5</v>
      </c>
      <c r="K71" s="116">
        <v>11.363636363636363</v>
      </c>
    </row>
    <row r="72" spans="1:11" ht="14.1" customHeight="1" x14ac:dyDescent="0.2">
      <c r="A72" s="306">
        <v>84</v>
      </c>
      <c r="B72" s="307" t="s">
        <v>308</v>
      </c>
      <c r="C72" s="308"/>
      <c r="D72" s="113">
        <v>1.0754133620110229</v>
      </c>
      <c r="E72" s="115">
        <v>80</v>
      </c>
      <c r="F72" s="114">
        <v>82</v>
      </c>
      <c r="G72" s="114">
        <v>75</v>
      </c>
      <c r="H72" s="114">
        <v>81</v>
      </c>
      <c r="I72" s="140">
        <v>83</v>
      </c>
      <c r="J72" s="115">
        <v>-3</v>
      </c>
      <c r="K72" s="116">
        <v>-3.6144578313253013</v>
      </c>
    </row>
    <row r="73" spans="1:11" ht="14.1" customHeight="1" x14ac:dyDescent="0.2">
      <c r="A73" s="306" t="s">
        <v>309</v>
      </c>
      <c r="B73" s="307" t="s">
        <v>310</v>
      </c>
      <c r="C73" s="308"/>
      <c r="D73" s="113">
        <v>9.4098669175964517E-2</v>
      </c>
      <c r="E73" s="115">
        <v>7</v>
      </c>
      <c r="F73" s="114">
        <v>6</v>
      </c>
      <c r="G73" s="114" t="s">
        <v>513</v>
      </c>
      <c r="H73" s="114">
        <v>10</v>
      </c>
      <c r="I73" s="140">
        <v>9</v>
      </c>
      <c r="J73" s="115">
        <v>-2</v>
      </c>
      <c r="K73" s="116">
        <v>-22.222222222222221</v>
      </c>
    </row>
    <row r="74" spans="1:11" ht="14.1" customHeight="1" x14ac:dyDescent="0.2">
      <c r="A74" s="306" t="s">
        <v>311</v>
      </c>
      <c r="B74" s="307" t="s">
        <v>312</v>
      </c>
      <c r="C74" s="308"/>
      <c r="D74" s="113">
        <v>6.7213335125688931E-2</v>
      </c>
      <c r="E74" s="115">
        <v>5</v>
      </c>
      <c r="F74" s="114">
        <v>5</v>
      </c>
      <c r="G74" s="114">
        <v>5</v>
      </c>
      <c r="H74" s="114">
        <v>6</v>
      </c>
      <c r="I74" s="140">
        <v>6</v>
      </c>
      <c r="J74" s="115">
        <v>-1</v>
      </c>
      <c r="K74" s="116">
        <v>-16.666666666666668</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v>0.22852533942734238</v>
      </c>
      <c r="E76" s="115">
        <v>17</v>
      </c>
      <c r="F76" s="114">
        <v>20</v>
      </c>
      <c r="G76" s="114">
        <v>19</v>
      </c>
      <c r="H76" s="114">
        <v>15</v>
      </c>
      <c r="I76" s="140">
        <v>13</v>
      </c>
      <c r="J76" s="115">
        <v>4</v>
      </c>
      <c r="K76" s="116">
        <v>30.76923076923077</v>
      </c>
    </row>
    <row r="77" spans="1:11" ht="14.1" customHeight="1" x14ac:dyDescent="0.2">
      <c r="A77" s="306">
        <v>92</v>
      </c>
      <c r="B77" s="307" t="s">
        <v>316</v>
      </c>
      <c r="C77" s="308"/>
      <c r="D77" s="113">
        <v>0.59147734910606264</v>
      </c>
      <c r="E77" s="115">
        <v>44</v>
      </c>
      <c r="F77" s="114">
        <v>47</v>
      </c>
      <c r="G77" s="114">
        <v>43</v>
      </c>
      <c r="H77" s="114">
        <v>47</v>
      </c>
      <c r="I77" s="140">
        <v>37</v>
      </c>
      <c r="J77" s="115">
        <v>7</v>
      </c>
      <c r="K77" s="116">
        <v>18.918918918918919</v>
      </c>
    </row>
    <row r="78" spans="1:11" ht="14.1" customHeight="1" x14ac:dyDescent="0.2">
      <c r="A78" s="306">
        <v>93</v>
      </c>
      <c r="B78" s="307" t="s">
        <v>317</v>
      </c>
      <c r="C78" s="308"/>
      <c r="D78" s="113">
        <v>6.7213335125688931E-2</v>
      </c>
      <c r="E78" s="115">
        <v>5</v>
      </c>
      <c r="F78" s="114" t="s">
        <v>513</v>
      </c>
      <c r="G78" s="114" t="s">
        <v>513</v>
      </c>
      <c r="H78" s="114">
        <v>4</v>
      </c>
      <c r="I78" s="140" t="s">
        <v>513</v>
      </c>
      <c r="J78" s="115" t="s">
        <v>513</v>
      </c>
      <c r="K78" s="116" t="s">
        <v>513</v>
      </c>
    </row>
    <row r="79" spans="1:11" ht="14.1" customHeight="1" x14ac:dyDescent="0.2">
      <c r="A79" s="306">
        <v>94</v>
      </c>
      <c r="B79" s="307" t="s">
        <v>318</v>
      </c>
      <c r="C79" s="308"/>
      <c r="D79" s="113">
        <v>0.38983734372899581</v>
      </c>
      <c r="E79" s="115">
        <v>29</v>
      </c>
      <c r="F79" s="114">
        <v>37</v>
      </c>
      <c r="G79" s="114">
        <v>35</v>
      </c>
      <c r="H79" s="114">
        <v>33</v>
      </c>
      <c r="I79" s="140">
        <v>46</v>
      </c>
      <c r="J79" s="115">
        <v>-17</v>
      </c>
      <c r="K79" s="116">
        <v>-36.956521739130437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3.3337814222341713</v>
      </c>
      <c r="E81" s="143">
        <v>248</v>
      </c>
      <c r="F81" s="144">
        <v>264</v>
      </c>
      <c r="G81" s="144">
        <v>271</v>
      </c>
      <c r="H81" s="144">
        <v>273</v>
      </c>
      <c r="I81" s="145">
        <v>264</v>
      </c>
      <c r="J81" s="143">
        <v>-16</v>
      </c>
      <c r="K81" s="146">
        <v>-6.0606060606060606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2214</v>
      </c>
      <c r="G12" s="536">
        <v>1432</v>
      </c>
      <c r="H12" s="536">
        <v>2843</v>
      </c>
      <c r="I12" s="536">
        <v>1802</v>
      </c>
      <c r="J12" s="537">
        <v>2409</v>
      </c>
      <c r="K12" s="538">
        <v>-195</v>
      </c>
      <c r="L12" s="349">
        <v>-8.0946450809464512</v>
      </c>
    </row>
    <row r="13" spans="1:17" s="110" customFormat="1" ht="15" customHeight="1" x14ac:dyDescent="0.2">
      <c r="A13" s="350" t="s">
        <v>344</v>
      </c>
      <c r="B13" s="351" t="s">
        <v>345</v>
      </c>
      <c r="C13" s="347"/>
      <c r="D13" s="347"/>
      <c r="E13" s="348"/>
      <c r="F13" s="536">
        <v>1432</v>
      </c>
      <c r="G13" s="536">
        <v>787</v>
      </c>
      <c r="H13" s="536">
        <v>1568</v>
      </c>
      <c r="I13" s="536">
        <v>1133</v>
      </c>
      <c r="J13" s="537">
        <v>1545</v>
      </c>
      <c r="K13" s="538">
        <v>-113</v>
      </c>
      <c r="L13" s="349">
        <v>-7.3139158576051777</v>
      </c>
    </row>
    <row r="14" spans="1:17" s="110" customFormat="1" ht="22.5" customHeight="1" x14ac:dyDescent="0.2">
      <c r="A14" s="350"/>
      <c r="B14" s="351" t="s">
        <v>346</v>
      </c>
      <c r="C14" s="347"/>
      <c r="D14" s="347"/>
      <c r="E14" s="348"/>
      <c r="F14" s="536">
        <v>782</v>
      </c>
      <c r="G14" s="536">
        <v>645</v>
      </c>
      <c r="H14" s="536">
        <v>1275</v>
      </c>
      <c r="I14" s="536">
        <v>669</v>
      </c>
      <c r="J14" s="537">
        <v>864</v>
      </c>
      <c r="K14" s="538">
        <v>-82</v>
      </c>
      <c r="L14" s="349">
        <v>-9.4907407407407405</v>
      </c>
    </row>
    <row r="15" spans="1:17" s="110" customFormat="1" ht="15" customHeight="1" x14ac:dyDescent="0.2">
      <c r="A15" s="350" t="s">
        <v>347</v>
      </c>
      <c r="B15" s="351" t="s">
        <v>108</v>
      </c>
      <c r="C15" s="347"/>
      <c r="D15" s="347"/>
      <c r="E15" s="348"/>
      <c r="F15" s="536">
        <v>498</v>
      </c>
      <c r="G15" s="536">
        <v>338</v>
      </c>
      <c r="H15" s="536">
        <v>1344</v>
      </c>
      <c r="I15" s="536">
        <v>328</v>
      </c>
      <c r="J15" s="537">
        <v>570</v>
      </c>
      <c r="K15" s="538">
        <v>-72</v>
      </c>
      <c r="L15" s="349">
        <v>-12.631578947368421</v>
      </c>
    </row>
    <row r="16" spans="1:17" s="110" customFormat="1" ht="15" customHeight="1" x14ac:dyDescent="0.2">
      <c r="A16" s="350"/>
      <c r="B16" s="351" t="s">
        <v>109</v>
      </c>
      <c r="C16" s="347"/>
      <c r="D16" s="347"/>
      <c r="E16" s="348"/>
      <c r="F16" s="536">
        <v>1438</v>
      </c>
      <c r="G16" s="536">
        <v>969</v>
      </c>
      <c r="H16" s="536">
        <v>1333</v>
      </c>
      <c r="I16" s="536">
        <v>1242</v>
      </c>
      <c r="J16" s="537">
        <v>1553</v>
      </c>
      <c r="K16" s="538">
        <v>-115</v>
      </c>
      <c r="L16" s="349">
        <v>-7.405022537025113</v>
      </c>
    </row>
    <row r="17" spans="1:12" s="110" customFormat="1" ht="15" customHeight="1" x14ac:dyDescent="0.2">
      <c r="A17" s="350"/>
      <c r="B17" s="351" t="s">
        <v>110</v>
      </c>
      <c r="C17" s="347"/>
      <c r="D17" s="347"/>
      <c r="E17" s="348"/>
      <c r="F17" s="536">
        <v>248</v>
      </c>
      <c r="G17" s="536">
        <v>111</v>
      </c>
      <c r="H17" s="536">
        <v>151</v>
      </c>
      <c r="I17" s="536">
        <v>203</v>
      </c>
      <c r="J17" s="537">
        <v>264</v>
      </c>
      <c r="K17" s="538">
        <v>-16</v>
      </c>
      <c r="L17" s="349">
        <v>-6.0606060606060606</v>
      </c>
    </row>
    <row r="18" spans="1:12" s="110" customFormat="1" ht="15" customHeight="1" x14ac:dyDescent="0.2">
      <c r="A18" s="350"/>
      <c r="B18" s="351" t="s">
        <v>111</v>
      </c>
      <c r="C18" s="347"/>
      <c r="D18" s="347"/>
      <c r="E18" s="348"/>
      <c r="F18" s="536">
        <v>30</v>
      </c>
      <c r="G18" s="536">
        <v>14</v>
      </c>
      <c r="H18" s="536">
        <v>15</v>
      </c>
      <c r="I18" s="536">
        <v>29</v>
      </c>
      <c r="J18" s="537">
        <v>22</v>
      </c>
      <c r="K18" s="538">
        <v>8</v>
      </c>
      <c r="L18" s="349">
        <v>36.363636363636367</v>
      </c>
    </row>
    <row r="19" spans="1:12" s="110" customFormat="1" ht="15" customHeight="1" x14ac:dyDescent="0.2">
      <c r="A19" s="118" t="s">
        <v>113</v>
      </c>
      <c r="B19" s="119" t="s">
        <v>181</v>
      </c>
      <c r="C19" s="347"/>
      <c r="D19" s="347"/>
      <c r="E19" s="348"/>
      <c r="F19" s="536">
        <v>1607</v>
      </c>
      <c r="G19" s="536">
        <v>887</v>
      </c>
      <c r="H19" s="536">
        <v>2106</v>
      </c>
      <c r="I19" s="536">
        <v>1260</v>
      </c>
      <c r="J19" s="537">
        <v>1769</v>
      </c>
      <c r="K19" s="538">
        <v>-162</v>
      </c>
      <c r="L19" s="349">
        <v>-9.1577162238552852</v>
      </c>
    </row>
    <row r="20" spans="1:12" s="110" customFormat="1" ht="15" customHeight="1" x14ac:dyDescent="0.2">
      <c r="A20" s="118"/>
      <c r="B20" s="119" t="s">
        <v>182</v>
      </c>
      <c r="C20" s="347"/>
      <c r="D20" s="347"/>
      <c r="E20" s="348"/>
      <c r="F20" s="536">
        <v>607</v>
      </c>
      <c r="G20" s="536">
        <v>545</v>
      </c>
      <c r="H20" s="536">
        <v>737</v>
      </c>
      <c r="I20" s="536">
        <v>542</v>
      </c>
      <c r="J20" s="537">
        <v>640</v>
      </c>
      <c r="K20" s="538">
        <v>-33</v>
      </c>
      <c r="L20" s="349">
        <v>-5.15625</v>
      </c>
    </row>
    <row r="21" spans="1:12" s="110" customFormat="1" ht="15" customHeight="1" x14ac:dyDescent="0.2">
      <c r="A21" s="118" t="s">
        <v>113</v>
      </c>
      <c r="B21" s="119" t="s">
        <v>116</v>
      </c>
      <c r="C21" s="347"/>
      <c r="D21" s="347"/>
      <c r="E21" s="348"/>
      <c r="F21" s="536">
        <v>1745</v>
      </c>
      <c r="G21" s="536">
        <v>1038</v>
      </c>
      <c r="H21" s="536">
        <v>2285</v>
      </c>
      <c r="I21" s="536">
        <v>1358</v>
      </c>
      <c r="J21" s="537">
        <v>1927</v>
      </c>
      <c r="K21" s="538">
        <v>-182</v>
      </c>
      <c r="L21" s="349">
        <v>-9.4447327451997918</v>
      </c>
    </row>
    <row r="22" spans="1:12" s="110" customFormat="1" ht="15" customHeight="1" x14ac:dyDescent="0.2">
      <c r="A22" s="118"/>
      <c r="B22" s="119" t="s">
        <v>117</v>
      </c>
      <c r="C22" s="347"/>
      <c r="D22" s="347"/>
      <c r="E22" s="348"/>
      <c r="F22" s="536">
        <v>467</v>
      </c>
      <c r="G22" s="536">
        <v>393</v>
      </c>
      <c r="H22" s="536">
        <v>556</v>
      </c>
      <c r="I22" s="536">
        <v>444</v>
      </c>
      <c r="J22" s="537">
        <v>479</v>
      </c>
      <c r="K22" s="538">
        <v>-12</v>
      </c>
      <c r="L22" s="349">
        <v>-2.5052192066805845</v>
      </c>
    </row>
    <row r="23" spans="1:12" s="110" customFormat="1" ht="15" customHeight="1" x14ac:dyDescent="0.2">
      <c r="A23" s="352" t="s">
        <v>347</v>
      </c>
      <c r="B23" s="353" t="s">
        <v>193</v>
      </c>
      <c r="C23" s="354"/>
      <c r="D23" s="354"/>
      <c r="E23" s="355"/>
      <c r="F23" s="539">
        <v>53</v>
      </c>
      <c r="G23" s="539">
        <v>81</v>
      </c>
      <c r="H23" s="539">
        <v>718</v>
      </c>
      <c r="I23" s="539">
        <v>18</v>
      </c>
      <c r="J23" s="540">
        <v>51</v>
      </c>
      <c r="K23" s="541">
        <v>2</v>
      </c>
      <c r="L23" s="356">
        <v>3.9215686274509802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27.8</v>
      </c>
      <c r="G25" s="542">
        <v>33.9</v>
      </c>
      <c r="H25" s="542">
        <v>32.700000000000003</v>
      </c>
      <c r="I25" s="542">
        <v>33.4</v>
      </c>
      <c r="J25" s="542">
        <v>31.3</v>
      </c>
      <c r="K25" s="543" t="s">
        <v>349</v>
      </c>
      <c r="L25" s="364">
        <v>-3.5</v>
      </c>
    </row>
    <row r="26" spans="1:12" s="110" customFormat="1" ht="15" customHeight="1" x14ac:dyDescent="0.2">
      <c r="A26" s="365" t="s">
        <v>105</v>
      </c>
      <c r="B26" s="366" t="s">
        <v>345</v>
      </c>
      <c r="C26" s="362"/>
      <c r="D26" s="362"/>
      <c r="E26" s="363"/>
      <c r="F26" s="542">
        <v>25.1</v>
      </c>
      <c r="G26" s="542">
        <v>33.799999999999997</v>
      </c>
      <c r="H26" s="542">
        <v>28.6</v>
      </c>
      <c r="I26" s="542">
        <v>30.8</v>
      </c>
      <c r="J26" s="544">
        <v>30</v>
      </c>
      <c r="K26" s="543" t="s">
        <v>349</v>
      </c>
      <c r="L26" s="364">
        <v>-4.8999999999999986</v>
      </c>
    </row>
    <row r="27" spans="1:12" s="110" customFormat="1" ht="15" customHeight="1" x14ac:dyDescent="0.2">
      <c r="A27" s="365"/>
      <c r="B27" s="366" t="s">
        <v>346</v>
      </c>
      <c r="C27" s="362"/>
      <c r="D27" s="362"/>
      <c r="E27" s="363"/>
      <c r="F27" s="542">
        <v>32.9</v>
      </c>
      <c r="G27" s="542">
        <v>34.1</v>
      </c>
      <c r="H27" s="542">
        <v>37.4</v>
      </c>
      <c r="I27" s="542">
        <v>37.700000000000003</v>
      </c>
      <c r="J27" s="542">
        <v>33.6</v>
      </c>
      <c r="K27" s="543" t="s">
        <v>349</v>
      </c>
      <c r="L27" s="364">
        <v>-0.70000000000000284</v>
      </c>
    </row>
    <row r="28" spans="1:12" s="110" customFormat="1" ht="15" customHeight="1" x14ac:dyDescent="0.2">
      <c r="A28" s="365" t="s">
        <v>113</v>
      </c>
      <c r="B28" s="366" t="s">
        <v>108</v>
      </c>
      <c r="C28" s="362"/>
      <c r="D28" s="362"/>
      <c r="E28" s="363"/>
      <c r="F28" s="542">
        <v>38.4</v>
      </c>
      <c r="G28" s="542">
        <v>39.5</v>
      </c>
      <c r="H28" s="542">
        <v>39.299999999999997</v>
      </c>
      <c r="I28" s="542">
        <v>44.1</v>
      </c>
      <c r="J28" s="542">
        <v>37.4</v>
      </c>
      <c r="K28" s="543" t="s">
        <v>349</v>
      </c>
      <c r="L28" s="364">
        <v>1</v>
      </c>
    </row>
    <row r="29" spans="1:12" s="110" customFormat="1" ht="11.25" x14ac:dyDescent="0.2">
      <c r="A29" s="365"/>
      <c r="B29" s="366" t="s">
        <v>109</v>
      </c>
      <c r="C29" s="362"/>
      <c r="D29" s="362"/>
      <c r="E29" s="363"/>
      <c r="F29" s="542">
        <v>25.4</v>
      </c>
      <c r="G29" s="542">
        <v>31.9</v>
      </c>
      <c r="H29" s="542">
        <v>30.1</v>
      </c>
      <c r="I29" s="542">
        <v>32.1</v>
      </c>
      <c r="J29" s="544">
        <v>29.4</v>
      </c>
      <c r="K29" s="543" t="s">
        <v>349</v>
      </c>
      <c r="L29" s="364">
        <v>-4</v>
      </c>
    </row>
    <row r="30" spans="1:12" s="110" customFormat="1" ht="15" customHeight="1" x14ac:dyDescent="0.2">
      <c r="A30" s="365"/>
      <c r="B30" s="366" t="s">
        <v>110</v>
      </c>
      <c r="C30" s="362"/>
      <c r="D30" s="362"/>
      <c r="E30" s="363"/>
      <c r="F30" s="542">
        <v>23.4</v>
      </c>
      <c r="G30" s="542">
        <v>38.700000000000003</v>
      </c>
      <c r="H30" s="542">
        <v>27.3</v>
      </c>
      <c r="I30" s="542">
        <v>25.1</v>
      </c>
      <c r="J30" s="542">
        <v>30.3</v>
      </c>
      <c r="K30" s="543" t="s">
        <v>349</v>
      </c>
      <c r="L30" s="364">
        <v>-6.9000000000000021</v>
      </c>
    </row>
    <row r="31" spans="1:12" s="110" customFormat="1" ht="15" customHeight="1" x14ac:dyDescent="0.2">
      <c r="A31" s="365"/>
      <c r="B31" s="366" t="s">
        <v>111</v>
      </c>
      <c r="C31" s="362"/>
      <c r="D31" s="362"/>
      <c r="E31" s="363"/>
      <c r="F31" s="542">
        <v>23.3</v>
      </c>
      <c r="G31" s="542">
        <v>28.6</v>
      </c>
      <c r="H31" s="542">
        <v>20</v>
      </c>
      <c r="I31" s="542">
        <v>27.6</v>
      </c>
      <c r="J31" s="542">
        <v>31.8</v>
      </c>
      <c r="K31" s="543" t="s">
        <v>349</v>
      </c>
      <c r="L31" s="364">
        <v>-8.5</v>
      </c>
    </row>
    <row r="32" spans="1:12" s="110" customFormat="1" ht="15" customHeight="1" x14ac:dyDescent="0.2">
      <c r="A32" s="367" t="s">
        <v>113</v>
      </c>
      <c r="B32" s="368" t="s">
        <v>181</v>
      </c>
      <c r="C32" s="362"/>
      <c r="D32" s="362"/>
      <c r="E32" s="363"/>
      <c r="F32" s="542">
        <v>26.1</v>
      </c>
      <c r="G32" s="542">
        <v>36.6</v>
      </c>
      <c r="H32" s="542">
        <v>32.6</v>
      </c>
      <c r="I32" s="542">
        <v>32.1</v>
      </c>
      <c r="J32" s="544">
        <v>29.3</v>
      </c>
      <c r="K32" s="543" t="s">
        <v>349</v>
      </c>
      <c r="L32" s="364">
        <v>-3.1999999999999993</v>
      </c>
    </row>
    <row r="33" spans="1:12" s="110" customFormat="1" ht="15" customHeight="1" x14ac:dyDescent="0.2">
      <c r="A33" s="367"/>
      <c r="B33" s="368" t="s">
        <v>182</v>
      </c>
      <c r="C33" s="362"/>
      <c r="D33" s="362"/>
      <c r="E33" s="363"/>
      <c r="F33" s="542">
        <v>32.1</v>
      </c>
      <c r="G33" s="542">
        <v>29.9</v>
      </c>
      <c r="H33" s="542">
        <v>32.799999999999997</v>
      </c>
      <c r="I33" s="542">
        <v>36.200000000000003</v>
      </c>
      <c r="J33" s="542">
        <v>36.6</v>
      </c>
      <c r="K33" s="543" t="s">
        <v>349</v>
      </c>
      <c r="L33" s="364">
        <v>-4.5</v>
      </c>
    </row>
    <row r="34" spans="1:12" s="369" customFormat="1" ht="15" customHeight="1" x14ac:dyDescent="0.2">
      <c r="A34" s="367" t="s">
        <v>113</v>
      </c>
      <c r="B34" s="368" t="s">
        <v>116</v>
      </c>
      <c r="C34" s="362"/>
      <c r="D34" s="362"/>
      <c r="E34" s="363"/>
      <c r="F34" s="542">
        <v>28.8</v>
      </c>
      <c r="G34" s="542">
        <v>34.6</v>
      </c>
      <c r="H34" s="542">
        <v>33.4</v>
      </c>
      <c r="I34" s="542">
        <v>30.8</v>
      </c>
      <c r="J34" s="542">
        <v>29.9</v>
      </c>
      <c r="K34" s="543" t="s">
        <v>349</v>
      </c>
      <c r="L34" s="364">
        <v>-1.0999999999999979</v>
      </c>
    </row>
    <row r="35" spans="1:12" s="369" customFormat="1" ht="11.25" x14ac:dyDescent="0.2">
      <c r="A35" s="370"/>
      <c r="B35" s="371" t="s">
        <v>117</v>
      </c>
      <c r="C35" s="372"/>
      <c r="D35" s="372"/>
      <c r="E35" s="373"/>
      <c r="F35" s="545">
        <v>24.5</v>
      </c>
      <c r="G35" s="545">
        <v>32</v>
      </c>
      <c r="H35" s="545">
        <v>30.5</v>
      </c>
      <c r="I35" s="545">
        <v>41.2</v>
      </c>
      <c r="J35" s="546">
        <v>37.299999999999997</v>
      </c>
      <c r="K35" s="547" t="s">
        <v>349</v>
      </c>
      <c r="L35" s="374">
        <v>-12.799999999999997</v>
      </c>
    </row>
    <row r="36" spans="1:12" s="369" customFormat="1" ht="15.95" customHeight="1" x14ac:dyDescent="0.2">
      <c r="A36" s="375" t="s">
        <v>350</v>
      </c>
      <c r="B36" s="376"/>
      <c r="C36" s="377"/>
      <c r="D36" s="376"/>
      <c r="E36" s="378"/>
      <c r="F36" s="548">
        <v>2154</v>
      </c>
      <c r="G36" s="548">
        <v>1344</v>
      </c>
      <c r="H36" s="548">
        <v>2078</v>
      </c>
      <c r="I36" s="548">
        <v>1780</v>
      </c>
      <c r="J36" s="548">
        <v>2350</v>
      </c>
      <c r="K36" s="549">
        <v>-196</v>
      </c>
      <c r="L36" s="380">
        <v>-8.3404255319148941</v>
      </c>
    </row>
    <row r="37" spans="1:12" s="369" customFormat="1" ht="15.95" customHeight="1" x14ac:dyDescent="0.2">
      <c r="A37" s="381"/>
      <c r="B37" s="382" t="s">
        <v>113</v>
      </c>
      <c r="C37" s="382" t="s">
        <v>351</v>
      </c>
      <c r="D37" s="382"/>
      <c r="E37" s="383"/>
      <c r="F37" s="548">
        <v>599</v>
      </c>
      <c r="G37" s="548">
        <v>456</v>
      </c>
      <c r="H37" s="548">
        <v>679</v>
      </c>
      <c r="I37" s="548">
        <v>594</v>
      </c>
      <c r="J37" s="548">
        <v>736</v>
      </c>
      <c r="K37" s="549">
        <v>-137</v>
      </c>
      <c r="L37" s="380">
        <v>-18.614130434782609</v>
      </c>
    </row>
    <row r="38" spans="1:12" s="369" customFormat="1" ht="15.95" customHeight="1" x14ac:dyDescent="0.2">
      <c r="A38" s="381"/>
      <c r="B38" s="384" t="s">
        <v>105</v>
      </c>
      <c r="C38" s="384" t="s">
        <v>106</v>
      </c>
      <c r="D38" s="385"/>
      <c r="E38" s="383"/>
      <c r="F38" s="548">
        <v>1403</v>
      </c>
      <c r="G38" s="548">
        <v>737</v>
      </c>
      <c r="H38" s="548">
        <v>1113</v>
      </c>
      <c r="I38" s="548">
        <v>1120</v>
      </c>
      <c r="J38" s="550">
        <v>1511</v>
      </c>
      <c r="K38" s="549">
        <v>-108</v>
      </c>
      <c r="L38" s="380">
        <v>-7.1475843812045001</v>
      </c>
    </row>
    <row r="39" spans="1:12" s="369" customFormat="1" ht="15.95" customHeight="1" x14ac:dyDescent="0.2">
      <c r="A39" s="381"/>
      <c r="B39" s="385"/>
      <c r="C39" s="382" t="s">
        <v>352</v>
      </c>
      <c r="D39" s="385"/>
      <c r="E39" s="383"/>
      <c r="F39" s="548">
        <v>352</v>
      </c>
      <c r="G39" s="548">
        <v>249</v>
      </c>
      <c r="H39" s="548">
        <v>318</v>
      </c>
      <c r="I39" s="548">
        <v>345</v>
      </c>
      <c r="J39" s="548">
        <v>454</v>
      </c>
      <c r="K39" s="549">
        <v>-102</v>
      </c>
      <c r="L39" s="380">
        <v>-22.466960352422909</v>
      </c>
    </row>
    <row r="40" spans="1:12" s="369" customFormat="1" ht="15.95" customHeight="1" x14ac:dyDescent="0.2">
      <c r="A40" s="381"/>
      <c r="B40" s="384"/>
      <c r="C40" s="384" t="s">
        <v>107</v>
      </c>
      <c r="D40" s="385"/>
      <c r="E40" s="383"/>
      <c r="F40" s="548">
        <v>751</v>
      </c>
      <c r="G40" s="548">
        <v>607</v>
      </c>
      <c r="H40" s="548">
        <v>965</v>
      </c>
      <c r="I40" s="548">
        <v>660</v>
      </c>
      <c r="J40" s="548">
        <v>839</v>
      </c>
      <c r="K40" s="549">
        <v>-88</v>
      </c>
      <c r="L40" s="380">
        <v>-10.488676996424315</v>
      </c>
    </row>
    <row r="41" spans="1:12" s="369" customFormat="1" ht="24" customHeight="1" x14ac:dyDescent="0.2">
      <c r="A41" s="381"/>
      <c r="B41" s="385"/>
      <c r="C41" s="382" t="s">
        <v>352</v>
      </c>
      <c r="D41" s="385"/>
      <c r="E41" s="383"/>
      <c r="F41" s="548">
        <v>247</v>
      </c>
      <c r="G41" s="548">
        <v>207</v>
      </c>
      <c r="H41" s="548">
        <v>361</v>
      </c>
      <c r="I41" s="548">
        <v>249</v>
      </c>
      <c r="J41" s="550">
        <v>282</v>
      </c>
      <c r="K41" s="549">
        <v>-35</v>
      </c>
      <c r="L41" s="380">
        <v>-12.411347517730496</v>
      </c>
    </row>
    <row r="42" spans="1:12" s="110" customFormat="1" ht="15" customHeight="1" x14ac:dyDescent="0.2">
      <c r="A42" s="381"/>
      <c r="B42" s="384" t="s">
        <v>113</v>
      </c>
      <c r="C42" s="384" t="s">
        <v>353</v>
      </c>
      <c r="D42" s="385"/>
      <c r="E42" s="383"/>
      <c r="F42" s="548">
        <v>443</v>
      </c>
      <c r="G42" s="548">
        <v>266</v>
      </c>
      <c r="H42" s="548">
        <v>652</v>
      </c>
      <c r="I42" s="548">
        <v>313</v>
      </c>
      <c r="J42" s="548">
        <v>521</v>
      </c>
      <c r="K42" s="549">
        <v>-78</v>
      </c>
      <c r="L42" s="380">
        <v>-14.971209213051823</v>
      </c>
    </row>
    <row r="43" spans="1:12" s="110" customFormat="1" ht="15" customHeight="1" x14ac:dyDescent="0.2">
      <c r="A43" s="381"/>
      <c r="B43" s="385"/>
      <c r="C43" s="382" t="s">
        <v>352</v>
      </c>
      <c r="D43" s="385"/>
      <c r="E43" s="383"/>
      <c r="F43" s="548">
        <v>170</v>
      </c>
      <c r="G43" s="548">
        <v>105</v>
      </c>
      <c r="H43" s="548">
        <v>256</v>
      </c>
      <c r="I43" s="548">
        <v>138</v>
      </c>
      <c r="J43" s="548">
        <v>195</v>
      </c>
      <c r="K43" s="549">
        <v>-25</v>
      </c>
      <c r="L43" s="380">
        <v>-12.820512820512821</v>
      </c>
    </row>
    <row r="44" spans="1:12" s="110" customFormat="1" ht="15" customHeight="1" x14ac:dyDescent="0.2">
      <c r="A44" s="381"/>
      <c r="B44" s="384"/>
      <c r="C44" s="366" t="s">
        <v>109</v>
      </c>
      <c r="D44" s="385"/>
      <c r="E44" s="383"/>
      <c r="F44" s="548">
        <v>1433</v>
      </c>
      <c r="G44" s="548">
        <v>953</v>
      </c>
      <c r="H44" s="548">
        <v>1261</v>
      </c>
      <c r="I44" s="548">
        <v>1235</v>
      </c>
      <c r="J44" s="550">
        <v>1543</v>
      </c>
      <c r="K44" s="549">
        <v>-110</v>
      </c>
      <c r="L44" s="380">
        <v>-7.1289695398574207</v>
      </c>
    </row>
    <row r="45" spans="1:12" s="110" customFormat="1" ht="15" customHeight="1" x14ac:dyDescent="0.2">
      <c r="A45" s="381"/>
      <c r="B45" s="385"/>
      <c r="C45" s="382" t="s">
        <v>352</v>
      </c>
      <c r="D45" s="385"/>
      <c r="E45" s="383"/>
      <c r="F45" s="548">
        <v>364</v>
      </c>
      <c r="G45" s="548">
        <v>304</v>
      </c>
      <c r="H45" s="548">
        <v>379</v>
      </c>
      <c r="I45" s="548">
        <v>397</v>
      </c>
      <c r="J45" s="548">
        <v>454</v>
      </c>
      <c r="K45" s="549">
        <v>-90</v>
      </c>
      <c r="L45" s="380">
        <v>-19.823788546255507</v>
      </c>
    </row>
    <row r="46" spans="1:12" s="110" customFormat="1" ht="15" customHeight="1" x14ac:dyDescent="0.2">
      <c r="A46" s="381"/>
      <c r="B46" s="384"/>
      <c r="C46" s="366" t="s">
        <v>110</v>
      </c>
      <c r="D46" s="385"/>
      <c r="E46" s="383"/>
      <c r="F46" s="548">
        <v>248</v>
      </c>
      <c r="G46" s="548">
        <v>111</v>
      </c>
      <c r="H46" s="548">
        <v>150</v>
      </c>
      <c r="I46" s="548">
        <v>203</v>
      </c>
      <c r="J46" s="548">
        <v>264</v>
      </c>
      <c r="K46" s="549">
        <v>-16</v>
      </c>
      <c r="L46" s="380">
        <v>-6.0606060606060606</v>
      </c>
    </row>
    <row r="47" spans="1:12" s="110" customFormat="1" ht="15" customHeight="1" x14ac:dyDescent="0.2">
      <c r="A47" s="381"/>
      <c r="B47" s="385"/>
      <c r="C47" s="382" t="s">
        <v>352</v>
      </c>
      <c r="D47" s="385"/>
      <c r="E47" s="383"/>
      <c r="F47" s="548">
        <v>58</v>
      </c>
      <c r="G47" s="548">
        <v>43</v>
      </c>
      <c r="H47" s="548">
        <v>41</v>
      </c>
      <c r="I47" s="548">
        <v>51</v>
      </c>
      <c r="J47" s="550">
        <v>80</v>
      </c>
      <c r="K47" s="549">
        <v>-22</v>
      </c>
      <c r="L47" s="380">
        <v>-27.5</v>
      </c>
    </row>
    <row r="48" spans="1:12" s="110" customFormat="1" ht="15" customHeight="1" x14ac:dyDescent="0.2">
      <c r="A48" s="381"/>
      <c r="B48" s="385"/>
      <c r="C48" s="366" t="s">
        <v>111</v>
      </c>
      <c r="D48" s="386"/>
      <c r="E48" s="387"/>
      <c r="F48" s="548">
        <v>30</v>
      </c>
      <c r="G48" s="548">
        <v>14</v>
      </c>
      <c r="H48" s="548">
        <v>15</v>
      </c>
      <c r="I48" s="548">
        <v>29</v>
      </c>
      <c r="J48" s="548">
        <v>22</v>
      </c>
      <c r="K48" s="549">
        <v>8</v>
      </c>
      <c r="L48" s="380">
        <v>36.363636363636367</v>
      </c>
    </row>
    <row r="49" spans="1:12" s="110" customFormat="1" ht="15" customHeight="1" x14ac:dyDescent="0.2">
      <c r="A49" s="381"/>
      <c r="B49" s="385"/>
      <c r="C49" s="382" t="s">
        <v>352</v>
      </c>
      <c r="D49" s="385"/>
      <c r="E49" s="383"/>
      <c r="F49" s="548">
        <v>7</v>
      </c>
      <c r="G49" s="548">
        <v>4</v>
      </c>
      <c r="H49" s="548">
        <v>3</v>
      </c>
      <c r="I49" s="548">
        <v>8</v>
      </c>
      <c r="J49" s="548">
        <v>7</v>
      </c>
      <c r="K49" s="549">
        <v>0</v>
      </c>
      <c r="L49" s="380">
        <v>0</v>
      </c>
    </row>
    <row r="50" spans="1:12" s="110" customFormat="1" ht="15" customHeight="1" x14ac:dyDescent="0.2">
      <c r="A50" s="381"/>
      <c r="B50" s="384" t="s">
        <v>113</v>
      </c>
      <c r="C50" s="382" t="s">
        <v>181</v>
      </c>
      <c r="D50" s="385"/>
      <c r="E50" s="383"/>
      <c r="F50" s="548">
        <v>1549</v>
      </c>
      <c r="G50" s="548">
        <v>803</v>
      </c>
      <c r="H50" s="548">
        <v>1368</v>
      </c>
      <c r="I50" s="548">
        <v>1238</v>
      </c>
      <c r="J50" s="550">
        <v>1714</v>
      </c>
      <c r="K50" s="549">
        <v>-165</v>
      </c>
      <c r="L50" s="380">
        <v>-9.6266044340723447</v>
      </c>
    </row>
    <row r="51" spans="1:12" s="110" customFormat="1" ht="15" customHeight="1" x14ac:dyDescent="0.2">
      <c r="A51" s="381"/>
      <c r="B51" s="385"/>
      <c r="C51" s="382" t="s">
        <v>352</v>
      </c>
      <c r="D51" s="385"/>
      <c r="E51" s="383"/>
      <c r="F51" s="548">
        <v>405</v>
      </c>
      <c r="G51" s="548">
        <v>294</v>
      </c>
      <c r="H51" s="548">
        <v>446</v>
      </c>
      <c r="I51" s="548">
        <v>398</v>
      </c>
      <c r="J51" s="548">
        <v>503</v>
      </c>
      <c r="K51" s="549">
        <v>-98</v>
      </c>
      <c r="L51" s="380">
        <v>-19.483101391650099</v>
      </c>
    </row>
    <row r="52" spans="1:12" s="110" customFormat="1" ht="15" customHeight="1" x14ac:dyDescent="0.2">
      <c r="A52" s="381"/>
      <c r="B52" s="384"/>
      <c r="C52" s="382" t="s">
        <v>182</v>
      </c>
      <c r="D52" s="385"/>
      <c r="E52" s="383"/>
      <c r="F52" s="548">
        <v>605</v>
      </c>
      <c r="G52" s="548">
        <v>541</v>
      </c>
      <c r="H52" s="548">
        <v>710</v>
      </c>
      <c r="I52" s="548">
        <v>542</v>
      </c>
      <c r="J52" s="548">
        <v>636</v>
      </c>
      <c r="K52" s="549">
        <v>-31</v>
      </c>
      <c r="L52" s="380">
        <v>-4.8742138364779874</v>
      </c>
    </row>
    <row r="53" spans="1:12" s="269" customFormat="1" ht="11.25" customHeight="1" x14ac:dyDescent="0.2">
      <c r="A53" s="381"/>
      <c r="B53" s="385"/>
      <c r="C53" s="382" t="s">
        <v>352</v>
      </c>
      <c r="D53" s="385"/>
      <c r="E53" s="383"/>
      <c r="F53" s="548">
        <v>194</v>
      </c>
      <c r="G53" s="548">
        <v>162</v>
      </c>
      <c r="H53" s="548">
        <v>233</v>
      </c>
      <c r="I53" s="548">
        <v>196</v>
      </c>
      <c r="J53" s="550">
        <v>233</v>
      </c>
      <c r="K53" s="549">
        <v>-39</v>
      </c>
      <c r="L53" s="380">
        <v>-16.738197424892704</v>
      </c>
    </row>
    <row r="54" spans="1:12" s="151" customFormat="1" ht="12.75" customHeight="1" x14ac:dyDescent="0.2">
      <c r="A54" s="381"/>
      <c r="B54" s="384" t="s">
        <v>113</v>
      </c>
      <c r="C54" s="384" t="s">
        <v>116</v>
      </c>
      <c r="D54" s="385"/>
      <c r="E54" s="383"/>
      <c r="F54" s="548">
        <v>1690</v>
      </c>
      <c r="G54" s="548">
        <v>959</v>
      </c>
      <c r="H54" s="548">
        <v>1572</v>
      </c>
      <c r="I54" s="548">
        <v>1338</v>
      </c>
      <c r="J54" s="548">
        <v>1875</v>
      </c>
      <c r="K54" s="549">
        <v>-185</v>
      </c>
      <c r="L54" s="380">
        <v>-9.8666666666666671</v>
      </c>
    </row>
    <row r="55" spans="1:12" ht="11.25" x14ac:dyDescent="0.2">
      <c r="A55" s="381"/>
      <c r="B55" s="385"/>
      <c r="C55" s="382" t="s">
        <v>352</v>
      </c>
      <c r="D55" s="385"/>
      <c r="E55" s="383"/>
      <c r="F55" s="548">
        <v>486</v>
      </c>
      <c r="G55" s="548">
        <v>332</v>
      </c>
      <c r="H55" s="548">
        <v>525</v>
      </c>
      <c r="I55" s="548">
        <v>412</v>
      </c>
      <c r="J55" s="548">
        <v>560</v>
      </c>
      <c r="K55" s="549">
        <v>-74</v>
      </c>
      <c r="L55" s="380">
        <v>-13.214285714285714</v>
      </c>
    </row>
    <row r="56" spans="1:12" ht="14.25" customHeight="1" x14ac:dyDescent="0.2">
      <c r="A56" s="381"/>
      <c r="B56" s="385"/>
      <c r="C56" s="384" t="s">
        <v>117</v>
      </c>
      <c r="D56" s="385"/>
      <c r="E56" s="383"/>
      <c r="F56" s="548">
        <v>462</v>
      </c>
      <c r="G56" s="548">
        <v>384</v>
      </c>
      <c r="H56" s="548">
        <v>505</v>
      </c>
      <c r="I56" s="548">
        <v>442</v>
      </c>
      <c r="J56" s="548">
        <v>472</v>
      </c>
      <c r="K56" s="549">
        <v>-10</v>
      </c>
      <c r="L56" s="380">
        <v>-2.1186440677966103</v>
      </c>
    </row>
    <row r="57" spans="1:12" ht="18.75" customHeight="1" x14ac:dyDescent="0.2">
      <c r="A57" s="388"/>
      <c r="B57" s="389"/>
      <c r="C57" s="390" t="s">
        <v>352</v>
      </c>
      <c r="D57" s="389"/>
      <c r="E57" s="391"/>
      <c r="F57" s="551">
        <v>113</v>
      </c>
      <c r="G57" s="552">
        <v>123</v>
      </c>
      <c r="H57" s="552">
        <v>154</v>
      </c>
      <c r="I57" s="552">
        <v>182</v>
      </c>
      <c r="J57" s="552">
        <v>176</v>
      </c>
      <c r="K57" s="553">
        <f t="shared" ref="K57" si="0">IF(OR(F57=".",J57=".")=TRUE,".",IF(OR(F57="*",J57="*")=TRUE,"*",IF(AND(F57="-",J57="-")=TRUE,"-",IF(AND(ISNUMBER(J57),ISNUMBER(F57))=TRUE,IF(F57-J57=0,0,F57-J57),IF(ISNUMBER(F57)=TRUE,F57,-J57)))))</f>
        <v>-63</v>
      </c>
      <c r="L57" s="392">
        <f t="shared" ref="L57" si="1">IF(K57 =".",".",IF(K57 ="*","*",IF(K57="-","-",IF(K57=0,0,IF(OR(J57="-",J57=".",F57="-",F57=".")=TRUE,"X",IF(J57=0,"0,0",IF(ABS(K57*100/J57)&gt;250,".X",(K57*100/J57))))))))</f>
        <v>-35.795454545454547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2214</v>
      </c>
      <c r="E11" s="114">
        <v>1432</v>
      </c>
      <c r="F11" s="114">
        <v>2843</v>
      </c>
      <c r="G11" s="114">
        <v>1802</v>
      </c>
      <c r="H11" s="140">
        <v>2409</v>
      </c>
      <c r="I11" s="115">
        <v>-195</v>
      </c>
      <c r="J11" s="116">
        <v>-8.0946450809464512</v>
      </c>
    </row>
    <row r="12" spans="1:15" s="110" customFormat="1" ht="24.95" customHeight="1" x14ac:dyDescent="0.2">
      <c r="A12" s="193" t="s">
        <v>132</v>
      </c>
      <c r="B12" s="194" t="s">
        <v>133</v>
      </c>
      <c r="C12" s="113" t="s">
        <v>513</v>
      </c>
      <c r="D12" s="115" t="s">
        <v>513</v>
      </c>
      <c r="E12" s="114">
        <v>11</v>
      </c>
      <c r="F12" s="114">
        <v>63</v>
      </c>
      <c r="G12" s="114">
        <v>28</v>
      </c>
      <c r="H12" s="140">
        <v>60</v>
      </c>
      <c r="I12" s="115" t="s">
        <v>513</v>
      </c>
      <c r="J12" s="116" t="s">
        <v>513</v>
      </c>
    </row>
    <row r="13" spans="1:15" s="110" customFormat="1" ht="24.95" customHeight="1" x14ac:dyDescent="0.2">
      <c r="A13" s="193" t="s">
        <v>134</v>
      </c>
      <c r="B13" s="199" t="s">
        <v>214</v>
      </c>
      <c r="C13" s="113" t="s">
        <v>513</v>
      </c>
      <c r="D13" s="115" t="s">
        <v>513</v>
      </c>
      <c r="E13" s="114">
        <v>11</v>
      </c>
      <c r="F13" s="114">
        <v>28</v>
      </c>
      <c r="G13" s="114">
        <v>37</v>
      </c>
      <c r="H13" s="140">
        <v>69</v>
      </c>
      <c r="I13" s="115" t="s">
        <v>513</v>
      </c>
      <c r="J13" s="116" t="s">
        <v>513</v>
      </c>
    </row>
    <row r="14" spans="1:15" s="287" customFormat="1" ht="24.95" customHeight="1" x14ac:dyDescent="0.2">
      <c r="A14" s="193" t="s">
        <v>215</v>
      </c>
      <c r="B14" s="199" t="s">
        <v>137</v>
      </c>
      <c r="C14" s="113">
        <v>29.04245709123758</v>
      </c>
      <c r="D14" s="115">
        <v>643</v>
      </c>
      <c r="E14" s="114">
        <v>397</v>
      </c>
      <c r="F14" s="114">
        <v>1003</v>
      </c>
      <c r="G14" s="114">
        <v>543</v>
      </c>
      <c r="H14" s="140">
        <v>760</v>
      </c>
      <c r="I14" s="115">
        <v>-117</v>
      </c>
      <c r="J14" s="116">
        <v>-15.394736842105264</v>
      </c>
      <c r="K14" s="110"/>
      <c r="L14" s="110"/>
      <c r="M14" s="110"/>
      <c r="N14" s="110"/>
      <c r="O14" s="110"/>
    </row>
    <row r="15" spans="1:15" s="110" customFormat="1" ht="24.95" customHeight="1" x14ac:dyDescent="0.2">
      <c r="A15" s="193" t="s">
        <v>216</v>
      </c>
      <c r="B15" s="199" t="s">
        <v>217</v>
      </c>
      <c r="C15" s="113">
        <v>3.5682023486901535</v>
      </c>
      <c r="D15" s="115">
        <v>79</v>
      </c>
      <c r="E15" s="114">
        <v>72</v>
      </c>
      <c r="F15" s="114">
        <v>168</v>
      </c>
      <c r="G15" s="114">
        <v>75</v>
      </c>
      <c r="H15" s="140">
        <v>100</v>
      </c>
      <c r="I15" s="115">
        <v>-21</v>
      </c>
      <c r="J15" s="116">
        <v>-21</v>
      </c>
    </row>
    <row r="16" spans="1:15" s="287" customFormat="1" ht="24.95" customHeight="1" x14ac:dyDescent="0.2">
      <c r="A16" s="193" t="s">
        <v>218</v>
      </c>
      <c r="B16" s="199" t="s">
        <v>141</v>
      </c>
      <c r="C16" s="113">
        <v>14.769647696476964</v>
      </c>
      <c r="D16" s="115">
        <v>327</v>
      </c>
      <c r="E16" s="114">
        <v>265</v>
      </c>
      <c r="F16" s="114">
        <v>699</v>
      </c>
      <c r="G16" s="114">
        <v>373</v>
      </c>
      <c r="H16" s="140">
        <v>493</v>
      </c>
      <c r="I16" s="115">
        <v>-166</v>
      </c>
      <c r="J16" s="116">
        <v>-33.671399594320484</v>
      </c>
      <c r="K16" s="110"/>
      <c r="L16" s="110"/>
      <c r="M16" s="110"/>
      <c r="N16" s="110"/>
      <c r="O16" s="110"/>
    </row>
    <row r="17" spans="1:15" s="110" customFormat="1" ht="24.95" customHeight="1" x14ac:dyDescent="0.2">
      <c r="A17" s="193" t="s">
        <v>142</v>
      </c>
      <c r="B17" s="199" t="s">
        <v>220</v>
      </c>
      <c r="C17" s="113">
        <v>10.704607046070461</v>
      </c>
      <c r="D17" s="115">
        <v>237</v>
      </c>
      <c r="E17" s="114">
        <v>60</v>
      </c>
      <c r="F17" s="114">
        <v>136</v>
      </c>
      <c r="G17" s="114">
        <v>95</v>
      </c>
      <c r="H17" s="140">
        <v>167</v>
      </c>
      <c r="I17" s="115">
        <v>70</v>
      </c>
      <c r="J17" s="116">
        <v>41.91616766467066</v>
      </c>
    </row>
    <row r="18" spans="1:15" s="287" customFormat="1" ht="24.95" customHeight="1" x14ac:dyDescent="0.2">
      <c r="A18" s="201" t="s">
        <v>144</v>
      </c>
      <c r="B18" s="202" t="s">
        <v>145</v>
      </c>
      <c r="C18" s="113">
        <v>14.092140921409214</v>
      </c>
      <c r="D18" s="115">
        <v>312</v>
      </c>
      <c r="E18" s="114">
        <v>101</v>
      </c>
      <c r="F18" s="114">
        <v>169</v>
      </c>
      <c r="G18" s="114">
        <v>236</v>
      </c>
      <c r="H18" s="140">
        <v>327</v>
      </c>
      <c r="I18" s="115">
        <v>-15</v>
      </c>
      <c r="J18" s="116">
        <v>-4.5871559633027523</v>
      </c>
      <c r="K18" s="110"/>
      <c r="L18" s="110"/>
      <c r="M18" s="110"/>
      <c r="N18" s="110"/>
      <c r="O18" s="110"/>
    </row>
    <row r="19" spans="1:15" s="110" customFormat="1" ht="24.95" customHeight="1" x14ac:dyDescent="0.2">
      <c r="A19" s="193" t="s">
        <v>146</v>
      </c>
      <c r="B19" s="199" t="s">
        <v>147</v>
      </c>
      <c r="C19" s="113">
        <v>10.027100271002711</v>
      </c>
      <c r="D19" s="115">
        <v>222</v>
      </c>
      <c r="E19" s="114">
        <v>175</v>
      </c>
      <c r="F19" s="114">
        <v>315</v>
      </c>
      <c r="G19" s="114">
        <v>249</v>
      </c>
      <c r="H19" s="140">
        <v>274</v>
      </c>
      <c r="I19" s="115">
        <v>-52</v>
      </c>
      <c r="J19" s="116">
        <v>-18.978102189781023</v>
      </c>
    </row>
    <row r="20" spans="1:15" s="287" customFormat="1" ht="24.95" customHeight="1" x14ac:dyDescent="0.2">
      <c r="A20" s="193" t="s">
        <v>148</v>
      </c>
      <c r="B20" s="199" t="s">
        <v>149</v>
      </c>
      <c r="C20" s="113">
        <v>9.2140921409214087</v>
      </c>
      <c r="D20" s="115">
        <v>204</v>
      </c>
      <c r="E20" s="114">
        <v>168</v>
      </c>
      <c r="F20" s="114">
        <v>222</v>
      </c>
      <c r="G20" s="114">
        <v>108</v>
      </c>
      <c r="H20" s="140">
        <v>108</v>
      </c>
      <c r="I20" s="115">
        <v>96</v>
      </c>
      <c r="J20" s="116">
        <v>88.888888888888886</v>
      </c>
      <c r="K20" s="110"/>
      <c r="L20" s="110"/>
      <c r="M20" s="110"/>
      <c r="N20" s="110"/>
      <c r="O20" s="110"/>
    </row>
    <row r="21" spans="1:15" s="110" customFormat="1" ht="24.95" customHeight="1" x14ac:dyDescent="0.2">
      <c r="A21" s="201" t="s">
        <v>150</v>
      </c>
      <c r="B21" s="202" t="s">
        <v>151</v>
      </c>
      <c r="C21" s="113">
        <v>4.6973803071364051</v>
      </c>
      <c r="D21" s="115">
        <v>104</v>
      </c>
      <c r="E21" s="114">
        <v>76</v>
      </c>
      <c r="F21" s="114">
        <v>98</v>
      </c>
      <c r="G21" s="114">
        <v>93</v>
      </c>
      <c r="H21" s="140">
        <v>110</v>
      </c>
      <c r="I21" s="115">
        <v>-6</v>
      </c>
      <c r="J21" s="116">
        <v>-5.4545454545454541</v>
      </c>
    </row>
    <row r="22" spans="1:15" s="110" customFormat="1" ht="24.95" customHeight="1" x14ac:dyDescent="0.2">
      <c r="A22" s="201" t="s">
        <v>152</v>
      </c>
      <c r="B22" s="199" t="s">
        <v>153</v>
      </c>
      <c r="C22" s="113" t="s">
        <v>513</v>
      </c>
      <c r="D22" s="115" t="s">
        <v>513</v>
      </c>
      <c r="E22" s="114" t="s">
        <v>513</v>
      </c>
      <c r="F22" s="114" t="s">
        <v>513</v>
      </c>
      <c r="G22" s="114">
        <v>13</v>
      </c>
      <c r="H22" s="140">
        <v>22</v>
      </c>
      <c r="I22" s="115" t="s">
        <v>513</v>
      </c>
      <c r="J22" s="116" t="s">
        <v>513</v>
      </c>
    </row>
    <row r="23" spans="1:15" s="110" customFormat="1" ht="24.95" customHeight="1" x14ac:dyDescent="0.2">
      <c r="A23" s="193" t="s">
        <v>154</v>
      </c>
      <c r="B23" s="199" t="s">
        <v>155</v>
      </c>
      <c r="C23" s="113">
        <v>1.3098464317976513</v>
      </c>
      <c r="D23" s="115">
        <v>29</v>
      </c>
      <c r="E23" s="114">
        <v>18</v>
      </c>
      <c r="F23" s="114">
        <v>32</v>
      </c>
      <c r="G23" s="114">
        <v>17</v>
      </c>
      <c r="H23" s="140">
        <v>33</v>
      </c>
      <c r="I23" s="115">
        <v>-4</v>
      </c>
      <c r="J23" s="116">
        <v>-12.121212121212121</v>
      </c>
    </row>
    <row r="24" spans="1:15" s="110" customFormat="1" ht="24.95" customHeight="1" x14ac:dyDescent="0.2">
      <c r="A24" s="193" t="s">
        <v>156</v>
      </c>
      <c r="B24" s="199" t="s">
        <v>221</v>
      </c>
      <c r="C24" s="113">
        <v>4.5167118337850045</v>
      </c>
      <c r="D24" s="115">
        <v>100</v>
      </c>
      <c r="E24" s="114">
        <v>54</v>
      </c>
      <c r="F24" s="114">
        <v>84</v>
      </c>
      <c r="G24" s="114">
        <v>42</v>
      </c>
      <c r="H24" s="140">
        <v>53</v>
      </c>
      <c r="I24" s="115">
        <v>47</v>
      </c>
      <c r="J24" s="116">
        <v>88.679245283018872</v>
      </c>
    </row>
    <row r="25" spans="1:15" s="110" customFormat="1" ht="24.95" customHeight="1" x14ac:dyDescent="0.2">
      <c r="A25" s="193" t="s">
        <v>222</v>
      </c>
      <c r="B25" s="204" t="s">
        <v>159</v>
      </c>
      <c r="C25" s="113">
        <v>3.8392050587172539</v>
      </c>
      <c r="D25" s="115">
        <v>85</v>
      </c>
      <c r="E25" s="114">
        <v>49</v>
      </c>
      <c r="F25" s="114">
        <v>90</v>
      </c>
      <c r="G25" s="114">
        <v>80</v>
      </c>
      <c r="H25" s="140">
        <v>112</v>
      </c>
      <c r="I25" s="115">
        <v>-27</v>
      </c>
      <c r="J25" s="116">
        <v>-24.107142857142858</v>
      </c>
    </row>
    <row r="26" spans="1:15" s="110" customFormat="1" ht="24.95" customHeight="1" x14ac:dyDescent="0.2">
      <c r="A26" s="201">
        <v>782.78300000000002</v>
      </c>
      <c r="B26" s="203" t="s">
        <v>160</v>
      </c>
      <c r="C26" s="113" t="s">
        <v>513</v>
      </c>
      <c r="D26" s="115" t="s">
        <v>513</v>
      </c>
      <c r="E26" s="114" t="s">
        <v>513</v>
      </c>
      <c r="F26" s="114" t="s">
        <v>513</v>
      </c>
      <c r="G26" s="114">
        <v>38</v>
      </c>
      <c r="H26" s="140">
        <v>38</v>
      </c>
      <c r="I26" s="115" t="s">
        <v>513</v>
      </c>
      <c r="J26" s="116" t="s">
        <v>513</v>
      </c>
    </row>
    <row r="27" spans="1:15" s="110" customFormat="1" ht="24.95" customHeight="1" x14ac:dyDescent="0.2">
      <c r="A27" s="193" t="s">
        <v>161</v>
      </c>
      <c r="B27" s="199" t="s">
        <v>162</v>
      </c>
      <c r="C27" s="113">
        <v>2.5293586269196027</v>
      </c>
      <c r="D27" s="115">
        <v>56</v>
      </c>
      <c r="E27" s="114">
        <v>72</v>
      </c>
      <c r="F27" s="114">
        <v>82</v>
      </c>
      <c r="G27" s="114">
        <v>79</v>
      </c>
      <c r="H27" s="140">
        <v>55</v>
      </c>
      <c r="I27" s="115">
        <v>1</v>
      </c>
      <c r="J27" s="116">
        <v>1.8181818181818181</v>
      </c>
    </row>
    <row r="28" spans="1:15" s="110" customFormat="1" ht="24.95" customHeight="1" x14ac:dyDescent="0.2">
      <c r="A28" s="193" t="s">
        <v>163</v>
      </c>
      <c r="B28" s="199" t="s">
        <v>164</v>
      </c>
      <c r="C28" s="113">
        <v>1.4905149051490514</v>
      </c>
      <c r="D28" s="115">
        <v>33</v>
      </c>
      <c r="E28" s="114">
        <v>29</v>
      </c>
      <c r="F28" s="114">
        <v>106</v>
      </c>
      <c r="G28" s="114">
        <v>19</v>
      </c>
      <c r="H28" s="140">
        <v>63</v>
      </c>
      <c r="I28" s="115">
        <v>-30</v>
      </c>
      <c r="J28" s="116">
        <v>-47.61904761904762</v>
      </c>
    </row>
    <row r="29" spans="1:15" s="110" customFormat="1" ht="24.95" customHeight="1" x14ac:dyDescent="0.2">
      <c r="A29" s="193">
        <v>86</v>
      </c>
      <c r="B29" s="199" t="s">
        <v>165</v>
      </c>
      <c r="C29" s="113">
        <v>3.4778681120144537</v>
      </c>
      <c r="D29" s="115">
        <v>77</v>
      </c>
      <c r="E29" s="114">
        <v>71</v>
      </c>
      <c r="F29" s="114">
        <v>133</v>
      </c>
      <c r="G29" s="114">
        <v>32</v>
      </c>
      <c r="H29" s="140">
        <v>72</v>
      </c>
      <c r="I29" s="115">
        <v>5</v>
      </c>
      <c r="J29" s="116">
        <v>6.9444444444444446</v>
      </c>
    </row>
    <row r="30" spans="1:15" s="110" customFormat="1" ht="24.95" customHeight="1" x14ac:dyDescent="0.2">
      <c r="A30" s="193">
        <v>87.88</v>
      </c>
      <c r="B30" s="204" t="s">
        <v>166</v>
      </c>
      <c r="C30" s="113">
        <v>6.187895212285456</v>
      </c>
      <c r="D30" s="115">
        <v>137</v>
      </c>
      <c r="E30" s="114">
        <v>155</v>
      </c>
      <c r="F30" s="114">
        <v>289</v>
      </c>
      <c r="G30" s="114">
        <v>135</v>
      </c>
      <c r="H30" s="140">
        <v>166</v>
      </c>
      <c r="I30" s="115">
        <v>-29</v>
      </c>
      <c r="J30" s="116">
        <v>-17.46987951807229</v>
      </c>
    </row>
    <row r="31" spans="1:15" s="110" customFormat="1" ht="24.95" customHeight="1" x14ac:dyDescent="0.2">
      <c r="A31" s="193" t="s">
        <v>167</v>
      </c>
      <c r="B31" s="199" t="s">
        <v>168</v>
      </c>
      <c r="C31" s="113">
        <v>2.0776874435411021</v>
      </c>
      <c r="D31" s="115">
        <v>46</v>
      </c>
      <c r="E31" s="114">
        <v>25</v>
      </c>
      <c r="F31" s="114">
        <v>57</v>
      </c>
      <c r="G31" s="114">
        <v>53</v>
      </c>
      <c r="H31" s="140">
        <v>87</v>
      </c>
      <c r="I31" s="115">
        <v>-41</v>
      </c>
      <c r="J31" s="116">
        <v>-47.126436781609193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11</v>
      </c>
      <c r="F34" s="114">
        <v>63</v>
      </c>
      <c r="G34" s="114">
        <v>28</v>
      </c>
      <c r="H34" s="140">
        <v>60</v>
      </c>
      <c r="I34" s="115" t="s">
        <v>513</v>
      </c>
      <c r="J34" s="116" t="s">
        <v>513</v>
      </c>
    </row>
    <row r="35" spans="1:10" s="110" customFormat="1" ht="24.95" customHeight="1" x14ac:dyDescent="0.2">
      <c r="A35" s="292" t="s">
        <v>171</v>
      </c>
      <c r="B35" s="293" t="s">
        <v>172</v>
      </c>
      <c r="C35" s="113" t="s">
        <v>513</v>
      </c>
      <c r="D35" s="115" t="s">
        <v>513</v>
      </c>
      <c r="E35" s="114">
        <v>509</v>
      </c>
      <c r="F35" s="114">
        <v>1200</v>
      </c>
      <c r="G35" s="114">
        <v>816</v>
      </c>
      <c r="H35" s="140">
        <v>1156</v>
      </c>
      <c r="I35" s="115" t="s">
        <v>513</v>
      </c>
      <c r="J35" s="116" t="s">
        <v>513</v>
      </c>
    </row>
    <row r="36" spans="1:10" s="110" customFormat="1" ht="24.95" customHeight="1" x14ac:dyDescent="0.2">
      <c r="A36" s="294" t="s">
        <v>173</v>
      </c>
      <c r="B36" s="295" t="s">
        <v>174</v>
      </c>
      <c r="C36" s="125">
        <v>51.355013550135503</v>
      </c>
      <c r="D36" s="143">
        <v>1137</v>
      </c>
      <c r="E36" s="144">
        <v>912</v>
      </c>
      <c r="F36" s="144">
        <v>1580</v>
      </c>
      <c r="G36" s="144">
        <v>958</v>
      </c>
      <c r="H36" s="145">
        <v>1193</v>
      </c>
      <c r="I36" s="143">
        <v>-56</v>
      </c>
      <c r="J36" s="146">
        <v>-4.6940486169321041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2214</v>
      </c>
      <c r="F11" s="264">
        <v>1432</v>
      </c>
      <c r="G11" s="264">
        <v>2843</v>
      </c>
      <c r="H11" s="264">
        <v>1802</v>
      </c>
      <c r="I11" s="265">
        <v>2409</v>
      </c>
      <c r="J11" s="263">
        <v>-195</v>
      </c>
      <c r="K11" s="266">
        <v>-8.0946450809464512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24.209575429087625</v>
      </c>
      <c r="E13" s="115">
        <v>536</v>
      </c>
      <c r="F13" s="114">
        <v>431</v>
      </c>
      <c r="G13" s="114">
        <v>644</v>
      </c>
      <c r="H13" s="114">
        <v>540</v>
      </c>
      <c r="I13" s="140">
        <v>574</v>
      </c>
      <c r="J13" s="115">
        <v>-38</v>
      </c>
      <c r="K13" s="116">
        <v>-6.6202090592334493</v>
      </c>
    </row>
    <row r="14" spans="1:15" ht="15.95" customHeight="1" x14ac:dyDescent="0.2">
      <c r="A14" s="306" t="s">
        <v>230</v>
      </c>
      <c r="B14" s="307"/>
      <c r="C14" s="308"/>
      <c r="D14" s="113">
        <v>63.233965672990067</v>
      </c>
      <c r="E14" s="115">
        <v>1400</v>
      </c>
      <c r="F14" s="114">
        <v>809</v>
      </c>
      <c r="G14" s="114">
        <v>1875</v>
      </c>
      <c r="H14" s="114">
        <v>1044</v>
      </c>
      <c r="I14" s="140">
        <v>1568</v>
      </c>
      <c r="J14" s="115">
        <v>-168</v>
      </c>
      <c r="K14" s="116">
        <v>-10.714285714285714</v>
      </c>
    </row>
    <row r="15" spans="1:15" ht="15.95" customHeight="1" x14ac:dyDescent="0.2">
      <c r="A15" s="306" t="s">
        <v>231</v>
      </c>
      <c r="B15" s="307"/>
      <c r="C15" s="308"/>
      <c r="D15" s="113">
        <v>6.7750677506775068</v>
      </c>
      <c r="E15" s="115">
        <v>150</v>
      </c>
      <c r="F15" s="114">
        <v>106</v>
      </c>
      <c r="G15" s="114">
        <v>174</v>
      </c>
      <c r="H15" s="114">
        <v>128</v>
      </c>
      <c r="I15" s="140">
        <v>150</v>
      </c>
      <c r="J15" s="115">
        <v>0</v>
      </c>
      <c r="K15" s="116">
        <v>0</v>
      </c>
    </row>
    <row r="16" spans="1:15" ht="15.95" customHeight="1" x14ac:dyDescent="0.2">
      <c r="A16" s="306" t="s">
        <v>232</v>
      </c>
      <c r="B16" s="307"/>
      <c r="C16" s="308"/>
      <c r="D16" s="113">
        <v>5.6458897922312561</v>
      </c>
      <c r="E16" s="115">
        <v>125</v>
      </c>
      <c r="F16" s="114">
        <v>85</v>
      </c>
      <c r="G16" s="114">
        <v>143</v>
      </c>
      <c r="H16" s="114">
        <v>90</v>
      </c>
      <c r="I16" s="140">
        <v>114</v>
      </c>
      <c r="J16" s="115">
        <v>11</v>
      </c>
      <c r="K16" s="116">
        <v>9.6491228070175445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1.9873532068654021</v>
      </c>
      <c r="E18" s="115">
        <v>44</v>
      </c>
      <c r="F18" s="114">
        <v>11</v>
      </c>
      <c r="G18" s="114">
        <v>55</v>
      </c>
      <c r="H18" s="114">
        <v>25</v>
      </c>
      <c r="I18" s="140">
        <v>42</v>
      </c>
      <c r="J18" s="115">
        <v>2</v>
      </c>
      <c r="K18" s="116">
        <v>4.7619047619047619</v>
      </c>
    </row>
    <row r="19" spans="1:11" ht="14.1" customHeight="1" x14ac:dyDescent="0.2">
      <c r="A19" s="306" t="s">
        <v>235</v>
      </c>
      <c r="B19" s="307" t="s">
        <v>236</v>
      </c>
      <c r="C19" s="308"/>
      <c r="D19" s="113">
        <v>0.54200542005420049</v>
      </c>
      <c r="E19" s="115">
        <v>12</v>
      </c>
      <c r="F19" s="114">
        <v>8</v>
      </c>
      <c r="G19" s="114">
        <v>45</v>
      </c>
      <c r="H19" s="114">
        <v>14</v>
      </c>
      <c r="I19" s="140">
        <v>12</v>
      </c>
      <c r="J19" s="115">
        <v>0</v>
      </c>
      <c r="K19" s="116">
        <v>0</v>
      </c>
    </row>
    <row r="20" spans="1:11" ht="14.1" customHeight="1" x14ac:dyDescent="0.2">
      <c r="A20" s="306">
        <v>12</v>
      </c>
      <c r="B20" s="307" t="s">
        <v>237</v>
      </c>
      <c r="C20" s="308"/>
      <c r="D20" s="113">
        <v>1.9873532068654021</v>
      </c>
      <c r="E20" s="115">
        <v>44</v>
      </c>
      <c r="F20" s="114">
        <v>6</v>
      </c>
      <c r="G20" s="114">
        <v>34</v>
      </c>
      <c r="H20" s="114">
        <v>56</v>
      </c>
      <c r="I20" s="140">
        <v>97</v>
      </c>
      <c r="J20" s="115">
        <v>-53</v>
      </c>
      <c r="K20" s="116">
        <v>-54.639175257731956</v>
      </c>
    </row>
    <row r="21" spans="1:11" ht="14.1" customHeight="1" x14ac:dyDescent="0.2">
      <c r="A21" s="306">
        <v>21</v>
      </c>
      <c r="B21" s="307" t="s">
        <v>238</v>
      </c>
      <c r="C21" s="308"/>
      <c r="D21" s="113">
        <v>3.0713640469738031</v>
      </c>
      <c r="E21" s="115">
        <v>68</v>
      </c>
      <c r="F21" s="114">
        <v>18</v>
      </c>
      <c r="G21" s="114">
        <v>33</v>
      </c>
      <c r="H21" s="114">
        <v>34</v>
      </c>
      <c r="I21" s="140">
        <v>80</v>
      </c>
      <c r="J21" s="115">
        <v>-12</v>
      </c>
      <c r="K21" s="116">
        <v>-15</v>
      </c>
    </row>
    <row r="22" spans="1:11" ht="14.1" customHeight="1" x14ac:dyDescent="0.2">
      <c r="A22" s="306">
        <v>22</v>
      </c>
      <c r="B22" s="307" t="s">
        <v>239</v>
      </c>
      <c r="C22" s="308"/>
      <c r="D22" s="113">
        <v>3.5230352303523036</v>
      </c>
      <c r="E22" s="115">
        <v>78</v>
      </c>
      <c r="F22" s="114">
        <v>57</v>
      </c>
      <c r="G22" s="114">
        <v>76</v>
      </c>
      <c r="H22" s="114">
        <v>61</v>
      </c>
      <c r="I22" s="140">
        <v>69</v>
      </c>
      <c r="J22" s="115">
        <v>9</v>
      </c>
      <c r="K22" s="116">
        <v>13.043478260869565</v>
      </c>
    </row>
    <row r="23" spans="1:11" ht="14.1" customHeight="1" x14ac:dyDescent="0.2">
      <c r="A23" s="306">
        <v>23</v>
      </c>
      <c r="B23" s="307" t="s">
        <v>240</v>
      </c>
      <c r="C23" s="308"/>
      <c r="D23" s="113">
        <v>0.58717253839205064</v>
      </c>
      <c r="E23" s="115">
        <v>13</v>
      </c>
      <c r="F23" s="114">
        <v>9</v>
      </c>
      <c r="G23" s="114">
        <v>32</v>
      </c>
      <c r="H23" s="114">
        <v>14</v>
      </c>
      <c r="I23" s="140">
        <v>17</v>
      </c>
      <c r="J23" s="115">
        <v>-4</v>
      </c>
      <c r="K23" s="116">
        <v>-23.529411764705884</v>
      </c>
    </row>
    <row r="24" spans="1:11" ht="14.1" customHeight="1" x14ac:dyDescent="0.2">
      <c r="A24" s="306">
        <v>24</v>
      </c>
      <c r="B24" s="307" t="s">
        <v>241</v>
      </c>
      <c r="C24" s="308"/>
      <c r="D24" s="113">
        <v>5.6458897922312561</v>
      </c>
      <c r="E24" s="115">
        <v>125</v>
      </c>
      <c r="F24" s="114">
        <v>79</v>
      </c>
      <c r="G24" s="114">
        <v>170</v>
      </c>
      <c r="H24" s="114">
        <v>117</v>
      </c>
      <c r="I24" s="140">
        <v>169</v>
      </c>
      <c r="J24" s="115">
        <v>-44</v>
      </c>
      <c r="K24" s="116">
        <v>-26.035502958579883</v>
      </c>
    </row>
    <row r="25" spans="1:11" ht="14.1" customHeight="1" x14ac:dyDescent="0.2">
      <c r="A25" s="306">
        <v>25</v>
      </c>
      <c r="B25" s="307" t="s">
        <v>242</v>
      </c>
      <c r="C25" s="308"/>
      <c r="D25" s="113">
        <v>5.4200542005420056</v>
      </c>
      <c r="E25" s="115">
        <v>120</v>
      </c>
      <c r="F25" s="114">
        <v>55</v>
      </c>
      <c r="G25" s="114">
        <v>157</v>
      </c>
      <c r="H25" s="114">
        <v>101</v>
      </c>
      <c r="I25" s="140">
        <v>165</v>
      </c>
      <c r="J25" s="115">
        <v>-45</v>
      </c>
      <c r="K25" s="116">
        <v>-27.272727272727273</v>
      </c>
    </row>
    <row r="26" spans="1:11" ht="14.1" customHeight="1" x14ac:dyDescent="0.2">
      <c r="A26" s="306">
        <v>26</v>
      </c>
      <c r="B26" s="307" t="s">
        <v>243</v>
      </c>
      <c r="C26" s="308"/>
      <c r="D26" s="113">
        <v>5.6007226738934053</v>
      </c>
      <c r="E26" s="115">
        <v>124</v>
      </c>
      <c r="F26" s="114">
        <v>44</v>
      </c>
      <c r="G26" s="114">
        <v>184</v>
      </c>
      <c r="H26" s="114">
        <v>95</v>
      </c>
      <c r="I26" s="140">
        <v>124</v>
      </c>
      <c r="J26" s="115">
        <v>0</v>
      </c>
      <c r="K26" s="116">
        <v>0</v>
      </c>
    </row>
    <row r="27" spans="1:11" ht="14.1" customHeight="1" x14ac:dyDescent="0.2">
      <c r="A27" s="306">
        <v>27</v>
      </c>
      <c r="B27" s="307" t="s">
        <v>244</v>
      </c>
      <c r="C27" s="308"/>
      <c r="D27" s="113">
        <v>2.3938572719060525</v>
      </c>
      <c r="E27" s="115">
        <v>53</v>
      </c>
      <c r="F27" s="114">
        <v>34</v>
      </c>
      <c r="G27" s="114">
        <v>73</v>
      </c>
      <c r="H27" s="114">
        <v>59</v>
      </c>
      <c r="I27" s="140">
        <v>69</v>
      </c>
      <c r="J27" s="115">
        <v>-16</v>
      </c>
      <c r="K27" s="116">
        <v>-23.188405797101449</v>
      </c>
    </row>
    <row r="28" spans="1:11" ht="14.1" customHeight="1" x14ac:dyDescent="0.2">
      <c r="A28" s="306">
        <v>28</v>
      </c>
      <c r="B28" s="307" t="s">
        <v>245</v>
      </c>
      <c r="C28" s="308"/>
      <c r="D28" s="113" t="s">
        <v>513</v>
      </c>
      <c r="E28" s="115" t="s">
        <v>513</v>
      </c>
      <c r="F28" s="114" t="s">
        <v>513</v>
      </c>
      <c r="G28" s="114" t="s">
        <v>513</v>
      </c>
      <c r="H28" s="114" t="s">
        <v>513</v>
      </c>
      <c r="I28" s="140">
        <v>3</v>
      </c>
      <c r="J28" s="115" t="s">
        <v>513</v>
      </c>
      <c r="K28" s="116" t="s">
        <v>513</v>
      </c>
    </row>
    <row r="29" spans="1:11" ht="14.1" customHeight="1" x14ac:dyDescent="0.2">
      <c r="A29" s="306">
        <v>29</v>
      </c>
      <c r="B29" s="307" t="s">
        <v>246</v>
      </c>
      <c r="C29" s="308"/>
      <c r="D29" s="113">
        <v>2.7100271002710028</v>
      </c>
      <c r="E29" s="115">
        <v>60</v>
      </c>
      <c r="F29" s="114">
        <v>56</v>
      </c>
      <c r="G29" s="114">
        <v>108</v>
      </c>
      <c r="H29" s="114">
        <v>55</v>
      </c>
      <c r="I29" s="140">
        <v>55</v>
      </c>
      <c r="J29" s="115">
        <v>5</v>
      </c>
      <c r="K29" s="116">
        <v>9.0909090909090917</v>
      </c>
    </row>
    <row r="30" spans="1:11" ht="14.1" customHeight="1" x14ac:dyDescent="0.2">
      <c r="A30" s="306" t="s">
        <v>247</v>
      </c>
      <c r="B30" s="307" t="s">
        <v>248</v>
      </c>
      <c r="C30" s="308"/>
      <c r="D30" s="113">
        <v>0.63233965672990067</v>
      </c>
      <c r="E30" s="115">
        <v>14</v>
      </c>
      <c r="F30" s="114">
        <v>12</v>
      </c>
      <c r="G30" s="114">
        <v>54</v>
      </c>
      <c r="H30" s="114">
        <v>12</v>
      </c>
      <c r="I30" s="140" t="s">
        <v>513</v>
      </c>
      <c r="J30" s="115" t="s">
        <v>513</v>
      </c>
      <c r="K30" s="116" t="s">
        <v>513</v>
      </c>
    </row>
    <row r="31" spans="1:11" ht="14.1" customHeight="1" x14ac:dyDescent="0.2">
      <c r="A31" s="306" t="s">
        <v>249</v>
      </c>
      <c r="B31" s="307" t="s">
        <v>250</v>
      </c>
      <c r="C31" s="308"/>
      <c r="D31" s="113">
        <v>2.0776874435411021</v>
      </c>
      <c r="E31" s="115">
        <v>46</v>
      </c>
      <c r="F31" s="114">
        <v>44</v>
      </c>
      <c r="G31" s="114">
        <v>50</v>
      </c>
      <c r="H31" s="114">
        <v>43</v>
      </c>
      <c r="I31" s="140">
        <v>41</v>
      </c>
      <c r="J31" s="115">
        <v>5</v>
      </c>
      <c r="K31" s="116">
        <v>12.195121951219512</v>
      </c>
    </row>
    <row r="32" spans="1:11" ht="14.1" customHeight="1" x14ac:dyDescent="0.2">
      <c r="A32" s="306">
        <v>31</v>
      </c>
      <c r="B32" s="307" t="s">
        <v>251</v>
      </c>
      <c r="C32" s="308"/>
      <c r="D32" s="113">
        <v>0.45167118337850043</v>
      </c>
      <c r="E32" s="115">
        <v>10</v>
      </c>
      <c r="F32" s="114">
        <v>5</v>
      </c>
      <c r="G32" s="114">
        <v>22</v>
      </c>
      <c r="H32" s="114">
        <v>10</v>
      </c>
      <c r="I32" s="140">
        <v>12</v>
      </c>
      <c r="J32" s="115">
        <v>-2</v>
      </c>
      <c r="K32" s="116">
        <v>-16.666666666666668</v>
      </c>
    </row>
    <row r="33" spans="1:11" ht="14.1" customHeight="1" x14ac:dyDescent="0.2">
      <c r="A33" s="306">
        <v>32</v>
      </c>
      <c r="B33" s="307" t="s">
        <v>252</v>
      </c>
      <c r="C33" s="308"/>
      <c r="D33" s="113">
        <v>5.3748870822041557</v>
      </c>
      <c r="E33" s="115">
        <v>119</v>
      </c>
      <c r="F33" s="114">
        <v>44</v>
      </c>
      <c r="G33" s="114">
        <v>50</v>
      </c>
      <c r="H33" s="114">
        <v>98</v>
      </c>
      <c r="I33" s="140">
        <v>138</v>
      </c>
      <c r="J33" s="115">
        <v>-19</v>
      </c>
      <c r="K33" s="116">
        <v>-13.768115942028986</v>
      </c>
    </row>
    <row r="34" spans="1:11" ht="14.1" customHeight="1" x14ac:dyDescent="0.2">
      <c r="A34" s="306">
        <v>33</v>
      </c>
      <c r="B34" s="307" t="s">
        <v>253</v>
      </c>
      <c r="C34" s="308"/>
      <c r="D34" s="113">
        <v>4.7877145438121049</v>
      </c>
      <c r="E34" s="115">
        <v>106</v>
      </c>
      <c r="F34" s="114">
        <v>17</v>
      </c>
      <c r="G34" s="114">
        <v>51</v>
      </c>
      <c r="H34" s="114">
        <v>55</v>
      </c>
      <c r="I34" s="140">
        <v>105</v>
      </c>
      <c r="J34" s="115">
        <v>1</v>
      </c>
      <c r="K34" s="116">
        <v>0.95238095238095233</v>
      </c>
    </row>
    <row r="35" spans="1:11" ht="14.1" customHeight="1" x14ac:dyDescent="0.2">
      <c r="A35" s="306">
        <v>34</v>
      </c>
      <c r="B35" s="307" t="s">
        <v>254</v>
      </c>
      <c r="C35" s="308"/>
      <c r="D35" s="113">
        <v>1.9873532068654021</v>
      </c>
      <c r="E35" s="115">
        <v>44</v>
      </c>
      <c r="F35" s="114">
        <v>25</v>
      </c>
      <c r="G35" s="114">
        <v>56</v>
      </c>
      <c r="H35" s="114">
        <v>55</v>
      </c>
      <c r="I35" s="140">
        <v>67</v>
      </c>
      <c r="J35" s="115">
        <v>-23</v>
      </c>
      <c r="K35" s="116">
        <v>-34.328358208955223</v>
      </c>
    </row>
    <row r="36" spans="1:11" ht="14.1" customHeight="1" x14ac:dyDescent="0.2">
      <c r="A36" s="306">
        <v>41</v>
      </c>
      <c r="B36" s="307" t="s">
        <v>255</v>
      </c>
      <c r="C36" s="308"/>
      <c r="D36" s="113" t="s">
        <v>513</v>
      </c>
      <c r="E36" s="115" t="s">
        <v>513</v>
      </c>
      <c r="F36" s="114" t="s">
        <v>513</v>
      </c>
      <c r="G36" s="114" t="s">
        <v>513</v>
      </c>
      <c r="H36" s="114">
        <v>3</v>
      </c>
      <c r="I36" s="140">
        <v>6</v>
      </c>
      <c r="J36" s="115" t="s">
        <v>513</v>
      </c>
      <c r="K36" s="116" t="s">
        <v>513</v>
      </c>
    </row>
    <row r="37" spans="1:11" ht="14.1" customHeight="1" x14ac:dyDescent="0.2">
      <c r="A37" s="306">
        <v>42</v>
      </c>
      <c r="B37" s="307" t="s">
        <v>256</v>
      </c>
      <c r="C37" s="308"/>
      <c r="D37" s="113" t="s">
        <v>513</v>
      </c>
      <c r="E37" s="115" t="s">
        <v>513</v>
      </c>
      <c r="F37" s="114">
        <v>4</v>
      </c>
      <c r="G37" s="114">
        <v>11</v>
      </c>
      <c r="H37" s="114">
        <v>0</v>
      </c>
      <c r="I37" s="140" t="s">
        <v>513</v>
      </c>
      <c r="J37" s="115" t="s">
        <v>513</v>
      </c>
      <c r="K37" s="116" t="s">
        <v>513</v>
      </c>
    </row>
    <row r="38" spans="1:11" ht="14.1" customHeight="1" x14ac:dyDescent="0.2">
      <c r="A38" s="306">
        <v>43</v>
      </c>
      <c r="B38" s="307" t="s">
        <v>257</v>
      </c>
      <c r="C38" s="308"/>
      <c r="D38" s="113">
        <v>2.3486901535682025</v>
      </c>
      <c r="E38" s="115">
        <v>52</v>
      </c>
      <c r="F38" s="114">
        <v>21</v>
      </c>
      <c r="G38" s="114">
        <v>118</v>
      </c>
      <c r="H38" s="114">
        <v>36</v>
      </c>
      <c r="I38" s="140">
        <v>35</v>
      </c>
      <c r="J38" s="115">
        <v>17</v>
      </c>
      <c r="K38" s="116">
        <v>48.571428571428569</v>
      </c>
    </row>
    <row r="39" spans="1:11" ht="14.1" customHeight="1" x14ac:dyDescent="0.2">
      <c r="A39" s="306">
        <v>51</v>
      </c>
      <c r="B39" s="307" t="s">
        <v>258</v>
      </c>
      <c r="C39" s="308"/>
      <c r="D39" s="113">
        <v>4.9683830171635046</v>
      </c>
      <c r="E39" s="115">
        <v>110</v>
      </c>
      <c r="F39" s="114">
        <v>205</v>
      </c>
      <c r="G39" s="114">
        <v>221</v>
      </c>
      <c r="H39" s="114">
        <v>128</v>
      </c>
      <c r="I39" s="140">
        <v>104</v>
      </c>
      <c r="J39" s="115">
        <v>6</v>
      </c>
      <c r="K39" s="116">
        <v>5.7692307692307692</v>
      </c>
    </row>
    <row r="40" spans="1:11" ht="14.1" customHeight="1" x14ac:dyDescent="0.2">
      <c r="A40" s="306" t="s">
        <v>259</v>
      </c>
      <c r="B40" s="307" t="s">
        <v>260</v>
      </c>
      <c r="C40" s="308"/>
      <c r="D40" s="113">
        <v>4.6070460704607044</v>
      </c>
      <c r="E40" s="115">
        <v>102</v>
      </c>
      <c r="F40" s="114">
        <v>190</v>
      </c>
      <c r="G40" s="114">
        <v>212</v>
      </c>
      <c r="H40" s="114">
        <v>109</v>
      </c>
      <c r="I40" s="140">
        <v>90</v>
      </c>
      <c r="J40" s="115">
        <v>12</v>
      </c>
      <c r="K40" s="116">
        <v>13.333333333333334</v>
      </c>
    </row>
    <row r="41" spans="1:11" ht="14.1" customHeight="1" x14ac:dyDescent="0.2">
      <c r="A41" s="306"/>
      <c r="B41" s="307" t="s">
        <v>261</v>
      </c>
      <c r="C41" s="308"/>
      <c r="D41" s="113">
        <v>4.3360433604336039</v>
      </c>
      <c r="E41" s="115">
        <v>96</v>
      </c>
      <c r="F41" s="114">
        <v>177</v>
      </c>
      <c r="G41" s="114">
        <v>201</v>
      </c>
      <c r="H41" s="114">
        <v>99</v>
      </c>
      <c r="I41" s="140">
        <v>78</v>
      </c>
      <c r="J41" s="115">
        <v>18</v>
      </c>
      <c r="K41" s="116">
        <v>23.076923076923077</v>
      </c>
    </row>
    <row r="42" spans="1:11" ht="14.1" customHeight="1" x14ac:dyDescent="0.2">
      <c r="A42" s="306">
        <v>52</v>
      </c>
      <c r="B42" s="307" t="s">
        <v>262</v>
      </c>
      <c r="C42" s="308"/>
      <c r="D42" s="113">
        <v>8.6269196025293589</v>
      </c>
      <c r="E42" s="115">
        <v>191</v>
      </c>
      <c r="F42" s="114">
        <v>65</v>
      </c>
      <c r="G42" s="114">
        <v>101</v>
      </c>
      <c r="H42" s="114">
        <v>121</v>
      </c>
      <c r="I42" s="140">
        <v>152</v>
      </c>
      <c r="J42" s="115">
        <v>39</v>
      </c>
      <c r="K42" s="116">
        <v>25.657894736842106</v>
      </c>
    </row>
    <row r="43" spans="1:11" ht="14.1" customHeight="1" x14ac:dyDescent="0.2">
      <c r="A43" s="306" t="s">
        <v>263</v>
      </c>
      <c r="B43" s="307" t="s">
        <v>264</v>
      </c>
      <c r="C43" s="308"/>
      <c r="D43" s="113">
        <v>7.588075880758808</v>
      </c>
      <c r="E43" s="115">
        <v>168</v>
      </c>
      <c r="F43" s="114">
        <v>60</v>
      </c>
      <c r="G43" s="114">
        <v>94</v>
      </c>
      <c r="H43" s="114">
        <v>105</v>
      </c>
      <c r="I43" s="140">
        <v>127</v>
      </c>
      <c r="J43" s="115">
        <v>41</v>
      </c>
      <c r="K43" s="116">
        <v>32.283464566929133</v>
      </c>
    </row>
    <row r="44" spans="1:11" ht="14.1" customHeight="1" x14ac:dyDescent="0.2">
      <c r="A44" s="306">
        <v>53</v>
      </c>
      <c r="B44" s="307" t="s">
        <v>265</v>
      </c>
      <c r="C44" s="308"/>
      <c r="D44" s="113">
        <v>0.45167118337850043</v>
      </c>
      <c r="E44" s="115">
        <v>10</v>
      </c>
      <c r="F44" s="114">
        <v>8</v>
      </c>
      <c r="G44" s="114">
        <v>19</v>
      </c>
      <c r="H44" s="114">
        <v>12</v>
      </c>
      <c r="I44" s="140">
        <v>4</v>
      </c>
      <c r="J44" s="115">
        <v>6</v>
      </c>
      <c r="K44" s="116">
        <v>150</v>
      </c>
    </row>
    <row r="45" spans="1:11" ht="14.1" customHeight="1" x14ac:dyDescent="0.2">
      <c r="A45" s="306" t="s">
        <v>266</v>
      </c>
      <c r="B45" s="307" t="s">
        <v>267</v>
      </c>
      <c r="C45" s="308"/>
      <c r="D45" s="113">
        <v>0.45167118337850043</v>
      </c>
      <c r="E45" s="115">
        <v>10</v>
      </c>
      <c r="F45" s="114">
        <v>7</v>
      </c>
      <c r="G45" s="114">
        <v>19</v>
      </c>
      <c r="H45" s="114">
        <v>12</v>
      </c>
      <c r="I45" s="140">
        <v>4</v>
      </c>
      <c r="J45" s="115">
        <v>6</v>
      </c>
      <c r="K45" s="116">
        <v>150</v>
      </c>
    </row>
    <row r="46" spans="1:11" ht="14.1" customHeight="1" x14ac:dyDescent="0.2">
      <c r="A46" s="306">
        <v>54</v>
      </c>
      <c r="B46" s="307" t="s">
        <v>268</v>
      </c>
      <c r="C46" s="308"/>
      <c r="D46" s="113">
        <v>1.6711833785004517</v>
      </c>
      <c r="E46" s="115">
        <v>37</v>
      </c>
      <c r="F46" s="114">
        <v>33</v>
      </c>
      <c r="G46" s="114">
        <v>39</v>
      </c>
      <c r="H46" s="114">
        <v>70</v>
      </c>
      <c r="I46" s="140">
        <v>42</v>
      </c>
      <c r="J46" s="115">
        <v>-5</v>
      </c>
      <c r="K46" s="116">
        <v>-11.904761904761905</v>
      </c>
    </row>
    <row r="47" spans="1:11" ht="14.1" customHeight="1" x14ac:dyDescent="0.2">
      <c r="A47" s="306">
        <v>61</v>
      </c>
      <c r="B47" s="307" t="s">
        <v>269</v>
      </c>
      <c r="C47" s="308"/>
      <c r="D47" s="113">
        <v>1.5808491418247517</v>
      </c>
      <c r="E47" s="115">
        <v>35</v>
      </c>
      <c r="F47" s="114">
        <v>25</v>
      </c>
      <c r="G47" s="114">
        <v>42</v>
      </c>
      <c r="H47" s="114">
        <v>20</v>
      </c>
      <c r="I47" s="140">
        <v>24</v>
      </c>
      <c r="J47" s="115">
        <v>11</v>
      </c>
      <c r="K47" s="116">
        <v>45.833333333333336</v>
      </c>
    </row>
    <row r="48" spans="1:11" ht="14.1" customHeight="1" x14ac:dyDescent="0.2">
      <c r="A48" s="306">
        <v>62</v>
      </c>
      <c r="B48" s="307" t="s">
        <v>270</v>
      </c>
      <c r="C48" s="308"/>
      <c r="D48" s="113">
        <v>6.0975609756097562</v>
      </c>
      <c r="E48" s="115">
        <v>135</v>
      </c>
      <c r="F48" s="114">
        <v>108</v>
      </c>
      <c r="G48" s="114">
        <v>213</v>
      </c>
      <c r="H48" s="114">
        <v>149</v>
      </c>
      <c r="I48" s="140">
        <v>145</v>
      </c>
      <c r="J48" s="115">
        <v>-10</v>
      </c>
      <c r="K48" s="116">
        <v>-6.8965517241379306</v>
      </c>
    </row>
    <row r="49" spans="1:11" ht="14.1" customHeight="1" x14ac:dyDescent="0.2">
      <c r="A49" s="306">
        <v>63</v>
      </c>
      <c r="B49" s="307" t="s">
        <v>271</v>
      </c>
      <c r="C49" s="308"/>
      <c r="D49" s="113">
        <v>2.5745257452574526</v>
      </c>
      <c r="E49" s="115">
        <v>57</v>
      </c>
      <c r="F49" s="114">
        <v>64</v>
      </c>
      <c r="G49" s="114">
        <v>65</v>
      </c>
      <c r="H49" s="114">
        <v>49</v>
      </c>
      <c r="I49" s="140">
        <v>88</v>
      </c>
      <c r="J49" s="115">
        <v>-31</v>
      </c>
      <c r="K49" s="116">
        <v>-35.227272727272727</v>
      </c>
    </row>
    <row r="50" spans="1:11" ht="14.1" customHeight="1" x14ac:dyDescent="0.2">
      <c r="A50" s="306" t="s">
        <v>272</v>
      </c>
      <c r="B50" s="307" t="s">
        <v>273</v>
      </c>
      <c r="C50" s="308"/>
      <c r="D50" s="113">
        <v>0.45167118337850043</v>
      </c>
      <c r="E50" s="115">
        <v>10</v>
      </c>
      <c r="F50" s="114">
        <v>10</v>
      </c>
      <c r="G50" s="114">
        <v>12</v>
      </c>
      <c r="H50" s="114">
        <v>14</v>
      </c>
      <c r="I50" s="140">
        <v>11</v>
      </c>
      <c r="J50" s="115">
        <v>-1</v>
      </c>
      <c r="K50" s="116">
        <v>-9.0909090909090917</v>
      </c>
    </row>
    <row r="51" spans="1:11" ht="14.1" customHeight="1" x14ac:dyDescent="0.2">
      <c r="A51" s="306" t="s">
        <v>274</v>
      </c>
      <c r="B51" s="307" t="s">
        <v>275</v>
      </c>
      <c r="C51" s="308"/>
      <c r="D51" s="113">
        <v>1.9873532068654021</v>
      </c>
      <c r="E51" s="115">
        <v>44</v>
      </c>
      <c r="F51" s="114">
        <v>46</v>
      </c>
      <c r="G51" s="114">
        <v>45</v>
      </c>
      <c r="H51" s="114">
        <v>35</v>
      </c>
      <c r="I51" s="140">
        <v>58</v>
      </c>
      <c r="J51" s="115">
        <v>-14</v>
      </c>
      <c r="K51" s="116">
        <v>-24.137931034482758</v>
      </c>
    </row>
    <row r="52" spans="1:11" ht="14.1" customHeight="1" x14ac:dyDescent="0.2">
      <c r="A52" s="306">
        <v>71</v>
      </c>
      <c r="B52" s="307" t="s">
        <v>276</v>
      </c>
      <c r="C52" s="308"/>
      <c r="D52" s="113">
        <v>11.111111111111111</v>
      </c>
      <c r="E52" s="115">
        <v>246</v>
      </c>
      <c r="F52" s="114">
        <v>126</v>
      </c>
      <c r="G52" s="114">
        <v>239</v>
      </c>
      <c r="H52" s="114">
        <v>132</v>
      </c>
      <c r="I52" s="140">
        <v>193</v>
      </c>
      <c r="J52" s="115">
        <v>53</v>
      </c>
      <c r="K52" s="116">
        <v>27.461139896373059</v>
      </c>
    </row>
    <row r="53" spans="1:11" ht="14.1" customHeight="1" x14ac:dyDescent="0.2">
      <c r="A53" s="306" t="s">
        <v>277</v>
      </c>
      <c r="B53" s="307" t="s">
        <v>278</v>
      </c>
      <c r="C53" s="308"/>
      <c r="D53" s="113">
        <v>5.239385727190605</v>
      </c>
      <c r="E53" s="115">
        <v>116</v>
      </c>
      <c r="F53" s="114">
        <v>46</v>
      </c>
      <c r="G53" s="114">
        <v>81</v>
      </c>
      <c r="H53" s="114">
        <v>42</v>
      </c>
      <c r="I53" s="140">
        <v>59</v>
      </c>
      <c r="J53" s="115">
        <v>57</v>
      </c>
      <c r="K53" s="116">
        <v>96.610169491525426</v>
      </c>
    </row>
    <row r="54" spans="1:11" ht="14.1" customHeight="1" x14ac:dyDescent="0.2">
      <c r="A54" s="306" t="s">
        <v>279</v>
      </c>
      <c r="B54" s="307" t="s">
        <v>280</v>
      </c>
      <c r="C54" s="308"/>
      <c r="D54" s="113">
        <v>5.239385727190605</v>
      </c>
      <c r="E54" s="115">
        <v>116</v>
      </c>
      <c r="F54" s="114">
        <v>75</v>
      </c>
      <c r="G54" s="114">
        <v>142</v>
      </c>
      <c r="H54" s="114">
        <v>77</v>
      </c>
      <c r="I54" s="140">
        <v>124</v>
      </c>
      <c r="J54" s="115">
        <v>-8</v>
      </c>
      <c r="K54" s="116">
        <v>-6.4516129032258061</v>
      </c>
    </row>
    <row r="55" spans="1:11" ht="14.1" customHeight="1" x14ac:dyDescent="0.2">
      <c r="A55" s="306">
        <v>72</v>
      </c>
      <c r="B55" s="307" t="s">
        <v>281</v>
      </c>
      <c r="C55" s="308"/>
      <c r="D55" s="113">
        <v>1.2646793134598013</v>
      </c>
      <c r="E55" s="115">
        <v>28</v>
      </c>
      <c r="F55" s="114">
        <v>27</v>
      </c>
      <c r="G55" s="114">
        <v>40</v>
      </c>
      <c r="H55" s="114">
        <v>18</v>
      </c>
      <c r="I55" s="140">
        <v>31</v>
      </c>
      <c r="J55" s="115">
        <v>-3</v>
      </c>
      <c r="K55" s="116">
        <v>-9.67741935483871</v>
      </c>
    </row>
    <row r="56" spans="1:11" ht="14.1" customHeight="1" x14ac:dyDescent="0.2">
      <c r="A56" s="306" t="s">
        <v>282</v>
      </c>
      <c r="B56" s="307" t="s">
        <v>283</v>
      </c>
      <c r="C56" s="308"/>
      <c r="D56" s="113">
        <v>0.54200542005420049</v>
      </c>
      <c r="E56" s="115">
        <v>12</v>
      </c>
      <c r="F56" s="114">
        <v>9</v>
      </c>
      <c r="G56" s="114">
        <v>24</v>
      </c>
      <c r="H56" s="114" t="s">
        <v>513</v>
      </c>
      <c r="I56" s="140">
        <v>21</v>
      </c>
      <c r="J56" s="115">
        <v>-9</v>
      </c>
      <c r="K56" s="116">
        <v>-42.857142857142854</v>
      </c>
    </row>
    <row r="57" spans="1:11" ht="14.1" customHeight="1" x14ac:dyDescent="0.2">
      <c r="A57" s="306" t="s">
        <v>284</v>
      </c>
      <c r="B57" s="307" t="s">
        <v>285</v>
      </c>
      <c r="C57" s="308"/>
      <c r="D57" s="113">
        <v>0.54200542005420049</v>
      </c>
      <c r="E57" s="115">
        <v>12</v>
      </c>
      <c r="F57" s="114">
        <v>14</v>
      </c>
      <c r="G57" s="114">
        <v>5</v>
      </c>
      <c r="H57" s="114">
        <v>14</v>
      </c>
      <c r="I57" s="140" t="s">
        <v>513</v>
      </c>
      <c r="J57" s="115" t="s">
        <v>513</v>
      </c>
      <c r="K57" s="116" t="s">
        <v>513</v>
      </c>
    </row>
    <row r="58" spans="1:11" ht="14.1" customHeight="1" x14ac:dyDescent="0.2">
      <c r="A58" s="306">
        <v>73</v>
      </c>
      <c r="B58" s="307" t="s">
        <v>286</v>
      </c>
      <c r="C58" s="308"/>
      <c r="D58" s="113">
        <v>0.81300813008130079</v>
      </c>
      <c r="E58" s="115">
        <v>18</v>
      </c>
      <c r="F58" s="114">
        <v>12</v>
      </c>
      <c r="G58" s="114">
        <v>30</v>
      </c>
      <c r="H58" s="114">
        <v>13</v>
      </c>
      <c r="I58" s="140">
        <v>21</v>
      </c>
      <c r="J58" s="115">
        <v>-3</v>
      </c>
      <c r="K58" s="116">
        <v>-14.285714285714286</v>
      </c>
    </row>
    <row r="59" spans="1:11" ht="14.1" customHeight="1" x14ac:dyDescent="0.2">
      <c r="A59" s="306" t="s">
        <v>287</v>
      </c>
      <c r="B59" s="307" t="s">
        <v>288</v>
      </c>
      <c r="C59" s="308"/>
      <c r="D59" s="113">
        <v>0.58717253839205064</v>
      </c>
      <c r="E59" s="115">
        <v>13</v>
      </c>
      <c r="F59" s="114">
        <v>9</v>
      </c>
      <c r="G59" s="114">
        <v>20</v>
      </c>
      <c r="H59" s="114">
        <v>11</v>
      </c>
      <c r="I59" s="140">
        <v>17</v>
      </c>
      <c r="J59" s="115">
        <v>-4</v>
      </c>
      <c r="K59" s="116">
        <v>-23.529411764705884</v>
      </c>
    </row>
    <row r="60" spans="1:11" ht="14.1" customHeight="1" x14ac:dyDescent="0.2">
      <c r="A60" s="306">
        <v>81</v>
      </c>
      <c r="B60" s="307" t="s">
        <v>289</v>
      </c>
      <c r="C60" s="308"/>
      <c r="D60" s="113">
        <v>5.1038843721770553</v>
      </c>
      <c r="E60" s="115">
        <v>113</v>
      </c>
      <c r="F60" s="114">
        <v>98</v>
      </c>
      <c r="G60" s="114">
        <v>185</v>
      </c>
      <c r="H60" s="114">
        <v>61</v>
      </c>
      <c r="I60" s="140">
        <v>117</v>
      </c>
      <c r="J60" s="115">
        <v>-4</v>
      </c>
      <c r="K60" s="116">
        <v>-3.4188034188034186</v>
      </c>
    </row>
    <row r="61" spans="1:11" ht="14.1" customHeight="1" x14ac:dyDescent="0.2">
      <c r="A61" s="306" t="s">
        <v>290</v>
      </c>
      <c r="B61" s="307" t="s">
        <v>291</v>
      </c>
      <c r="C61" s="308"/>
      <c r="D61" s="113">
        <v>2.0776874435411021</v>
      </c>
      <c r="E61" s="115">
        <v>46</v>
      </c>
      <c r="F61" s="114">
        <v>19</v>
      </c>
      <c r="G61" s="114">
        <v>63</v>
      </c>
      <c r="H61" s="114">
        <v>10</v>
      </c>
      <c r="I61" s="140">
        <v>34</v>
      </c>
      <c r="J61" s="115">
        <v>12</v>
      </c>
      <c r="K61" s="116">
        <v>35.294117647058826</v>
      </c>
    </row>
    <row r="62" spans="1:11" ht="14.1" customHeight="1" x14ac:dyDescent="0.2">
      <c r="A62" s="306" t="s">
        <v>292</v>
      </c>
      <c r="B62" s="307" t="s">
        <v>293</v>
      </c>
      <c r="C62" s="308"/>
      <c r="D62" s="113">
        <v>1.6260162601626016</v>
      </c>
      <c r="E62" s="115">
        <v>36</v>
      </c>
      <c r="F62" s="114">
        <v>58</v>
      </c>
      <c r="G62" s="114">
        <v>99</v>
      </c>
      <c r="H62" s="114">
        <v>32</v>
      </c>
      <c r="I62" s="140">
        <v>50</v>
      </c>
      <c r="J62" s="115">
        <v>-14</v>
      </c>
      <c r="K62" s="116">
        <v>-28</v>
      </c>
    </row>
    <row r="63" spans="1:11" ht="14.1" customHeight="1" x14ac:dyDescent="0.2">
      <c r="A63" s="306"/>
      <c r="B63" s="307" t="s">
        <v>294</v>
      </c>
      <c r="C63" s="308"/>
      <c r="D63" s="113">
        <v>1.5808491418247517</v>
      </c>
      <c r="E63" s="115">
        <v>35</v>
      </c>
      <c r="F63" s="114">
        <v>57</v>
      </c>
      <c r="G63" s="114">
        <v>98</v>
      </c>
      <c r="H63" s="114">
        <v>31</v>
      </c>
      <c r="I63" s="140">
        <v>47</v>
      </c>
      <c r="J63" s="115">
        <v>-12</v>
      </c>
      <c r="K63" s="116">
        <v>-25.531914893617021</v>
      </c>
    </row>
    <row r="64" spans="1:11" ht="14.1" customHeight="1" x14ac:dyDescent="0.2">
      <c r="A64" s="306" t="s">
        <v>295</v>
      </c>
      <c r="B64" s="307" t="s">
        <v>296</v>
      </c>
      <c r="C64" s="308"/>
      <c r="D64" s="113">
        <v>0.85817524841915083</v>
      </c>
      <c r="E64" s="115">
        <v>19</v>
      </c>
      <c r="F64" s="114">
        <v>5</v>
      </c>
      <c r="G64" s="114">
        <v>12</v>
      </c>
      <c r="H64" s="114">
        <v>7</v>
      </c>
      <c r="I64" s="140">
        <v>8</v>
      </c>
      <c r="J64" s="115">
        <v>11</v>
      </c>
      <c r="K64" s="116">
        <v>137.5</v>
      </c>
    </row>
    <row r="65" spans="1:11" ht="14.1" customHeight="1" x14ac:dyDescent="0.2">
      <c r="A65" s="306" t="s">
        <v>297</v>
      </c>
      <c r="B65" s="307" t="s">
        <v>298</v>
      </c>
      <c r="C65" s="308"/>
      <c r="D65" s="113">
        <v>0.31616982836495033</v>
      </c>
      <c r="E65" s="115">
        <v>7</v>
      </c>
      <c r="F65" s="114">
        <v>8</v>
      </c>
      <c r="G65" s="114">
        <v>5</v>
      </c>
      <c r="H65" s="114">
        <v>4</v>
      </c>
      <c r="I65" s="140">
        <v>14</v>
      </c>
      <c r="J65" s="115">
        <v>-7</v>
      </c>
      <c r="K65" s="116">
        <v>-50</v>
      </c>
    </row>
    <row r="66" spans="1:11" ht="14.1" customHeight="1" x14ac:dyDescent="0.2">
      <c r="A66" s="306">
        <v>82</v>
      </c>
      <c r="B66" s="307" t="s">
        <v>299</v>
      </c>
      <c r="C66" s="308"/>
      <c r="D66" s="113">
        <v>2.8003613369467026</v>
      </c>
      <c r="E66" s="115">
        <v>62</v>
      </c>
      <c r="F66" s="114">
        <v>74</v>
      </c>
      <c r="G66" s="114">
        <v>113</v>
      </c>
      <c r="H66" s="114">
        <v>75</v>
      </c>
      <c r="I66" s="140">
        <v>91</v>
      </c>
      <c r="J66" s="115">
        <v>-29</v>
      </c>
      <c r="K66" s="116">
        <v>-31.868131868131869</v>
      </c>
    </row>
    <row r="67" spans="1:11" ht="14.1" customHeight="1" x14ac:dyDescent="0.2">
      <c r="A67" s="306" t="s">
        <v>300</v>
      </c>
      <c r="B67" s="307" t="s">
        <v>301</v>
      </c>
      <c r="C67" s="308"/>
      <c r="D67" s="113">
        <v>2.0776874435411021</v>
      </c>
      <c r="E67" s="115">
        <v>46</v>
      </c>
      <c r="F67" s="114">
        <v>60</v>
      </c>
      <c r="G67" s="114">
        <v>87</v>
      </c>
      <c r="H67" s="114">
        <v>65</v>
      </c>
      <c r="I67" s="140">
        <v>66</v>
      </c>
      <c r="J67" s="115">
        <v>-20</v>
      </c>
      <c r="K67" s="116">
        <v>-30.303030303030305</v>
      </c>
    </row>
    <row r="68" spans="1:11" ht="14.1" customHeight="1" x14ac:dyDescent="0.2">
      <c r="A68" s="306" t="s">
        <v>302</v>
      </c>
      <c r="B68" s="307" t="s">
        <v>303</v>
      </c>
      <c r="C68" s="308"/>
      <c r="D68" s="113">
        <v>0.45167118337850043</v>
      </c>
      <c r="E68" s="115">
        <v>10</v>
      </c>
      <c r="F68" s="114">
        <v>10</v>
      </c>
      <c r="G68" s="114">
        <v>18</v>
      </c>
      <c r="H68" s="114">
        <v>7</v>
      </c>
      <c r="I68" s="140">
        <v>21</v>
      </c>
      <c r="J68" s="115">
        <v>-11</v>
      </c>
      <c r="K68" s="116">
        <v>-52.38095238095238</v>
      </c>
    </row>
    <row r="69" spans="1:11" ht="14.1" customHeight="1" x14ac:dyDescent="0.2">
      <c r="A69" s="306">
        <v>83</v>
      </c>
      <c r="B69" s="307" t="s">
        <v>304</v>
      </c>
      <c r="C69" s="308"/>
      <c r="D69" s="113">
        <v>3.116531165311653</v>
      </c>
      <c r="E69" s="115">
        <v>69</v>
      </c>
      <c r="F69" s="114">
        <v>65</v>
      </c>
      <c r="G69" s="114">
        <v>222</v>
      </c>
      <c r="H69" s="114">
        <v>55</v>
      </c>
      <c r="I69" s="140">
        <v>96</v>
      </c>
      <c r="J69" s="115">
        <v>-27</v>
      </c>
      <c r="K69" s="116">
        <v>-28.125</v>
      </c>
    </row>
    <row r="70" spans="1:11" ht="14.1" customHeight="1" x14ac:dyDescent="0.2">
      <c r="A70" s="306" t="s">
        <v>305</v>
      </c>
      <c r="B70" s="307" t="s">
        <v>306</v>
      </c>
      <c r="C70" s="308"/>
      <c r="D70" s="113">
        <v>2.168021680216802</v>
      </c>
      <c r="E70" s="115">
        <v>48</v>
      </c>
      <c r="F70" s="114">
        <v>51</v>
      </c>
      <c r="G70" s="114">
        <v>198</v>
      </c>
      <c r="H70" s="114">
        <v>30</v>
      </c>
      <c r="I70" s="140">
        <v>81</v>
      </c>
      <c r="J70" s="115">
        <v>-33</v>
      </c>
      <c r="K70" s="116">
        <v>-40.74074074074074</v>
      </c>
    </row>
    <row r="71" spans="1:11" ht="14.1" customHeight="1" x14ac:dyDescent="0.2">
      <c r="A71" s="306"/>
      <c r="B71" s="307" t="s">
        <v>307</v>
      </c>
      <c r="C71" s="308"/>
      <c r="D71" s="113">
        <v>1.4001806684733513</v>
      </c>
      <c r="E71" s="115">
        <v>31</v>
      </c>
      <c r="F71" s="114">
        <v>28</v>
      </c>
      <c r="G71" s="114">
        <v>115</v>
      </c>
      <c r="H71" s="114">
        <v>15</v>
      </c>
      <c r="I71" s="140">
        <v>57</v>
      </c>
      <c r="J71" s="115">
        <v>-26</v>
      </c>
      <c r="K71" s="116">
        <v>-45.614035087719301</v>
      </c>
    </row>
    <row r="72" spans="1:11" ht="14.1" customHeight="1" x14ac:dyDescent="0.2">
      <c r="A72" s="306">
        <v>84</v>
      </c>
      <c r="B72" s="307" t="s">
        <v>308</v>
      </c>
      <c r="C72" s="308"/>
      <c r="D72" s="113">
        <v>0.49683830171635052</v>
      </c>
      <c r="E72" s="115">
        <v>11</v>
      </c>
      <c r="F72" s="114">
        <v>11</v>
      </c>
      <c r="G72" s="114">
        <v>33</v>
      </c>
      <c r="H72" s="114">
        <v>5</v>
      </c>
      <c r="I72" s="140">
        <v>16</v>
      </c>
      <c r="J72" s="115">
        <v>-5</v>
      </c>
      <c r="K72" s="116">
        <v>-31.25</v>
      </c>
    </row>
    <row r="73" spans="1:11" ht="14.1" customHeight="1" x14ac:dyDescent="0.2">
      <c r="A73" s="306" t="s">
        <v>309</v>
      </c>
      <c r="B73" s="307" t="s">
        <v>310</v>
      </c>
      <c r="C73" s="308"/>
      <c r="D73" s="113">
        <v>0.31616982836495033</v>
      </c>
      <c r="E73" s="115">
        <v>7</v>
      </c>
      <c r="F73" s="114">
        <v>4</v>
      </c>
      <c r="G73" s="114">
        <v>10</v>
      </c>
      <c r="H73" s="114" t="s">
        <v>513</v>
      </c>
      <c r="I73" s="140">
        <v>7</v>
      </c>
      <c r="J73" s="115">
        <v>0</v>
      </c>
      <c r="K73" s="116">
        <v>0</v>
      </c>
    </row>
    <row r="74" spans="1:11" ht="14.1" customHeight="1" x14ac:dyDescent="0.2">
      <c r="A74" s="306" t="s">
        <v>311</v>
      </c>
      <c r="B74" s="307" t="s">
        <v>312</v>
      </c>
      <c r="C74" s="308"/>
      <c r="D74" s="113" t="s">
        <v>513</v>
      </c>
      <c r="E74" s="115" t="s">
        <v>513</v>
      </c>
      <c r="F74" s="114">
        <v>3</v>
      </c>
      <c r="G74" s="114">
        <v>8</v>
      </c>
      <c r="H74" s="114" t="s">
        <v>513</v>
      </c>
      <c r="I74" s="140">
        <v>5</v>
      </c>
      <c r="J74" s="115" t="s">
        <v>513</v>
      </c>
      <c r="K74" s="116" t="s">
        <v>513</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0.18066847335140018</v>
      </c>
      <c r="E76" s="115">
        <v>4</v>
      </c>
      <c r="F76" s="114">
        <v>4</v>
      </c>
      <c r="G76" s="114">
        <v>10</v>
      </c>
      <c r="H76" s="114" t="s">
        <v>513</v>
      </c>
      <c r="I76" s="140">
        <v>0</v>
      </c>
      <c r="J76" s="115">
        <v>4</v>
      </c>
      <c r="K76" s="116" t="s">
        <v>514</v>
      </c>
    </row>
    <row r="77" spans="1:11" ht="14.1" customHeight="1" x14ac:dyDescent="0.2">
      <c r="A77" s="306">
        <v>92</v>
      </c>
      <c r="B77" s="307" t="s">
        <v>316</v>
      </c>
      <c r="C77" s="308"/>
      <c r="D77" s="113">
        <v>0.6775067750677507</v>
      </c>
      <c r="E77" s="115">
        <v>15</v>
      </c>
      <c r="F77" s="114">
        <v>14</v>
      </c>
      <c r="G77" s="114">
        <v>19</v>
      </c>
      <c r="H77" s="114">
        <v>10</v>
      </c>
      <c r="I77" s="140">
        <v>20</v>
      </c>
      <c r="J77" s="115">
        <v>-5</v>
      </c>
      <c r="K77" s="116">
        <v>-25</v>
      </c>
    </row>
    <row r="78" spans="1:11" ht="14.1" customHeight="1" x14ac:dyDescent="0.2">
      <c r="A78" s="306">
        <v>93</v>
      </c>
      <c r="B78" s="307" t="s">
        <v>317</v>
      </c>
      <c r="C78" s="308"/>
      <c r="D78" s="113">
        <v>0.18066847335140018</v>
      </c>
      <c r="E78" s="115">
        <v>4</v>
      </c>
      <c r="F78" s="114" t="s">
        <v>513</v>
      </c>
      <c r="G78" s="114">
        <v>7</v>
      </c>
      <c r="H78" s="114">
        <v>4</v>
      </c>
      <c r="I78" s="140">
        <v>6</v>
      </c>
      <c r="J78" s="115">
        <v>-2</v>
      </c>
      <c r="K78" s="116">
        <v>-33.333333333333336</v>
      </c>
    </row>
    <row r="79" spans="1:11" ht="14.1" customHeight="1" x14ac:dyDescent="0.2">
      <c r="A79" s="306">
        <v>94</v>
      </c>
      <c r="B79" s="307" t="s">
        <v>318</v>
      </c>
      <c r="C79" s="308"/>
      <c r="D79" s="113">
        <v>0</v>
      </c>
      <c r="E79" s="115">
        <v>0</v>
      </c>
      <c r="F79" s="114" t="s">
        <v>513</v>
      </c>
      <c r="G79" s="114">
        <v>0</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0.13550135501355012</v>
      </c>
      <c r="E81" s="143">
        <v>3</v>
      </c>
      <c r="F81" s="144" t="s">
        <v>513</v>
      </c>
      <c r="G81" s="144">
        <v>7</v>
      </c>
      <c r="H81" s="144">
        <v>0</v>
      </c>
      <c r="I81" s="145">
        <v>3</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2274</v>
      </c>
      <c r="E11" s="114">
        <v>1990</v>
      </c>
      <c r="F11" s="114">
        <v>2294</v>
      </c>
      <c r="G11" s="114">
        <v>1537</v>
      </c>
      <c r="H11" s="140">
        <v>2156</v>
      </c>
      <c r="I11" s="115">
        <v>118</v>
      </c>
      <c r="J11" s="116">
        <v>5.4730983302411875</v>
      </c>
    </row>
    <row r="12" spans="1:15" s="110" customFormat="1" ht="24.95" customHeight="1" x14ac:dyDescent="0.2">
      <c r="A12" s="193" t="s">
        <v>132</v>
      </c>
      <c r="B12" s="194" t="s">
        <v>133</v>
      </c>
      <c r="C12" s="113" t="s">
        <v>513</v>
      </c>
      <c r="D12" s="115" t="s">
        <v>513</v>
      </c>
      <c r="E12" s="114">
        <v>31</v>
      </c>
      <c r="F12" s="114">
        <v>37</v>
      </c>
      <c r="G12" s="114">
        <v>14</v>
      </c>
      <c r="H12" s="140">
        <v>62</v>
      </c>
      <c r="I12" s="115" t="s">
        <v>513</v>
      </c>
      <c r="J12" s="116" t="s">
        <v>513</v>
      </c>
    </row>
    <row r="13" spans="1:15" s="110" customFormat="1" ht="24.95" customHeight="1" x14ac:dyDescent="0.2">
      <c r="A13" s="193" t="s">
        <v>134</v>
      </c>
      <c r="B13" s="199" t="s">
        <v>214</v>
      </c>
      <c r="C13" s="113" t="s">
        <v>513</v>
      </c>
      <c r="D13" s="115" t="s">
        <v>513</v>
      </c>
      <c r="E13" s="114">
        <v>59</v>
      </c>
      <c r="F13" s="114">
        <v>17</v>
      </c>
      <c r="G13" s="114">
        <v>35</v>
      </c>
      <c r="H13" s="140">
        <v>41</v>
      </c>
      <c r="I13" s="115" t="s">
        <v>513</v>
      </c>
      <c r="J13" s="116" t="s">
        <v>513</v>
      </c>
    </row>
    <row r="14" spans="1:15" s="287" customFormat="1" ht="24.95" customHeight="1" x14ac:dyDescent="0.2">
      <c r="A14" s="193" t="s">
        <v>215</v>
      </c>
      <c r="B14" s="199" t="s">
        <v>137</v>
      </c>
      <c r="C14" s="113">
        <v>30.782761653474054</v>
      </c>
      <c r="D14" s="115">
        <v>700</v>
      </c>
      <c r="E14" s="114">
        <v>512</v>
      </c>
      <c r="F14" s="114">
        <v>743</v>
      </c>
      <c r="G14" s="114">
        <v>477</v>
      </c>
      <c r="H14" s="140">
        <v>664</v>
      </c>
      <c r="I14" s="115">
        <v>36</v>
      </c>
      <c r="J14" s="116">
        <v>5.4216867469879517</v>
      </c>
      <c r="K14" s="110"/>
      <c r="L14" s="110"/>
      <c r="M14" s="110"/>
      <c r="N14" s="110"/>
      <c r="O14" s="110"/>
    </row>
    <row r="15" spans="1:15" s="110" customFormat="1" ht="24.95" customHeight="1" x14ac:dyDescent="0.2">
      <c r="A15" s="193" t="s">
        <v>216</v>
      </c>
      <c r="B15" s="199" t="s">
        <v>217</v>
      </c>
      <c r="C15" s="113">
        <v>4.177660510114336</v>
      </c>
      <c r="D15" s="115">
        <v>95</v>
      </c>
      <c r="E15" s="114">
        <v>87</v>
      </c>
      <c r="F15" s="114">
        <v>184</v>
      </c>
      <c r="G15" s="114">
        <v>82</v>
      </c>
      <c r="H15" s="140">
        <v>102</v>
      </c>
      <c r="I15" s="115">
        <v>-7</v>
      </c>
      <c r="J15" s="116">
        <v>-6.8627450980392153</v>
      </c>
    </row>
    <row r="16" spans="1:15" s="287" customFormat="1" ht="24.95" customHeight="1" x14ac:dyDescent="0.2">
      <c r="A16" s="193" t="s">
        <v>218</v>
      </c>
      <c r="B16" s="199" t="s">
        <v>141</v>
      </c>
      <c r="C16" s="113">
        <v>20.272647317502198</v>
      </c>
      <c r="D16" s="115">
        <v>461</v>
      </c>
      <c r="E16" s="114">
        <v>301</v>
      </c>
      <c r="F16" s="114">
        <v>460</v>
      </c>
      <c r="G16" s="114">
        <v>318</v>
      </c>
      <c r="H16" s="140">
        <v>412</v>
      </c>
      <c r="I16" s="115">
        <v>49</v>
      </c>
      <c r="J16" s="116">
        <v>11.893203883495145</v>
      </c>
      <c r="K16" s="110"/>
      <c r="L16" s="110"/>
      <c r="M16" s="110"/>
      <c r="N16" s="110"/>
      <c r="O16" s="110"/>
    </row>
    <row r="17" spans="1:15" s="110" customFormat="1" ht="24.95" customHeight="1" x14ac:dyDescent="0.2">
      <c r="A17" s="193" t="s">
        <v>142</v>
      </c>
      <c r="B17" s="199" t="s">
        <v>220</v>
      </c>
      <c r="C17" s="113">
        <v>6.3324538258575194</v>
      </c>
      <c r="D17" s="115">
        <v>144</v>
      </c>
      <c r="E17" s="114">
        <v>124</v>
      </c>
      <c r="F17" s="114">
        <v>99</v>
      </c>
      <c r="G17" s="114">
        <v>77</v>
      </c>
      <c r="H17" s="140">
        <v>150</v>
      </c>
      <c r="I17" s="115">
        <v>-6</v>
      </c>
      <c r="J17" s="116">
        <v>-4</v>
      </c>
    </row>
    <row r="18" spans="1:15" s="287" customFormat="1" ht="24.95" customHeight="1" x14ac:dyDescent="0.2">
      <c r="A18" s="201" t="s">
        <v>144</v>
      </c>
      <c r="B18" s="202" t="s">
        <v>145</v>
      </c>
      <c r="C18" s="113">
        <v>10.158311345646437</v>
      </c>
      <c r="D18" s="115">
        <v>231</v>
      </c>
      <c r="E18" s="114">
        <v>328</v>
      </c>
      <c r="F18" s="114">
        <v>125</v>
      </c>
      <c r="G18" s="114">
        <v>102</v>
      </c>
      <c r="H18" s="140">
        <v>209</v>
      </c>
      <c r="I18" s="115">
        <v>22</v>
      </c>
      <c r="J18" s="116">
        <v>10.526315789473685</v>
      </c>
      <c r="K18" s="110"/>
      <c r="L18" s="110"/>
      <c r="M18" s="110"/>
      <c r="N18" s="110"/>
      <c r="O18" s="110"/>
    </row>
    <row r="19" spans="1:15" s="110" customFormat="1" ht="24.95" customHeight="1" x14ac:dyDescent="0.2">
      <c r="A19" s="193" t="s">
        <v>146</v>
      </c>
      <c r="B19" s="199" t="s">
        <v>147</v>
      </c>
      <c r="C19" s="113">
        <v>14.423922603342129</v>
      </c>
      <c r="D19" s="115">
        <v>328</v>
      </c>
      <c r="E19" s="114">
        <v>217</v>
      </c>
      <c r="F19" s="114">
        <v>287</v>
      </c>
      <c r="G19" s="114">
        <v>258</v>
      </c>
      <c r="H19" s="140">
        <v>269</v>
      </c>
      <c r="I19" s="115">
        <v>59</v>
      </c>
      <c r="J19" s="116">
        <v>21.933085501858734</v>
      </c>
    </row>
    <row r="20" spans="1:15" s="287" customFormat="1" ht="24.95" customHeight="1" x14ac:dyDescent="0.2">
      <c r="A20" s="193" t="s">
        <v>148</v>
      </c>
      <c r="B20" s="199" t="s">
        <v>149</v>
      </c>
      <c r="C20" s="113">
        <v>9.2788038698328936</v>
      </c>
      <c r="D20" s="115">
        <v>211</v>
      </c>
      <c r="E20" s="114">
        <v>191</v>
      </c>
      <c r="F20" s="114">
        <v>116</v>
      </c>
      <c r="G20" s="114">
        <v>88</v>
      </c>
      <c r="H20" s="140">
        <v>145</v>
      </c>
      <c r="I20" s="115">
        <v>66</v>
      </c>
      <c r="J20" s="116">
        <v>45.517241379310342</v>
      </c>
      <c r="K20" s="110"/>
      <c r="L20" s="110"/>
      <c r="M20" s="110"/>
      <c r="N20" s="110"/>
      <c r="O20" s="110"/>
    </row>
    <row r="21" spans="1:15" s="110" customFormat="1" ht="24.95" customHeight="1" x14ac:dyDescent="0.2">
      <c r="A21" s="201" t="s">
        <v>150</v>
      </c>
      <c r="B21" s="202" t="s">
        <v>151</v>
      </c>
      <c r="C21" s="113">
        <v>4.0897097625329817</v>
      </c>
      <c r="D21" s="115">
        <v>93</v>
      </c>
      <c r="E21" s="114">
        <v>98</v>
      </c>
      <c r="F21" s="114">
        <v>97</v>
      </c>
      <c r="G21" s="114">
        <v>88</v>
      </c>
      <c r="H21" s="140">
        <v>76</v>
      </c>
      <c r="I21" s="115">
        <v>17</v>
      </c>
      <c r="J21" s="116">
        <v>22.368421052631579</v>
      </c>
    </row>
    <row r="22" spans="1:15" s="110" customFormat="1" ht="24.95" customHeight="1" x14ac:dyDescent="0.2">
      <c r="A22" s="201" t="s">
        <v>152</v>
      </c>
      <c r="B22" s="199" t="s">
        <v>153</v>
      </c>
      <c r="C22" s="113" t="s">
        <v>513</v>
      </c>
      <c r="D22" s="115" t="s">
        <v>513</v>
      </c>
      <c r="E22" s="114" t="s">
        <v>513</v>
      </c>
      <c r="F22" s="114" t="s">
        <v>513</v>
      </c>
      <c r="G22" s="114">
        <v>8</v>
      </c>
      <c r="H22" s="140">
        <v>16</v>
      </c>
      <c r="I22" s="115" t="s">
        <v>513</v>
      </c>
      <c r="J22" s="116" t="s">
        <v>513</v>
      </c>
    </row>
    <row r="23" spans="1:15" s="110" customFormat="1" ht="24.95" customHeight="1" x14ac:dyDescent="0.2">
      <c r="A23" s="193" t="s">
        <v>154</v>
      </c>
      <c r="B23" s="199" t="s">
        <v>155</v>
      </c>
      <c r="C23" s="113">
        <v>1.4951627088830255</v>
      </c>
      <c r="D23" s="115">
        <v>34</v>
      </c>
      <c r="E23" s="114">
        <v>22</v>
      </c>
      <c r="F23" s="114">
        <v>35</v>
      </c>
      <c r="G23" s="114">
        <v>24</v>
      </c>
      <c r="H23" s="140">
        <v>29</v>
      </c>
      <c r="I23" s="115">
        <v>5</v>
      </c>
      <c r="J23" s="116">
        <v>17.241379310344829</v>
      </c>
    </row>
    <row r="24" spans="1:15" s="110" customFormat="1" ht="24.95" customHeight="1" x14ac:dyDescent="0.2">
      <c r="A24" s="193" t="s">
        <v>156</v>
      </c>
      <c r="B24" s="199" t="s">
        <v>221</v>
      </c>
      <c r="C24" s="113">
        <v>4.0457343887423045</v>
      </c>
      <c r="D24" s="115">
        <v>92</v>
      </c>
      <c r="E24" s="114">
        <v>45</v>
      </c>
      <c r="F24" s="114">
        <v>61</v>
      </c>
      <c r="G24" s="114">
        <v>36</v>
      </c>
      <c r="H24" s="140">
        <v>71</v>
      </c>
      <c r="I24" s="115">
        <v>21</v>
      </c>
      <c r="J24" s="116">
        <v>29.577464788732396</v>
      </c>
    </row>
    <row r="25" spans="1:15" s="110" customFormat="1" ht="24.95" customHeight="1" x14ac:dyDescent="0.2">
      <c r="A25" s="193" t="s">
        <v>222</v>
      </c>
      <c r="B25" s="204" t="s">
        <v>159</v>
      </c>
      <c r="C25" s="113">
        <v>2.6824978012313103</v>
      </c>
      <c r="D25" s="115">
        <v>61</v>
      </c>
      <c r="E25" s="114">
        <v>86</v>
      </c>
      <c r="F25" s="114">
        <v>78</v>
      </c>
      <c r="G25" s="114">
        <v>37</v>
      </c>
      <c r="H25" s="140">
        <v>77</v>
      </c>
      <c r="I25" s="115">
        <v>-16</v>
      </c>
      <c r="J25" s="116">
        <v>-20.779220779220779</v>
      </c>
    </row>
    <row r="26" spans="1:15" s="110" customFormat="1" ht="24.95" customHeight="1" x14ac:dyDescent="0.2">
      <c r="A26" s="201">
        <v>782.78300000000002</v>
      </c>
      <c r="B26" s="203" t="s">
        <v>160</v>
      </c>
      <c r="C26" s="113" t="s">
        <v>513</v>
      </c>
      <c r="D26" s="115" t="s">
        <v>513</v>
      </c>
      <c r="E26" s="114" t="s">
        <v>513</v>
      </c>
      <c r="F26" s="114" t="s">
        <v>513</v>
      </c>
      <c r="G26" s="114">
        <v>31</v>
      </c>
      <c r="H26" s="140">
        <v>28</v>
      </c>
      <c r="I26" s="115" t="s">
        <v>513</v>
      </c>
      <c r="J26" s="116" t="s">
        <v>513</v>
      </c>
    </row>
    <row r="27" spans="1:15" s="110" customFormat="1" ht="24.95" customHeight="1" x14ac:dyDescent="0.2">
      <c r="A27" s="193" t="s">
        <v>161</v>
      </c>
      <c r="B27" s="199" t="s">
        <v>162</v>
      </c>
      <c r="C27" s="113">
        <v>3.0782761653474053</v>
      </c>
      <c r="D27" s="115">
        <v>70</v>
      </c>
      <c r="E27" s="114">
        <v>57</v>
      </c>
      <c r="F27" s="114">
        <v>69</v>
      </c>
      <c r="G27" s="114">
        <v>63</v>
      </c>
      <c r="H27" s="140">
        <v>68</v>
      </c>
      <c r="I27" s="115">
        <v>2</v>
      </c>
      <c r="J27" s="116">
        <v>2.9411764705882355</v>
      </c>
    </row>
    <row r="28" spans="1:15" s="110" customFormat="1" ht="24.95" customHeight="1" x14ac:dyDescent="0.2">
      <c r="A28" s="193" t="s">
        <v>163</v>
      </c>
      <c r="B28" s="199" t="s">
        <v>164</v>
      </c>
      <c r="C28" s="113">
        <v>1.4951627088830255</v>
      </c>
      <c r="D28" s="115">
        <v>34</v>
      </c>
      <c r="E28" s="114">
        <v>18</v>
      </c>
      <c r="F28" s="114">
        <v>131</v>
      </c>
      <c r="G28" s="114">
        <v>25</v>
      </c>
      <c r="H28" s="140">
        <v>59</v>
      </c>
      <c r="I28" s="115">
        <v>-25</v>
      </c>
      <c r="J28" s="116">
        <v>-42.372881355932201</v>
      </c>
    </row>
    <row r="29" spans="1:15" s="110" customFormat="1" ht="24.95" customHeight="1" x14ac:dyDescent="0.2">
      <c r="A29" s="193">
        <v>86</v>
      </c>
      <c r="B29" s="199" t="s">
        <v>165</v>
      </c>
      <c r="C29" s="113">
        <v>3.6499560246262095</v>
      </c>
      <c r="D29" s="115">
        <v>83</v>
      </c>
      <c r="E29" s="114">
        <v>69</v>
      </c>
      <c r="F29" s="114">
        <v>107</v>
      </c>
      <c r="G29" s="114">
        <v>58</v>
      </c>
      <c r="H29" s="140">
        <v>116</v>
      </c>
      <c r="I29" s="115">
        <v>-33</v>
      </c>
      <c r="J29" s="116">
        <v>-28.448275862068964</v>
      </c>
    </row>
    <row r="30" spans="1:15" s="110" customFormat="1" ht="24.95" customHeight="1" x14ac:dyDescent="0.2">
      <c r="A30" s="193">
        <v>87.88</v>
      </c>
      <c r="B30" s="204" t="s">
        <v>166</v>
      </c>
      <c r="C30" s="113">
        <v>6.7282321899736148</v>
      </c>
      <c r="D30" s="115">
        <v>153</v>
      </c>
      <c r="E30" s="114">
        <v>157</v>
      </c>
      <c r="F30" s="114">
        <v>229</v>
      </c>
      <c r="G30" s="114">
        <v>137</v>
      </c>
      <c r="H30" s="140">
        <v>150</v>
      </c>
      <c r="I30" s="115">
        <v>3</v>
      </c>
      <c r="J30" s="116">
        <v>2</v>
      </c>
    </row>
    <row r="31" spans="1:15" s="110" customFormat="1" ht="24.95" customHeight="1" x14ac:dyDescent="0.2">
      <c r="A31" s="193" t="s">
        <v>167</v>
      </c>
      <c r="B31" s="199" t="s">
        <v>168</v>
      </c>
      <c r="C31" s="113">
        <v>1.8029903254177662</v>
      </c>
      <c r="D31" s="115">
        <v>41</v>
      </c>
      <c r="E31" s="114">
        <v>35</v>
      </c>
      <c r="F31" s="114">
        <v>63</v>
      </c>
      <c r="G31" s="114">
        <v>56</v>
      </c>
      <c r="H31" s="140">
        <v>76</v>
      </c>
      <c r="I31" s="115">
        <v>-35</v>
      </c>
      <c r="J31" s="116">
        <v>-46.05263157894737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31</v>
      </c>
      <c r="F34" s="114">
        <v>37</v>
      </c>
      <c r="G34" s="114">
        <v>14</v>
      </c>
      <c r="H34" s="140">
        <v>62</v>
      </c>
      <c r="I34" s="115" t="s">
        <v>513</v>
      </c>
      <c r="J34" s="116" t="s">
        <v>513</v>
      </c>
    </row>
    <row r="35" spans="1:10" s="110" customFormat="1" ht="24.95" customHeight="1" x14ac:dyDescent="0.2">
      <c r="A35" s="292" t="s">
        <v>171</v>
      </c>
      <c r="B35" s="293" t="s">
        <v>172</v>
      </c>
      <c r="C35" s="113" t="s">
        <v>513</v>
      </c>
      <c r="D35" s="115" t="s">
        <v>513</v>
      </c>
      <c r="E35" s="114">
        <v>899</v>
      </c>
      <c r="F35" s="114">
        <v>885</v>
      </c>
      <c r="G35" s="114">
        <v>614</v>
      </c>
      <c r="H35" s="140">
        <v>914</v>
      </c>
      <c r="I35" s="115" t="s">
        <v>513</v>
      </c>
      <c r="J35" s="116" t="s">
        <v>513</v>
      </c>
    </row>
    <row r="36" spans="1:10" s="110" customFormat="1" ht="24.95" customHeight="1" x14ac:dyDescent="0.2">
      <c r="A36" s="294" t="s">
        <v>173</v>
      </c>
      <c r="B36" s="295" t="s">
        <v>174</v>
      </c>
      <c r="C36" s="125">
        <v>55.057167985927883</v>
      </c>
      <c r="D36" s="143">
        <v>1252</v>
      </c>
      <c r="E36" s="144">
        <v>1060</v>
      </c>
      <c r="F36" s="144">
        <v>1372</v>
      </c>
      <c r="G36" s="144">
        <v>909</v>
      </c>
      <c r="H36" s="145">
        <v>1180</v>
      </c>
      <c r="I36" s="143">
        <v>72</v>
      </c>
      <c r="J36" s="146">
        <v>6.101694915254237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2274</v>
      </c>
      <c r="F11" s="264">
        <v>1990</v>
      </c>
      <c r="G11" s="264">
        <v>2294</v>
      </c>
      <c r="H11" s="264">
        <v>1537</v>
      </c>
      <c r="I11" s="265">
        <v>2156</v>
      </c>
      <c r="J11" s="263">
        <v>118</v>
      </c>
      <c r="K11" s="266">
        <v>5.4730983302411875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22.031662269129288</v>
      </c>
      <c r="E13" s="115">
        <v>501</v>
      </c>
      <c r="F13" s="114">
        <v>591</v>
      </c>
      <c r="G13" s="114">
        <v>575</v>
      </c>
      <c r="H13" s="114">
        <v>363</v>
      </c>
      <c r="I13" s="140">
        <v>449</v>
      </c>
      <c r="J13" s="115">
        <v>52</v>
      </c>
      <c r="K13" s="116">
        <v>11.581291759465479</v>
      </c>
    </row>
    <row r="14" spans="1:17" ht="15.95" customHeight="1" x14ac:dyDescent="0.2">
      <c r="A14" s="306" t="s">
        <v>230</v>
      </c>
      <c r="B14" s="307"/>
      <c r="C14" s="308"/>
      <c r="D14" s="113">
        <v>65.743183817062445</v>
      </c>
      <c r="E14" s="115">
        <v>1495</v>
      </c>
      <c r="F14" s="114">
        <v>1191</v>
      </c>
      <c r="G14" s="114">
        <v>1463</v>
      </c>
      <c r="H14" s="114">
        <v>967</v>
      </c>
      <c r="I14" s="140">
        <v>1443</v>
      </c>
      <c r="J14" s="115">
        <v>52</v>
      </c>
      <c r="K14" s="116">
        <v>3.6036036036036037</v>
      </c>
    </row>
    <row r="15" spans="1:17" ht="15.95" customHeight="1" x14ac:dyDescent="0.2">
      <c r="A15" s="306" t="s">
        <v>231</v>
      </c>
      <c r="B15" s="307"/>
      <c r="C15" s="308"/>
      <c r="D15" s="113">
        <v>6.772207563764292</v>
      </c>
      <c r="E15" s="115">
        <v>154</v>
      </c>
      <c r="F15" s="114">
        <v>112</v>
      </c>
      <c r="G15" s="114">
        <v>125</v>
      </c>
      <c r="H15" s="114">
        <v>107</v>
      </c>
      <c r="I15" s="140">
        <v>134</v>
      </c>
      <c r="J15" s="115">
        <v>20</v>
      </c>
      <c r="K15" s="116">
        <v>14.925373134328359</v>
      </c>
    </row>
    <row r="16" spans="1:17" ht="15.95" customHeight="1" x14ac:dyDescent="0.2">
      <c r="A16" s="306" t="s">
        <v>232</v>
      </c>
      <c r="B16" s="307"/>
      <c r="C16" s="308"/>
      <c r="D16" s="113">
        <v>5.2330694810905891</v>
      </c>
      <c r="E16" s="115">
        <v>119</v>
      </c>
      <c r="F16" s="114">
        <v>85</v>
      </c>
      <c r="G16" s="114">
        <v>126</v>
      </c>
      <c r="H16" s="114">
        <v>89</v>
      </c>
      <c r="I16" s="140">
        <v>124</v>
      </c>
      <c r="J16" s="115">
        <v>-5</v>
      </c>
      <c r="K16" s="116">
        <v>-4.032258064516129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1.8469656992084433</v>
      </c>
      <c r="E18" s="115">
        <v>42</v>
      </c>
      <c r="F18" s="114">
        <v>26</v>
      </c>
      <c r="G18" s="114">
        <v>29</v>
      </c>
      <c r="H18" s="114">
        <v>10</v>
      </c>
      <c r="I18" s="140">
        <v>41</v>
      </c>
      <c r="J18" s="115">
        <v>1</v>
      </c>
      <c r="K18" s="116">
        <v>2.4390243902439024</v>
      </c>
    </row>
    <row r="19" spans="1:11" ht="14.1" customHeight="1" x14ac:dyDescent="0.2">
      <c r="A19" s="306" t="s">
        <v>235</v>
      </c>
      <c r="B19" s="307" t="s">
        <v>236</v>
      </c>
      <c r="C19" s="308"/>
      <c r="D19" s="113">
        <v>0.35180299032541779</v>
      </c>
      <c r="E19" s="115">
        <v>8</v>
      </c>
      <c r="F19" s="114">
        <v>19</v>
      </c>
      <c r="G19" s="114">
        <v>25</v>
      </c>
      <c r="H19" s="114">
        <v>9</v>
      </c>
      <c r="I19" s="140">
        <v>8</v>
      </c>
      <c r="J19" s="115">
        <v>0</v>
      </c>
      <c r="K19" s="116">
        <v>0</v>
      </c>
    </row>
    <row r="20" spans="1:11" ht="14.1" customHeight="1" x14ac:dyDescent="0.2">
      <c r="A20" s="306">
        <v>12</v>
      </c>
      <c r="B20" s="307" t="s">
        <v>237</v>
      </c>
      <c r="C20" s="308"/>
      <c r="D20" s="113">
        <v>1.2752858399296394</v>
      </c>
      <c r="E20" s="115">
        <v>29</v>
      </c>
      <c r="F20" s="114">
        <v>64</v>
      </c>
      <c r="G20" s="114">
        <v>33</v>
      </c>
      <c r="H20" s="114">
        <v>16</v>
      </c>
      <c r="I20" s="140">
        <v>58</v>
      </c>
      <c r="J20" s="115">
        <v>-29</v>
      </c>
      <c r="K20" s="116">
        <v>-50</v>
      </c>
    </row>
    <row r="21" spans="1:11" ht="14.1" customHeight="1" x14ac:dyDescent="0.2">
      <c r="A21" s="306">
        <v>21</v>
      </c>
      <c r="B21" s="307" t="s">
        <v>238</v>
      </c>
      <c r="C21" s="308"/>
      <c r="D21" s="113">
        <v>1.3192612137203166</v>
      </c>
      <c r="E21" s="115">
        <v>30</v>
      </c>
      <c r="F21" s="114">
        <v>81</v>
      </c>
      <c r="G21" s="114">
        <v>40</v>
      </c>
      <c r="H21" s="114">
        <v>28</v>
      </c>
      <c r="I21" s="140">
        <v>39</v>
      </c>
      <c r="J21" s="115">
        <v>-9</v>
      </c>
      <c r="K21" s="116">
        <v>-23.076923076923077</v>
      </c>
    </row>
    <row r="22" spans="1:11" ht="14.1" customHeight="1" x14ac:dyDescent="0.2">
      <c r="A22" s="306">
        <v>22</v>
      </c>
      <c r="B22" s="307" t="s">
        <v>239</v>
      </c>
      <c r="C22" s="308"/>
      <c r="D22" s="113">
        <v>3.6059806508355323</v>
      </c>
      <c r="E22" s="115">
        <v>82</v>
      </c>
      <c r="F22" s="114">
        <v>61</v>
      </c>
      <c r="G22" s="114">
        <v>69</v>
      </c>
      <c r="H22" s="114">
        <v>48</v>
      </c>
      <c r="I22" s="140">
        <v>54</v>
      </c>
      <c r="J22" s="115">
        <v>28</v>
      </c>
      <c r="K22" s="116">
        <v>51.851851851851855</v>
      </c>
    </row>
    <row r="23" spans="1:11" ht="14.1" customHeight="1" x14ac:dyDescent="0.2">
      <c r="A23" s="306">
        <v>23</v>
      </c>
      <c r="B23" s="307" t="s">
        <v>240</v>
      </c>
      <c r="C23" s="308"/>
      <c r="D23" s="113">
        <v>0.87950747581354438</v>
      </c>
      <c r="E23" s="115">
        <v>20</v>
      </c>
      <c r="F23" s="114">
        <v>8</v>
      </c>
      <c r="G23" s="114">
        <v>22</v>
      </c>
      <c r="H23" s="114">
        <v>14</v>
      </c>
      <c r="I23" s="140">
        <v>23</v>
      </c>
      <c r="J23" s="115">
        <v>-3</v>
      </c>
      <c r="K23" s="116">
        <v>-13.043478260869565</v>
      </c>
    </row>
    <row r="24" spans="1:11" ht="14.1" customHeight="1" x14ac:dyDescent="0.2">
      <c r="A24" s="306">
        <v>24</v>
      </c>
      <c r="B24" s="307" t="s">
        <v>241</v>
      </c>
      <c r="C24" s="308"/>
      <c r="D24" s="113">
        <v>7.2119613016710646</v>
      </c>
      <c r="E24" s="115">
        <v>164</v>
      </c>
      <c r="F24" s="114">
        <v>114</v>
      </c>
      <c r="G24" s="114">
        <v>113</v>
      </c>
      <c r="H24" s="114">
        <v>102</v>
      </c>
      <c r="I24" s="140">
        <v>171</v>
      </c>
      <c r="J24" s="115">
        <v>-7</v>
      </c>
      <c r="K24" s="116">
        <v>-4.0935672514619883</v>
      </c>
    </row>
    <row r="25" spans="1:11" ht="14.1" customHeight="1" x14ac:dyDescent="0.2">
      <c r="A25" s="306">
        <v>25</v>
      </c>
      <c r="B25" s="307" t="s">
        <v>242</v>
      </c>
      <c r="C25" s="308"/>
      <c r="D25" s="113">
        <v>6.8161829375549692</v>
      </c>
      <c r="E25" s="115">
        <v>155</v>
      </c>
      <c r="F25" s="114">
        <v>122</v>
      </c>
      <c r="G25" s="114">
        <v>148</v>
      </c>
      <c r="H25" s="114">
        <v>85</v>
      </c>
      <c r="I25" s="140">
        <v>139</v>
      </c>
      <c r="J25" s="115">
        <v>16</v>
      </c>
      <c r="K25" s="116">
        <v>11.510791366906474</v>
      </c>
    </row>
    <row r="26" spans="1:11" ht="14.1" customHeight="1" x14ac:dyDescent="0.2">
      <c r="A26" s="306">
        <v>26</v>
      </c>
      <c r="B26" s="307" t="s">
        <v>243</v>
      </c>
      <c r="C26" s="308"/>
      <c r="D26" s="113">
        <v>5.7167985927880389</v>
      </c>
      <c r="E26" s="115">
        <v>130</v>
      </c>
      <c r="F26" s="114">
        <v>57</v>
      </c>
      <c r="G26" s="114">
        <v>100</v>
      </c>
      <c r="H26" s="114">
        <v>56</v>
      </c>
      <c r="I26" s="140">
        <v>112</v>
      </c>
      <c r="J26" s="115">
        <v>18</v>
      </c>
      <c r="K26" s="116">
        <v>16.071428571428573</v>
      </c>
    </row>
    <row r="27" spans="1:11" ht="14.1" customHeight="1" x14ac:dyDescent="0.2">
      <c r="A27" s="306">
        <v>27</v>
      </c>
      <c r="B27" s="307" t="s">
        <v>244</v>
      </c>
      <c r="C27" s="308"/>
      <c r="D27" s="113">
        <v>2.6824978012313103</v>
      </c>
      <c r="E27" s="115">
        <v>61</v>
      </c>
      <c r="F27" s="114">
        <v>48</v>
      </c>
      <c r="G27" s="114">
        <v>56</v>
      </c>
      <c r="H27" s="114">
        <v>59</v>
      </c>
      <c r="I27" s="140">
        <v>58</v>
      </c>
      <c r="J27" s="115">
        <v>3</v>
      </c>
      <c r="K27" s="116">
        <v>5.1724137931034484</v>
      </c>
    </row>
    <row r="28" spans="1:11" ht="14.1" customHeight="1" x14ac:dyDescent="0.2">
      <c r="A28" s="306">
        <v>28</v>
      </c>
      <c r="B28" s="307" t="s">
        <v>245</v>
      </c>
      <c r="C28" s="308"/>
      <c r="D28" s="113" t="s">
        <v>513</v>
      </c>
      <c r="E28" s="115" t="s">
        <v>513</v>
      </c>
      <c r="F28" s="114">
        <v>0</v>
      </c>
      <c r="G28" s="114">
        <v>3</v>
      </c>
      <c r="H28" s="114" t="s">
        <v>513</v>
      </c>
      <c r="I28" s="140" t="s">
        <v>513</v>
      </c>
      <c r="J28" s="115" t="s">
        <v>513</v>
      </c>
      <c r="K28" s="116" t="s">
        <v>513</v>
      </c>
    </row>
    <row r="29" spans="1:11" ht="14.1" customHeight="1" x14ac:dyDescent="0.2">
      <c r="A29" s="306">
        <v>29</v>
      </c>
      <c r="B29" s="307" t="s">
        <v>246</v>
      </c>
      <c r="C29" s="308"/>
      <c r="D29" s="113">
        <v>2.4626209322779244</v>
      </c>
      <c r="E29" s="115">
        <v>56</v>
      </c>
      <c r="F29" s="114">
        <v>58</v>
      </c>
      <c r="G29" s="114">
        <v>102</v>
      </c>
      <c r="H29" s="114">
        <v>49</v>
      </c>
      <c r="I29" s="140">
        <v>63</v>
      </c>
      <c r="J29" s="115">
        <v>-7</v>
      </c>
      <c r="K29" s="116">
        <v>-11.111111111111111</v>
      </c>
    </row>
    <row r="30" spans="1:11" ht="14.1" customHeight="1" x14ac:dyDescent="0.2">
      <c r="A30" s="306" t="s">
        <v>247</v>
      </c>
      <c r="B30" s="307" t="s">
        <v>248</v>
      </c>
      <c r="C30" s="308"/>
      <c r="D30" s="113" t="s">
        <v>513</v>
      </c>
      <c r="E30" s="115" t="s">
        <v>513</v>
      </c>
      <c r="F30" s="114">
        <v>19</v>
      </c>
      <c r="G30" s="114">
        <v>49</v>
      </c>
      <c r="H30" s="114" t="s">
        <v>513</v>
      </c>
      <c r="I30" s="140" t="s">
        <v>513</v>
      </c>
      <c r="J30" s="115" t="s">
        <v>513</v>
      </c>
      <c r="K30" s="116" t="s">
        <v>513</v>
      </c>
    </row>
    <row r="31" spans="1:11" ht="14.1" customHeight="1" x14ac:dyDescent="0.2">
      <c r="A31" s="306" t="s">
        <v>249</v>
      </c>
      <c r="B31" s="307" t="s">
        <v>250</v>
      </c>
      <c r="C31" s="308"/>
      <c r="D31" s="113">
        <v>1.6270888302550572</v>
      </c>
      <c r="E31" s="115">
        <v>37</v>
      </c>
      <c r="F31" s="114">
        <v>39</v>
      </c>
      <c r="G31" s="114">
        <v>50</v>
      </c>
      <c r="H31" s="114">
        <v>38</v>
      </c>
      <c r="I31" s="140">
        <v>40</v>
      </c>
      <c r="J31" s="115">
        <v>-3</v>
      </c>
      <c r="K31" s="116">
        <v>-7.5</v>
      </c>
    </row>
    <row r="32" spans="1:11" ht="14.1" customHeight="1" x14ac:dyDescent="0.2">
      <c r="A32" s="306">
        <v>31</v>
      </c>
      <c r="B32" s="307" t="s">
        <v>251</v>
      </c>
      <c r="C32" s="308"/>
      <c r="D32" s="113">
        <v>0.57167985927880383</v>
      </c>
      <c r="E32" s="115">
        <v>13</v>
      </c>
      <c r="F32" s="114">
        <v>10</v>
      </c>
      <c r="G32" s="114">
        <v>15</v>
      </c>
      <c r="H32" s="114">
        <v>5</v>
      </c>
      <c r="I32" s="140">
        <v>8</v>
      </c>
      <c r="J32" s="115">
        <v>5</v>
      </c>
      <c r="K32" s="116">
        <v>62.5</v>
      </c>
    </row>
    <row r="33" spans="1:11" ht="14.1" customHeight="1" x14ac:dyDescent="0.2">
      <c r="A33" s="306">
        <v>32</v>
      </c>
      <c r="B33" s="307" t="s">
        <v>252</v>
      </c>
      <c r="C33" s="308"/>
      <c r="D33" s="113">
        <v>2.9463500439753738</v>
      </c>
      <c r="E33" s="115">
        <v>67</v>
      </c>
      <c r="F33" s="114">
        <v>158</v>
      </c>
      <c r="G33" s="114">
        <v>43</v>
      </c>
      <c r="H33" s="114">
        <v>39</v>
      </c>
      <c r="I33" s="140">
        <v>79</v>
      </c>
      <c r="J33" s="115">
        <v>-12</v>
      </c>
      <c r="K33" s="116">
        <v>-15.189873417721518</v>
      </c>
    </row>
    <row r="34" spans="1:11" ht="14.1" customHeight="1" x14ac:dyDescent="0.2">
      <c r="A34" s="306">
        <v>33</v>
      </c>
      <c r="B34" s="307" t="s">
        <v>253</v>
      </c>
      <c r="C34" s="308"/>
      <c r="D34" s="113">
        <v>4.3095866314863676</v>
      </c>
      <c r="E34" s="115">
        <v>98</v>
      </c>
      <c r="F34" s="114">
        <v>83</v>
      </c>
      <c r="G34" s="114">
        <v>36</v>
      </c>
      <c r="H34" s="114">
        <v>22</v>
      </c>
      <c r="I34" s="140">
        <v>76</v>
      </c>
      <c r="J34" s="115">
        <v>22</v>
      </c>
      <c r="K34" s="116">
        <v>28.94736842105263</v>
      </c>
    </row>
    <row r="35" spans="1:11" ht="14.1" customHeight="1" x14ac:dyDescent="0.2">
      <c r="A35" s="306">
        <v>34</v>
      </c>
      <c r="B35" s="307" t="s">
        <v>254</v>
      </c>
      <c r="C35" s="308"/>
      <c r="D35" s="113">
        <v>2.3306948109058929</v>
      </c>
      <c r="E35" s="115">
        <v>53</v>
      </c>
      <c r="F35" s="114">
        <v>44</v>
      </c>
      <c r="G35" s="114">
        <v>42</v>
      </c>
      <c r="H35" s="114">
        <v>38</v>
      </c>
      <c r="I35" s="140">
        <v>53</v>
      </c>
      <c r="J35" s="115">
        <v>0</v>
      </c>
      <c r="K35" s="116">
        <v>0</v>
      </c>
    </row>
    <row r="36" spans="1:11" ht="14.1" customHeight="1" x14ac:dyDescent="0.2">
      <c r="A36" s="306">
        <v>41</v>
      </c>
      <c r="B36" s="307" t="s">
        <v>255</v>
      </c>
      <c r="C36" s="308"/>
      <c r="D36" s="113" t="s">
        <v>513</v>
      </c>
      <c r="E36" s="115" t="s">
        <v>513</v>
      </c>
      <c r="F36" s="114" t="s">
        <v>513</v>
      </c>
      <c r="G36" s="114">
        <v>4</v>
      </c>
      <c r="H36" s="114">
        <v>5</v>
      </c>
      <c r="I36" s="140">
        <v>5</v>
      </c>
      <c r="J36" s="115" t="s">
        <v>513</v>
      </c>
      <c r="K36" s="116" t="s">
        <v>513</v>
      </c>
    </row>
    <row r="37" spans="1:11" ht="14.1" customHeight="1" x14ac:dyDescent="0.2">
      <c r="A37" s="306">
        <v>42</v>
      </c>
      <c r="B37" s="307" t="s">
        <v>256</v>
      </c>
      <c r="C37" s="308"/>
      <c r="D37" s="113" t="s">
        <v>513</v>
      </c>
      <c r="E37" s="115" t="s">
        <v>513</v>
      </c>
      <c r="F37" s="114" t="s">
        <v>513</v>
      </c>
      <c r="G37" s="114">
        <v>11</v>
      </c>
      <c r="H37" s="114" t="s">
        <v>513</v>
      </c>
      <c r="I37" s="140">
        <v>3</v>
      </c>
      <c r="J37" s="115" t="s">
        <v>513</v>
      </c>
      <c r="K37" s="116" t="s">
        <v>513</v>
      </c>
    </row>
    <row r="38" spans="1:11" ht="14.1" customHeight="1" x14ac:dyDescent="0.2">
      <c r="A38" s="306">
        <v>43</v>
      </c>
      <c r="B38" s="307" t="s">
        <v>257</v>
      </c>
      <c r="C38" s="308"/>
      <c r="D38" s="113">
        <v>1.5391380826737027</v>
      </c>
      <c r="E38" s="115">
        <v>35</v>
      </c>
      <c r="F38" s="114">
        <v>23</v>
      </c>
      <c r="G38" s="114">
        <v>61</v>
      </c>
      <c r="H38" s="114">
        <v>21</v>
      </c>
      <c r="I38" s="140">
        <v>23</v>
      </c>
      <c r="J38" s="115">
        <v>12</v>
      </c>
      <c r="K38" s="116">
        <v>52.173913043478258</v>
      </c>
    </row>
    <row r="39" spans="1:11" ht="14.1" customHeight="1" x14ac:dyDescent="0.2">
      <c r="A39" s="306">
        <v>51</v>
      </c>
      <c r="B39" s="307" t="s">
        <v>258</v>
      </c>
      <c r="C39" s="308"/>
      <c r="D39" s="113">
        <v>6.8161829375549692</v>
      </c>
      <c r="E39" s="115">
        <v>155</v>
      </c>
      <c r="F39" s="114">
        <v>197</v>
      </c>
      <c r="G39" s="114">
        <v>134</v>
      </c>
      <c r="H39" s="114">
        <v>109</v>
      </c>
      <c r="I39" s="140">
        <v>122</v>
      </c>
      <c r="J39" s="115">
        <v>33</v>
      </c>
      <c r="K39" s="116">
        <v>27.049180327868854</v>
      </c>
    </row>
    <row r="40" spans="1:11" ht="14.1" customHeight="1" x14ac:dyDescent="0.2">
      <c r="A40" s="306" t="s">
        <v>259</v>
      </c>
      <c r="B40" s="307" t="s">
        <v>260</v>
      </c>
      <c r="C40" s="308"/>
      <c r="D40" s="113">
        <v>6.1565523306948107</v>
      </c>
      <c r="E40" s="115">
        <v>140</v>
      </c>
      <c r="F40" s="114">
        <v>185</v>
      </c>
      <c r="G40" s="114">
        <v>123</v>
      </c>
      <c r="H40" s="114">
        <v>92</v>
      </c>
      <c r="I40" s="140">
        <v>107</v>
      </c>
      <c r="J40" s="115">
        <v>33</v>
      </c>
      <c r="K40" s="116">
        <v>30.841121495327101</v>
      </c>
    </row>
    <row r="41" spans="1:11" ht="14.1" customHeight="1" x14ac:dyDescent="0.2">
      <c r="A41" s="306"/>
      <c r="B41" s="307" t="s">
        <v>261</v>
      </c>
      <c r="C41" s="308"/>
      <c r="D41" s="113">
        <v>5.4089709762532978</v>
      </c>
      <c r="E41" s="115">
        <v>123</v>
      </c>
      <c r="F41" s="114">
        <v>177</v>
      </c>
      <c r="G41" s="114">
        <v>115</v>
      </c>
      <c r="H41" s="114">
        <v>84</v>
      </c>
      <c r="I41" s="140">
        <v>91</v>
      </c>
      <c r="J41" s="115">
        <v>32</v>
      </c>
      <c r="K41" s="116">
        <v>35.164835164835168</v>
      </c>
    </row>
    <row r="42" spans="1:11" ht="14.1" customHeight="1" x14ac:dyDescent="0.2">
      <c r="A42" s="306">
        <v>52</v>
      </c>
      <c r="B42" s="307" t="s">
        <v>262</v>
      </c>
      <c r="C42" s="308"/>
      <c r="D42" s="113">
        <v>6.9481090589270007</v>
      </c>
      <c r="E42" s="115">
        <v>158</v>
      </c>
      <c r="F42" s="114">
        <v>114</v>
      </c>
      <c r="G42" s="114">
        <v>94</v>
      </c>
      <c r="H42" s="114">
        <v>100</v>
      </c>
      <c r="I42" s="140">
        <v>157</v>
      </c>
      <c r="J42" s="115">
        <v>1</v>
      </c>
      <c r="K42" s="116">
        <v>0.63694267515923564</v>
      </c>
    </row>
    <row r="43" spans="1:11" ht="14.1" customHeight="1" x14ac:dyDescent="0.2">
      <c r="A43" s="306" t="s">
        <v>263</v>
      </c>
      <c r="B43" s="307" t="s">
        <v>264</v>
      </c>
      <c r="C43" s="308"/>
      <c r="D43" s="113">
        <v>6.244503078276165</v>
      </c>
      <c r="E43" s="115">
        <v>142</v>
      </c>
      <c r="F43" s="114">
        <v>98</v>
      </c>
      <c r="G43" s="114">
        <v>85</v>
      </c>
      <c r="H43" s="114">
        <v>93</v>
      </c>
      <c r="I43" s="140">
        <v>134</v>
      </c>
      <c r="J43" s="115">
        <v>8</v>
      </c>
      <c r="K43" s="116">
        <v>5.9701492537313436</v>
      </c>
    </row>
    <row r="44" spans="1:11" ht="14.1" customHeight="1" x14ac:dyDescent="0.2">
      <c r="A44" s="306">
        <v>53</v>
      </c>
      <c r="B44" s="307" t="s">
        <v>265</v>
      </c>
      <c r="C44" s="308"/>
      <c r="D44" s="113">
        <v>0.39577836411609496</v>
      </c>
      <c r="E44" s="115">
        <v>9</v>
      </c>
      <c r="F44" s="114">
        <v>10</v>
      </c>
      <c r="G44" s="114">
        <v>8</v>
      </c>
      <c r="H44" s="114">
        <v>8</v>
      </c>
      <c r="I44" s="140">
        <v>6</v>
      </c>
      <c r="J44" s="115">
        <v>3</v>
      </c>
      <c r="K44" s="116">
        <v>50</v>
      </c>
    </row>
    <row r="45" spans="1:11" ht="14.1" customHeight="1" x14ac:dyDescent="0.2">
      <c r="A45" s="306" t="s">
        <v>266</v>
      </c>
      <c r="B45" s="307" t="s">
        <v>267</v>
      </c>
      <c r="C45" s="308"/>
      <c r="D45" s="113">
        <v>0.39577836411609496</v>
      </c>
      <c r="E45" s="115">
        <v>9</v>
      </c>
      <c r="F45" s="114">
        <v>9</v>
      </c>
      <c r="G45" s="114">
        <v>7</v>
      </c>
      <c r="H45" s="114">
        <v>8</v>
      </c>
      <c r="I45" s="140">
        <v>6</v>
      </c>
      <c r="J45" s="115">
        <v>3</v>
      </c>
      <c r="K45" s="116">
        <v>50</v>
      </c>
    </row>
    <row r="46" spans="1:11" ht="14.1" customHeight="1" x14ac:dyDescent="0.2">
      <c r="A46" s="306">
        <v>54</v>
      </c>
      <c r="B46" s="307" t="s">
        <v>268</v>
      </c>
      <c r="C46" s="308"/>
      <c r="D46" s="113">
        <v>1.8029903254177662</v>
      </c>
      <c r="E46" s="115">
        <v>41</v>
      </c>
      <c r="F46" s="114">
        <v>39</v>
      </c>
      <c r="G46" s="114">
        <v>43</v>
      </c>
      <c r="H46" s="114">
        <v>38</v>
      </c>
      <c r="I46" s="140">
        <v>57</v>
      </c>
      <c r="J46" s="115">
        <v>-16</v>
      </c>
      <c r="K46" s="116">
        <v>-28.07017543859649</v>
      </c>
    </row>
    <row r="47" spans="1:11" ht="14.1" customHeight="1" x14ac:dyDescent="0.2">
      <c r="A47" s="306">
        <v>61</v>
      </c>
      <c r="B47" s="307" t="s">
        <v>269</v>
      </c>
      <c r="C47" s="308"/>
      <c r="D47" s="113">
        <v>1.7150395778364116</v>
      </c>
      <c r="E47" s="115">
        <v>39</v>
      </c>
      <c r="F47" s="114">
        <v>22</v>
      </c>
      <c r="G47" s="114">
        <v>34</v>
      </c>
      <c r="H47" s="114">
        <v>25</v>
      </c>
      <c r="I47" s="140">
        <v>27</v>
      </c>
      <c r="J47" s="115">
        <v>12</v>
      </c>
      <c r="K47" s="116">
        <v>44.444444444444443</v>
      </c>
    </row>
    <row r="48" spans="1:11" ht="14.1" customHeight="1" x14ac:dyDescent="0.2">
      <c r="A48" s="306">
        <v>62</v>
      </c>
      <c r="B48" s="307" t="s">
        <v>270</v>
      </c>
      <c r="C48" s="308"/>
      <c r="D48" s="113">
        <v>7.2119613016710646</v>
      </c>
      <c r="E48" s="115">
        <v>164</v>
      </c>
      <c r="F48" s="114">
        <v>126</v>
      </c>
      <c r="G48" s="114">
        <v>205</v>
      </c>
      <c r="H48" s="114">
        <v>171</v>
      </c>
      <c r="I48" s="140">
        <v>119</v>
      </c>
      <c r="J48" s="115">
        <v>45</v>
      </c>
      <c r="K48" s="116">
        <v>37.815126050420169</v>
      </c>
    </row>
    <row r="49" spans="1:11" ht="14.1" customHeight="1" x14ac:dyDescent="0.2">
      <c r="A49" s="306">
        <v>63</v>
      </c>
      <c r="B49" s="307" t="s">
        <v>271</v>
      </c>
      <c r="C49" s="308"/>
      <c r="D49" s="113">
        <v>2.990325417766051</v>
      </c>
      <c r="E49" s="115">
        <v>68</v>
      </c>
      <c r="F49" s="114">
        <v>64</v>
      </c>
      <c r="G49" s="114">
        <v>59</v>
      </c>
      <c r="H49" s="114">
        <v>56</v>
      </c>
      <c r="I49" s="140">
        <v>66</v>
      </c>
      <c r="J49" s="115">
        <v>2</v>
      </c>
      <c r="K49" s="116">
        <v>3.0303030303030303</v>
      </c>
    </row>
    <row r="50" spans="1:11" ht="14.1" customHeight="1" x14ac:dyDescent="0.2">
      <c r="A50" s="306" t="s">
        <v>272</v>
      </c>
      <c r="B50" s="307" t="s">
        <v>273</v>
      </c>
      <c r="C50" s="308"/>
      <c r="D50" s="113">
        <v>0.35180299032541779</v>
      </c>
      <c r="E50" s="115">
        <v>8</v>
      </c>
      <c r="F50" s="114">
        <v>12</v>
      </c>
      <c r="G50" s="114">
        <v>9</v>
      </c>
      <c r="H50" s="114">
        <v>10</v>
      </c>
      <c r="I50" s="140">
        <v>10</v>
      </c>
      <c r="J50" s="115">
        <v>-2</v>
      </c>
      <c r="K50" s="116">
        <v>-20</v>
      </c>
    </row>
    <row r="51" spans="1:11" ht="14.1" customHeight="1" x14ac:dyDescent="0.2">
      <c r="A51" s="306" t="s">
        <v>274</v>
      </c>
      <c r="B51" s="307" t="s">
        <v>275</v>
      </c>
      <c r="C51" s="308"/>
      <c r="D51" s="113">
        <v>2.2427440633245381</v>
      </c>
      <c r="E51" s="115">
        <v>51</v>
      </c>
      <c r="F51" s="114">
        <v>50</v>
      </c>
      <c r="G51" s="114">
        <v>41</v>
      </c>
      <c r="H51" s="114">
        <v>41</v>
      </c>
      <c r="I51" s="140">
        <v>33</v>
      </c>
      <c r="J51" s="115">
        <v>18</v>
      </c>
      <c r="K51" s="116">
        <v>54.545454545454547</v>
      </c>
    </row>
    <row r="52" spans="1:11" ht="14.1" customHeight="1" x14ac:dyDescent="0.2">
      <c r="A52" s="306">
        <v>71</v>
      </c>
      <c r="B52" s="307" t="s">
        <v>276</v>
      </c>
      <c r="C52" s="308"/>
      <c r="D52" s="113">
        <v>10.861917326297274</v>
      </c>
      <c r="E52" s="115">
        <v>247</v>
      </c>
      <c r="F52" s="114">
        <v>160</v>
      </c>
      <c r="G52" s="114">
        <v>208</v>
      </c>
      <c r="H52" s="114">
        <v>138</v>
      </c>
      <c r="I52" s="140">
        <v>174</v>
      </c>
      <c r="J52" s="115">
        <v>73</v>
      </c>
      <c r="K52" s="116">
        <v>41.954022988505749</v>
      </c>
    </row>
    <row r="53" spans="1:11" ht="14.1" customHeight="1" x14ac:dyDescent="0.2">
      <c r="A53" s="306" t="s">
        <v>277</v>
      </c>
      <c r="B53" s="307" t="s">
        <v>278</v>
      </c>
      <c r="C53" s="308"/>
      <c r="D53" s="113">
        <v>5.1890941072999119</v>
      </c>
      <c r="E53" s="115">
        <v>118</v>
      </c>
      <c r="F53" s="114">
        <v>61</v>
      </c>
      <c r="G53" s="114">
        <v>68</v>
      </c>
      <c r="H53" s="114">
        <v>48</v>
      </c>
      <c r="I53" s="140">
        <v>61</v>
      </c>
      <c r="J53" s="115">
        <v>57</v>
      </c>
      <c r="K53" s="116">
        <v>93.442622950819668</v>
      </c>
    </row>
    <row r="54" spans="1:11" ht="14.1" customHeight="1" x14ac:dyDescent="0.2">
      <c r="A54" s="306" t="s">
        <v>279</v>
      </c>
      <c r="B54" s="307" t="s">
        <v>280</v>
      </c>
      <c r="C54" s="308"/>
      <c r="D54" s="113">
        <v>5.3649956024626206</v>
      </c>
      <c r="E54" s="115">
        <v>122</v>
      </c>
      <c r="F54" s="114">
        <v>88</v>
      </c>
      <c r="G54" s="114">
        <v>128</v>
      </c>
      <c r="H54" s="114">
        <v>80</v>
      </c>
      <c r="I54" s="140">
        <v>93</v>
      </c>
      <c r="J54" s="115">
        <v>29</v>
      </c>
      <c r="K54" s="116">
        <v>31.182795698924732</v>
      </c>
    </row>
    <row r="55" spans="1:11" ht="14.1" customHeight="1" x14ac:dyDescent="0.2">
      <c r="A55" s="306">
        <v>72</v>
      </c>
      <c r="B55" s="307" t="s">
        <v>281</v>
      </c>
      <c r="C55" s="308"/>
      <c r="D55" s="113">
        <v>1.6270888302550572</v>
      </c>
      <c r="E55" s="115">
        <v>37</v>
      </c>
      <c r="F55" s="114">
        <v>26</v>
      </c>
      <c r="G55" s="114">
        <v>42</v>
      </c>
      <c r="H55" s="114">
        <v>29</v>
      </c>
      <c r="I55" s="140">
        <v>37</v>
      </c>
      <c r="J55" s="115">
        <v>0</v>
      </c>
      <c r="K55" s="116">
        <v>0</v>
      </c>
    </row>
    <row r="56" spans="1:11" ht="14.1" customHeight="1" x14ac:dyDescent="0.2">
      <c r="A56" s="306" t="s">
        <v>282</v>
      </c>
      <c r="B56" s="307" t="s">
        <v>283</v>
      </c>
      <c r="C56" s="308"/>
      <c r="D56" s="113">
        <v>1.187335092348285</v>
      </c>
      <c r="E56" s="115">
        <v>27</v>
      </c>
      <c r="F56" s="114">
        <v>14</v>
      </c>
      <c r="G56" s="114">
        <v>25</v>
      </c>
      <c r="H56" s="114">
        <v>15</v>
      </c>
      <c r="I56" s="140">
        <v>27</v>
      </c>
      <c r="J56" s="115">
        <v>0</v>
      </c>
      <c r="K56" s="116">
        <v>0</v>
      </c>
    </row>
    <row r="57" spans="1:11" ht="14.1" customHeight="1" x14ac:dyDescent="0.2">
      <c r="A57" s="306" t="s">
        <v>284</v>
      </c>
      <c r="B57" s="307" t="s">
        <v>285</v>
      </c>
      <c r="C57" s="308"/>
      <c r="D57" s="113">
        <v>0.17590149516270889</v>
      </c>
      <c r="E57" s="115">
        <v>4</v>
      </c>
      <c r="F57" s="114">
        <v>7</v>
      </c>
      <c r="G57" s="114">
        <v>8</v>
      </c>
      <c r="H57" s="114">
        <v>10</v>
      </c>
      <c r="I57" s="140" t="s">
        <v>513</v>
      </c>
      <c r="J57" s="115" t="s">
        <v>513</v>
      </c>
      <c r="K57" s="116" t="s">
        <v>513</v>
      </c>
    </row>
    <row r="58" spans="1:11" ht="14.1" customHeight="1" x14ac:dyDescent="0.2">
      <c r="A58" s="306">
        <v>73</v>
      </c>
      <c r="B58" s="307" t="s">
        <v>286</v>
      </c>
      <c r="C58" s="308"/>
      <c r="D58" s="113">
        <v>0.70360598065083557</v>
      </c>
      <c r="E58" s="115">
        <v>16</v>
      </c>
      <c r="F58" s="114">
        <v>12</v>
      </c>
      <c r="G58" s="114">
        <v>22</v>
      </c>
      <c r="H58" s="114">
        <v>11</v>
      </c>
      <c r="I58" s="140">
        <v>19</v>
      </c>
      <c r="J58" s="115">
        <v>-3</v>
      </c>
      <c r="K58" s="116">
        <v>-15.789473684210526</v>
      </c>
    </row>
    <row r="59" spans="1:11" ht="14.1" customHeight="1" x14ac:dyDescent="0.2">
      <c r="A59" s="306" t="s">
        <v>287</v>
      </c>
      <c r="B59" s="307" t="s">
        <v>288</v>
      </c>
      <c r="C59" s="308"/>
      <c r="D59" s="113">
        <v>0.61565523306948111</v>
      </c>
      <c r="E59" s="115">
        <v>14</v>
      </c>
      <c r="F59" s="114">
        <v>7</v>
      </c>
      <c r="G59" s="114">
        <v>16</v>
      </c>
      <c r="H59" s="114">
        <v>10</v>
      </c>
      <c r="I59" s="140">
        <v>14</v>
      </c>
      <c r="J59" s="115">
        <v>0</v>
      </c>
      <c r="K59" s="116">
        <v>0</v>
      </c>
    </row>
    <row r="60" spans="1:11" ht="14.1" customHeight="1" x14ac:dyDescent="0.2">
      <c r="A60" s="306">
        <v>81</v>
      </c>
      <c r="B60" s="307" t="s">
        <v>289</v>
      </c>
      <c r="C60" s="308"/>
      <c r="D60" s="113">
        <v>5.2770448548812663</v>
      </c>
      <c r="E60" s="115">
        <v>120</v>
      </c>
      <c r="F60" s="114">
        <v>103</v>
      </c>
      <c r="G60" s="114">
        <v>144</v>
      </c>
      <c r="H60" s="114">
        <v>88</v>
      </c>
      <c r="I60" s="140">
        <v>146</v>
      </c>
      <c r="J60" s="115">
        <v>-26</v>
      </c>
      <c r="K60" s="116">
        <v>-17.80821917808219</v>
      </c>
    </row>
    <row r="61" spans="1:11" ht="14.1" customHeight="1" x14ac:dyDescent="0.2">
      <c r="A61" s="306" t="s">
        <v>290</v>
      </c>
      <c r="B61" s="307" t="s">
        <v>291</v>
      </c>
      <c r="C61" s="308"/>
      <c r="D61" s="113">
        <v>1.8029903254177662</v>
      </c>
      <c r="E61" s="115">
        <v>41</v>
      </c>
      <c r="F61" s="114">
        <v>29</v>
      </c>
      <c r="G61" s="114">
        <v>62</v>
      </c>
      <c r="H61" s="114">
        <v>25</v>
      </c>
      <c r="I61" s="140">
        <v>41</v>
      </c>
      <c r="J61" s="115">
        <v>0</v>
      </c>
      <c r="K61" s="116">
        <v>0</v>
      </c>
    </row>
    <row r="62" spans="1:11" ht="14.1" customHeight="1" x14ac:dyDescent="0.2">
      <c r="A62" s="306" t="s">
        <v>292</v>
      </c>
      <c r="B62" s="307" t="s">
        <v>293</v>
      </c>
      <c r="C62" s="308"/>
      <c r="D62" s="113">
        <v>2.2427440633245381</v>
      </c>
      <c r="E62" s="115">
        <v>51</v>
      </c>
      <c r="F62" s="114">
        <v>62</v>
      </c>
      <c r="G62" s="114">
        <v>68</v>
      </c>
      <c r="H62" s="114">
        <v>42</v>
      </c>
      <c r="I62" s="140">
        <v>68</v>
      </c>
      <c r="J62" s="115">
        <v>-17</v>
      </c>
      <c r="K62" s="116">
        <v>-25</v>
      </c>
    </row>
    <row r="63" spans="1:11" ht="14.1" customHeight="1" x14ac:dyDescent="0.2">
      <c r="A63" s="306"/>
      <c r="B63" s="307" t="s">
        <v>294</v>
      </c>
      <c r="C63" s="308"/>
      <c r="D63" s="113">
        <v>2.198768689533861</v>
      </c>
      <c r="E63" s="115">
        <v>50</v>
      </c>
      <c r="F63" s="114">
        <v>61</v>
      </c>
      <c r="G63" s="114">
        <v>63</v>
      </c>
      <c r="H63" s="114">
        <v>41</v>
      </c>
      <c r="I63" s="140">
        <v>67</v>
      </c>
      <c r="J63" s="115">
        <v>-17</v>
      </c>
      <c r="K63" s="116">
        <v>-25.373134328358208</v>
      </c>
    </row>
    <row r="64" spans="1:11" ht="14.1" customHeight="1" x14ac:dyDescent="0.2">
      <c r="A64" s="306" t="s">
        <v>295</v>
      </c>
      <c r="B64" s="307" t="s">
        <v>296</v>
      </c>
      <c r="C64" s="308"/>
      <c r="D64" s="113">
        <v>0.61565523306948111</v>
      </c>
      <c r="E64" s="115">
        <v>14</v>
      </c>
      <c r="F64" s="114">
        <v>5</v>
      </c>
      <c r="G64" s="114">
        <v>5</v>
      </c>
      <c r="H64" s="114">
        <v>7</v>
      </c>
      <c r="I64" s="140">
        <v>14</v>
      </c>
      <c r="J64" s="115">
        <v>0</v>
      </c>
      <c r="K64" s="116">
        <v>0</v>
      </c>
    </row>
    <row r="65" spans="1:11" ht="14.1" customHeight="1" x14ac:dyDescent="0.2">
      <c r="A65" s="306" t="s">
        <v>297</v>
      </c>
      <c r="B65" s="307" t="s">
        <v>298</v>
      </c>
      <c r="C65" s="308"/>
      <c r="D65" s="113">
        <v>0.35180299032541779</v>
      </c>
      <c r="E65" s="115">
        <v>8</v>
      </c>
      <c r="F65" s="114">
        <v>6</v>
      </c>
      <c r="G65" s="114">
        <v>3</v>
      </c>
      <c r="H65" s="114">
        <v>6</v>
      </c>
      <c r="I65" s="140">
        <v>17</v>
      </c>
      <c r="J65" s="115">
        <v>-9</v>
      </c>
      <c r="K65" s="116">
        <v>-52.941176470588232</v>
      </c>
    </row>
    <row r="66" spans="1:11" ht="14.1" customHeight="1" x14ac:dyDescent="0.2">
      <c r="A66" s="306">
        <v>82</v>
      </c>
      <c r="B66" s="307" t="s">
        <v>299</v>
      </c>
      <c r="C66" s="308"/>
      <c r="D66" s="113">
        <v>3.781882145998241</v>
      </c>
      <c r="E66" s="115">
        <v>86</v>
      </c>
      <c r="F66" s="114">
        <v>74</v>
      </c>
      <c r="G66" s="114">
        <v>101</v>
      </c>
      <c r="H66" s="114">
        <v>79</v>
      </c>
      <c r="I66" s="140">
        <v>71</v>
      </c>
      <c r="J66" s="115">
        <v>15</v>
      </c>
      <c r="K66" s="116">
        <v>21.12676056338028</v>
      </c>
    </row>
    <row r="67" spans="1:11" ht="14.1" customHeight="1" x14ac:dyDescent="0.2">
      <c r="A67" s="306" t="s">
        <v>300</v>
      </c>
      <c r="B67" s="307" t="s">
        <v>301</v>
      </c>
      <c r="C67" s="308"/>
      <c r="D67" s="113">
        <v>2.8144239226033423</v>
      </c>
      <c r="E67" s="115">
        <v>64</v>
      </c>
      <c r="F67" s="114">
        <v>59</v>
      </c>
      <c r="G67" s="114">
        <v>75</v>
      </c>
      <c r="H67" s="114">
        <v>62</v>
      </c>
      <c r="I67" s="140">
        <v>46</v>
      </c>
      <c r="J67" s="115">
        <v>18</v>
      </c>
      <c r="K67" s="116">
        <v>39.130434782608695</v>
      </c>
    </row>
    <row r="68" spans="1:11" ht="14.1" customHeight="1" x14ac:dyDescent="0.2">
      <c r="A68" s="306" t="s">
        <v>302</v>
      </c>
      <c r="B68" s="307" t="s">
        <v>303</v>
      </c>
      <c r="C68" s="308"/>
      <c r="D68" s="113">
        <v>0.74758135444151275</v>
      </c>
      <c r="E68" s="115">
        <v>17</v>
      </c>
      <c r="F68" s="114">
        <v>13</v>
      </c>
      <c r="G68" s="114">
        <v>21</v>
      </c>
      <c r="H68" s="114">
        <v>12</v>
      </c>
      <c r="I68" s="140">
        <v>22</v>
      </c>
      <c r="J68" s="115">
        <v>-5</v>
      </c>
      <c r="K68" s="116">
        <v>-22.727272727272727</v>
      </c>
    </row>
    <row r="69" spans="1:11" ht="14.1" customHeight="1" x14ac:dyDescent="0.2">
      <c r="A69" s="306">
        <v>83</v>
      </c>
      <c r="B69" s="307" t="s">
        <v>304</v>
      </c>
      <c r="C69" s="308"/>
      <c r="D69" s="113">
        <v>2.8144239226033423</v>
      </c>
      <c r="E69" s="115">
        <v>64</v>
      </c>
      <c r="F69" s="114">
        <v>52</v>
      </c>
      <c r="G69" s="114">
        <v>202</v>
      </c>
      <c r="H69" s="114">
        <v>52</v>
      </c>
      <c r="I69" s="140">
        <v>93</v>
      </c>
      <c r="J69" s="115">
        <v>-29</v>
      </c>
      <c r="K69" s="116">
        <v>-31.182795698924732</v>
      </c>
    </row>
    <row r="70" spans="1:11" ht="14.1" customHeight="1" x14ac:dyDescent="0.2">
      <c r="A70" s="306" t="s">
        <v>305</v>
      </c>
      <c r="B70" s="307" t="s">
        <v>306</v>
      </c>
      <c r="C70" s="308"/>
      <c r="D70" s="113">
        <v>2.3306948109058929</v>
      </c>
      <c r="E70" s="115">
        <v>53</v>
      </c>
      <c r="F70" s="114">
        <v>38</v>
      </c>
      <c r="G70" s="114">
        <v>182</v>
      </c>
      <c r="H70" s="114">
        <v>38</v>
      </c>
      <c r="I70" s="140">
        <v>82</v>
      </c>
      <c r="J70" s="115">
        <v>-29</v>
      </c>
      <c r="K70" s="116">
        <v>-35.365853658536587</v>
      </c>
    </row>
    <row r="71" spans="1:11" ht="14.1" customHeight="1" x14ac:dyDescent="0.2">
      <c r="A71" s="306"/>
      <c r="B71" s="307" t="s">
        <v>307</v>
      </c>
      <c r="C71" s="308"/>
      <c r="D71" s="113">
        <v>1.5391380826737027</v>
      </c>
      <c r="E71" s="115">
        <v>35</v>
      </c>
      <c r="F71" s="114">
        <v>15</v>
      </c>
      <c r="G71" s="114">
        <v>116</v>
      </c>
      <c r="H71" s="114">
        <v>18</v>
      </c>
      <c r="I71" s="140">
        <v>50</v>
      </c>
      <c r="J71" s="115">
        <v>-15</v>
      </c>
      <c r="K71" s="116">
        <v>-30</v>
      </c>
    </row>
    <row r="72" spans="1:11" ht="14.1" customHeight="1" x14ac:dyDescent="0.2">
      <c r="A72" s="306">
        <v>84</v>
      </c>
      <c r="B72" s="307" t="s">
        <v>308</v>
      </c>
      <c r="C72" s="308"/>
      <c r="D72" s="113">
        <v>0.35180299032541779</v>
      </c>
      <c r="E72" s="115">
        <v>8</v>
      </c>
      <c r="F72" s="114">
        <v>6</v>
      </c>
      <c r="G72" s="114">
        <v>49</v>
      </c>
      <c r="H72" s="114">
        <v>10</v>
      </c>
      <c r="I72" s="140">
        <v>19</v>
      </c>
      <c r="J72" s="115">
        <v>-11</v>
      </c>
      <c r="K72" s="116">
        <v>-57.89473684210526</v>
      </c>
    </row>
    <row r="73" spans="1:11" ht="14.1" customHeight="1" x14ac:dyDescent="0.2">
      <c r="A73" s="306" t="s">
        <v>309</v>
      </c>
      <c r="B73" s="307" t="s">
        <v>310</v>
      </c>
      <c r="C73" s="308"/>
      <c r="D73" s="113">
        <v>0.26385224274406333</v>
      </c>
      <c r="E73" s="115">
        <v>6</v>
      </c>
      <c r="F73" s="114" t="s">
        <v>513</v>
      </c>
      <c r="G73" s="114">
        <v>26</v>
      </c>
      <c r="H73" s="114">
        <v>3</v>
      </c>
      <c r="I73" s="140">
        <v>8</v>
      </c>
      <c r="J73" s="115">
        <v>-2</v>
      </c>
      <c r="K73" s="116">
        <v>-25</v>
      </c>
    </row>
    <row r="74" spans="1:11" ht="14.1" customHeight="1" x14ac:dyDescent="0.2">
      <c r="A74" s="306" t="s">
        <v>311</v>
      </c>
      <c r="B74" s="307" t="s">
        <v>312</v>
      </c>
      <c r="C74" s="308"/>
      <c r="D74" s="113">
        <v>0</v>
      </c>
      <c r="E74" s="115">
        <v>0</v>
      </c>
      <c r="F74" s="114">
        <v>3</v>
      </c>
      <c r="G74" s="114">
        <v>8</v>
      </c>
      <c r="H74" s="114">
        <v>4</v>
      </c>
      <c r="I74" s="140">
        <v>5</v>
      </c>
      <c r="J74" s="115">
        <v>-5</v>
      </c>
      <c r="K74" s="116">
        <v>-100</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v>0.13192612137203166</v>
      </c>
      <c r="E76" s="115">
        <v>3</v>
      </c>
      <c r="F76" s="114">
        <v>5</v>
      </c>
      <c r="G76" s="114" t="s">
        <v>513</v>
      </c>
      <c r="H76" s="114">
        <v>0</v>
      </c>
      <c r="I76" s="140">
        <v>0</v>
      </c>
      <c r="J76" s="115">
        <v>3</v>
      </c>
      <c r="K76" s="116" t="s">
        <v>514</v>
      </c>
    </row>
    <row r="77" spans="1:11" ht="14.1" customHeight="1" x14ac:dyDescent="0.2">
      <c r="A77" s="306">
        <v>92</v>
      </c>
      <c r="B77" s="307" t="s">
        <v>316</v>
      </c>
      <c r="C77" s="308"/>
      <c r="D77" s="113">
        <v>0.48372911169744942</v>
      </c>
      <c r="E77" s="115">
        <v>11</v>
      </c>
      <c r="F77" s="114">
        <v>4</v>
      </c>
      <c r="G77" s="114">
        <v>10</v>
      </c>
      <c r="H77" s="114">
        <v>8</v>
      </c>
      <c r="I77" s="140">
        <v>22</v>
      </c>
      <c r="J77" s="115">
        <v>-11</v>
      </c>
      <c r="K77" s="116">
        <v>-50</v>
      </c>
    </row>
    <row r="78" spans="1:11" ht="14.1" customHeight="1" x14ac:dyDescent="0.2">
      <c r="A78" s="306">
        <v>93</v>
      </c>
      <c r="B78" s="307" t="s">
        <v>317</v>
      </c>
      <c r="C78" s="308"/>
      <c r="D78" s="113">
        <v>0.17590149516270889</v>
      </c>
      <c r="E78" s="115">
        <v>4</v>
      </c>
      <c r="F78" s="114" t="s">
        <v>513</v>
      </c>
      <c r="G78" s="114">
        <v>4</v>
      </c>
      <c r="H78" s="114">
        <v>4</v>
      </c>
      <c r="I78" s="140">
        <v>7</v>
      </c>
      <c r="J78" s="115">
        <v>-3</v>
      </c>
      <c r="K78" s="116">
        <v>-42.857142857142854</v>
      </c>
    </row>
    <row r="79" spans="1:11" ht="14.1" customHeight="1" x14ac:dyDescent="0.2">
      <c r="A79" s="306">
        <v>94</v>
      </c>
      <c r="B79" s="307" t="s">
        <v>318</v>
      </c>
      <c r="C79" s="308"/>
      <c r="D79" s="113">
        <v>0</v>
      </c>
      <c r="E79" s="115">
        <v>0</v>
      </c>
      <c r="F79" s="114">
        <v>4</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0.2198768689533861</v>
      </c>
      <c r="E81" s="143">
        <v>5</v>
      </c>
      <c r="F81" s="144">
        <v>11</v>
      </c>
      <c r="G81" s="144">
        <v>5</v>
      </c>
      <c r="H81" s="144">
        <v>11</v>
      </c>
      <c r="I81" s="145">
        <v>6</v>
      </c>
      <c r="J81" s="143">
        <v>-1</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24864</v>
      </c>
      <c r="C10" s="114">
        <v>14937</v>
      </c>
      <c r="D10" s="114">
        <v>9927</v>
      </c>
      <c r="E10" s="114">
        <v>19825</v>
      </c>
      <c r="F10" s="114">
        <v>4619</v>
      </c>
      <c r="G10" s="114">
        <v>3807</v>
      </c>
      <c r="H10" s="114">
        <v>6089</v>
      </c>
      <c r="I10" s="115">
        <v>5836</v>
      </c>
      <c r="J10" s="114">
        <v>4205</v>
      </c>
      <c r="K10" s="114">
        <v>1631</v>
      </c>
      <c r="L10" s="423">
        <v>2025</v>
      </c>
      <c r="M10" s="424">
        <v>1945</v>
      </c>
    </row>
    <row r="11" spans="1:13" ht="11.1" customHeight="1" x14ac:dyDescent="0.2">
      <c r="A11" s="422" t="s">
        <v>387</v>
      </c>
      <c r="B11" s="115">
        <v>25601</v>
      </c>
      <c r="C11" s="114">
        <v>15557</v>
      </c>
      <c r="D11" s="114">
        <v>10044</v>
      </c>
      <c r="E11" s="114">
        <v>20502</v>
      </c>
      <c r="F11" s="114">
        <v>4683</v>
      </c>
      <c r="G11" s="114">
        <v>3785</v>
      </c>
      <c r="H11" s="114">
        <v>6419</v>
      </c>
      <c r="I11" s="115">
        <v>5938</v>
      </c>
      <c r="J11" s="114">
        <v>4218</v>
      </c>
      <c r="K11" s="114">
        <v>1720</v>
      </c>
      <c r="L11" s="423">
        <v>2057</v>
      </c>
      <c r="M11" s="424">
        <v>1348</v>
      </c>
    </row>
    <row r="12" spans="1:13" ht="11.1" customHeight="1" x14ac:dyDescent="0.2">
      <c r="A12" s="422" t="s">
        <v>388</v>
      </c>
      <c r="B12" s="115">
        <v>26222</v>
      </c>
      <c r="C12" s="114">
        <v>15943</v>
      </c>
      <c r="D12" s="114">
        <v>10279</v>
      </c>
      <c r="E12" s="114">
        <v>21037</v>
      </c>
      <c r="F12" s="114">
        <v>4760</v>
      </c>
      <c r="G12" s="114">
        <v>4168</v>
      </c>
      <c r="H12" s="114">
        <v>6599</v>
      </c>
      <c r="I12" s="115">
        <v>5991</v>
      </c>
      <c r="J12" s="114">
        <v>4179</v>
      </c>
      <c r="K12" s="114">
        <v>1812</v>
      </c>
      <c r="L12" s="423">
        <v>2346</v>
      </c>
      <c r="M12" s="424">
        <v>1804</v>
      </c>
    </row>
    <row r="13" spans="1:13" s="110" customFormat="1" ht="11.1" customHeight="1" x14ac:dyDescent="0.2">
      <c r="A13" s="422" t="s">
        <v>389</v>
      </c>
      <c r="B13" s="115">
        <v>25567</v>
      </c>
      <c r="C13" s="114">
        <v>15337</v>
      </c>
      <c r="D13" s="114">
        <v>10230</v>
      </c>
      <c r="E13" s="114">
        <v>20387</v>
      </c>
      <c r="F13" s="114">
        <v>4757</v>
      </c>
      <c r="G13" s="114">
        <v>3974</v>
      </c>
      <c r="H13" s="114">
        <v>6504</v>
      </c>
      <c r="I13" s="115">
        <v>5996</v>
      </c>
      <c r="J13" s="114">
        <v>4197</v>
      </c>
      <c r="K13" s="114">
        <v>1799</v>
      </c>
      <c r="L13" s="423">
        <v>1055</v>
      </c>
      <c r="M13" s="424">
        <v>1729</v>
      </c>
    </row>
    <row r="14" spans="1:13" ht="15" customHeight="1" x14ac:dyDescent="0.2">
      <c r="A14" s="422" t="s">
        <v>390</v>
      </c>
      <c r="B14" s="115">
        <v>25940</v>
      </c>
      <c r="C14" s="114">
        <v>15646</v>
      </c>
      <c r="D14" s="114">
        <v>10294</v>
      </c>
      <c r="E14" s="114">
        <v>20010</v>
      </c>
      <c r="F14" s="114">
        <v>5537</v>
      </c>
      <c r="G14" s="114">
        <v>3928</v>
      </c>
      <c r="H14" s="114">
        <v>6626</v>
      </c>
      <c r="I14" s="115">
        <v>5989</v>
      </c>
      <c r="J14" s="114">
        <v>4181</v>
      </c>
      <c r="K14" s="114">
        <v>1808</v>
      </c>
      <c r="L14" s="423">
        <v>2289</v>
      </c>
      <c r="M14" s="424">
        <v>1977</v>
      </c>
    </row>
    <row r="15" spans="1:13" ht="11.1" customHeight="1" x14ac:dyDescent="0.2">
      <c r="A15" s="422" t="s">
        <v>387</v>
      </c>
      <c r="B15" s="115">
        <v>26528</v>
      </c>
      <c r="C15" s="114">
        <v>16069</v>
      </c>
      <c r="D15" s="114">
        <v>10459</v>
      </c>
      <c r="E15" s="114">
        <v>20394</v>
      </c>
      <c r="F15" s="114">
        <v>5745</v>
      </c>
      <c r="G15" s="114">
        <v>3889</v>
      </c>
      <c r="H15" s="114">
        <v>6939</v>
      </c>
      <c r="I15" s="115">
        <v>6124</v>
      </c>
      <c r="J15" s="114">
        <v>4211</v>
      </c>
      <c r="K15" s="114">
        <v>1913</v>
      </c>
      <c r="L15" s="423">
        <v>1663</v>
      </c>
      <c r="M15" s="424">
        <v>1101</v>
      </c>
    </row>
    <row r="16" spans="1:13" ht="11.1" customHeight="1" x14ac:dyDescent="0.2">
      <c r="A16" s="422" t="s">
        <v>388</v>
      </c>
      <c r="B16" s="115">
        <v>27188</v>
      </c>
      <c r="C16" s="114">
        <v>16516</v>
      </c>
      <c r="D16" s="114">
        <v>10672</v>
      </c>
      <c r="E16" s="114">
        <v>20973</v>
      </c>
      <c r="F16" s="114">
        <v>5823</v>
      </c>
      <c r="G16" s="114">
        <v>4342</v>
      </c>
      <c r="H16" s="114">
        <v>7059</v>
      </c>
      <c r="I16" s="115">
        <v>6226</v>
      </c>
      <c r="J16" s="114">
        <v>4163</v>
      </c>
      <c r="K16" s="114">
        <v>2063</v>
      </c>
      <c r="L16" s="423">
        <v>2487</v>
      </c>
      <c r="M16" s="424">
        <v>1898</v>
      </c>
    </row>
    <row r="17" spans="1:13" s="110" customFormat="1" ht="11.1" customHeight="1" x14ac:dyDescent="0.2">
      <c r="A17" s="422" t="s">
        <v>389</v>
      </c>
      <c r="B17" s="115">
        <v>26612</v>
      </c>
      <c r="C17" s="114">
        <v>15937</v>
      </c>
      <c r="D17" s="114">
        <v>10675</v>
      </c>
      <c r="E17" s="114">
        <v>20777</v>
      </c>
      <c r="F17" s="114">
        <v>5822</v>
      </c>
      <c r="G17" s="114">
        <v>4115</v>
      </c>
      <c r="H17" s="114">
        <v>6979</v>
      </c>
      <c r="I17" s="115">
        <v>6243</v>
      </c>
      <c r="J17" s="114">
        <v>4215</v>
      </c>
      <c r="K17" s="114">
        <v>2028</v>
      </c>
      <c r="L17" s="423">
        <v>1119</v>
      </c>
      <c r="M17" s="424">
        <v>1773</v>
      </c>
    </row>
    <row r="18" spans="1:13" ht="15" customHeight="1" x14ac:dyDescent="0.2">
      <c r="A18" s="422" t="s">
        <v>391</v>
      </c>
      <c r="B18" s="115">
        <v>26812</v>
      </c>
      <c r="C18" s="114">
        <v>16123</v>
      </c>
      <c r="D18" s="114">
        <v>10689</v>
      </c>
      <c r="E18" s="114">
        <v>20859</v>
      </c>
      <c r="F18" s="114">
        <v>5939</v>
      </c>
      <c r="G18" s="114">
        <v>3973</v>
      </c>
      <c r="H18" s="114">
        <v>7144</v>
      </c>
      <c r="I18" s="115">
        <v>6183</v>
      </c>
      <c r="J18" s="114">
        <v>4102</v>
      </c>
      <c r="K18" s="114">
        <v>2081</v>
      </c>
      <c r="L18" s="423">
        <v>2347</v>
      </c>
      <c r="M18" s="424">
        <v>2175</v>
      </c>
    </row>
    <row r="19" spans="1:13" ht="11.1" customHeight="1" x14ac:dyDescent="0.2">
      <c r="A19" s="422" t="s">
        <v>387</v>
      </c>
      <c r="B19" s="115">
        <v>27087</v>
      </c>
      <c r="C19" s="114">
        <v>16396</v>
      </c>
      <c r="D19" s="114">
        <v>10691</v>
      </c>
      <c r="E19" s="114">
        <v>21072</v>
      </c>
      <c r="F19" s="114">
        <v>6000</v>
      </c>
      <c r="G19" s="114">
        <v>3886</v>
      </c>
      <c r="H19" s="114">
        <v>7399</v>
      </c>
      <c r="I19" s="115">
        <v>6334</v>
      </c>
      <c r="J19" s="114">
        <v>4164</v>
      </c>
      <c r="K19" s="114">
        <v>2170</v>
      </c>
      <c r="L19" s="423">
        <v>1418</v>
      </c>
      <c r="M19" s="424">
        <v>1159</v>
      </c>
    </row>
    <row r="20" spans="1:13" ht="11.1" customHeight="1" x14ac:dyDescent="0.2">
      <c r="A20" s="422" t="s">
        <v>388</v>
      </c>
      <c r="B20" s="115">
        <v>27756</v>
      </c>
      <c r="C20" s="114">
        <v>16705</v>
      </c>
      <c r="D20" s="114">
        <v>11051</v>
      </c>
      <c r="E20" s="114">
        <v>21392</v>
      </c>
      <c r="F20" s="114">
        <v>6330</v>
      </c>
      <c r="G20" s="114">
        <v>4272</v>
      </c>
      <c r="H20" s="114">
        <v>7571</v>
      </c>
      <c r="I20" s="115">
        <v>6403</v>
      </c>
      <c r="J20" s="114">
        <v>4170</v>
      </c>
      <c r="K20" s="114">
        <v>2233</v>
      </c>
      <c r="L20" s="423">
        <v>2392</v>
      </c>
      <c r="M20" s="424">
        <v>1758</v>
      </c>
    </row>
    <row r="21" spans="1:13" s="110" customFormat="1" ht="11.1" customHeight="1" x14ac:dyDescent="0.2">
      <c r="A21" s="422" t="s">
        <v>389</v>
      </c>
      <c r="B21" s="115">
        <v>26924</v>
      </c>
      <c r="C21" s="114">
        <v>15887</v>
      </c>
      <c r="D21" s="114">
        <v>11037</v>
      </c>
      <c r="E21" s="114">
        <v>20758</v>
      </c>
      <c r="F21" s="114">
        <v>6153</v>
      </c>
      <c r="G21" s="114">
        <v>4052</v>
      </c>
      <c r="H21" s="114">
        <v>7373</v>
      </c>
      <c r="I21" s="115">
        <v>6449</v>
      </c>
      <c r="J21" s="114">
        <v>4242</v>
      </c>
      <c r="K21" s="114">
        <v>2207</v>
      </c>
      <c r="L21" s="423">
        <v>955</v>
      </c>
      <c r="M21" s="424">
        <v>1886</v>
      </c>
    </row>
    <row r="22" spans="1:13" ht="15" customHeight="1" x14ac:dyDescent="0.2">
      <c r="A22" s="422" t="s">
        <v>392</v>
      </c>
      <c r="B22" s="115">
        <v>26870</v>
      </c>
      <c r="C22" s="114">
        <v>15864</v>
      </c>
      <c r="D22" s="114">
        <v>11006</v>
      </c>
      <c r="E22" s="114">
        <v>20699</v>
      </c>
      <c r="F22" s="114">
        <v>6143</v>
      </c>
      <c r="G22" s="114">
        <v>3930</v>
      </c>
      <c r="H22" s="114">
        <v>7476</v>
      </c>
      <c r="I22" s="115">
        <v>6431</v>
      </c>
      <c r="J22" s="114">
        <v>4247</v>
      </c>
      <c r="K22" s="114">
        <v>2184</v>
      </c>
      <c r="L22" s="423">
        <v>1678</v>
      </c>
      <c r="M22" s="424">
        <v>1789</v>
      </c>
    </row>
    <row r="23" spans="1:13" ht="11.1" customHeight="1" x14ac:dyDescent="0.2">
      <c r="A23" s="422" t="s">
        <v>387</v>
      </c>
      <c r="B23" s="115">
        <v>27392</v>
      </c>
      <c r="C23" s="114">
        <v>16373</v>
      </c>
      <c r="D23" s="114">
        <v>11019</v>
      </c>
      <c r="E23" s="114">
        <v>21161</v>
      </c>
      <c r="F23" s="114">
        <v>6192</v>
      </c>
      <c r="G23" s="114">
        <v>3896</v>
      </c>
      <c r="H23" s="114">
        <v>7831</v>
      </c>
      <c r="I23" s="115">
        <v>6604</v>
      </c>
      <c r="J23" s="114">
        <v>4299</v>
      </c>
      <c r="K23" s="114">
        <v>2305</v>
      </c>
      <c r="L23" s="423">
        <v>1670</v>
      </c>
      <c r="M23" s="424">
        <v>1154</v>
      </c>
    </row>
    <row r="24" spans="1:13" ht="11.1" customHeight="1" x14ac:dyDescent="0.2">
      <c r="A24" s="422" t="s">
        <v>388</v>
      </c>
      <c r="B24" s="115">
        <v>28166</v>
      </c>
      <c r="C24" s="114">
        <v>16901</v>
      </c>
      <c r="D24" s="114">
        <v>11265</v>
      </c>
      <c r="E24" s="114">
        <v>21459</v>
      </c>
      <c r="F24" s="114">
        <v>6300</v>
      </c>
      <c r="G24" s="114">
        <v>4369</v>
      </c>
      <c r="H24" s="114">
        <v>7993</v>
      </c>
      <c r="I24" s="115">
        <v>6604</v>
      </c>
      <c r="J24" s="114">
        <v>4255</v>
      </c>
      <c r="K24" s="114">
        <v>2349</v>
      </c>
      <c r="L24" s="423">
        <v>2577</v>
      </c>
      <c r="M24" s="424">
        <v>1864</v>
      </c>
    </row>
    <row r="25" spans="1:13" s="110" customFormat="1" ht="11.1" customHeight="1" x14ac:dyDescent="0.2">
      <c r="A25" s="422" t="s">
        <v>389</v>
      </c>
      <c r="B25" s="115">
        <v>27377</v>
      </c>
      <c r="C25" s="114">
        <v>16198</v>
      </c>
      <c r="D25" s="114">
        <v>11179</v>
      </c>
      <c r="E25" s="114">
        <v>20680</v>
      </c>
      <c r="F25" s="114">
        <v>6286</v>
      </c>
      <c r="G25" s="114">
        <v>4144</v>
      </c>
      <c r="H25" s="114">
        <v>7861</v>
      </c>
      <c r="I25" s="115">
        <v>6625</v>
      </c>
      <c r="J25" s="114">
        <v>4321</v>
      </c>
      <c r="K25" s="114">
        <v>2304</v>
      </c>
      <c r="L25" s="423">
        <v>1036</v>
      </c>
      <c r="M25" s="424">
        <v>1836</v>
      </c>
    </row>
    <row r="26" spans="1:13" ht="15" customHeight="1" x14ac:dyDescent="0.2">
      <c r="A26" s="422" t="s">
        <v>393</v>
      </c>
      <c r="B26" s="115">
        <v>27588</v>
      </c>
      <c r="C26" s="114">
        <v>16514</v>
      </c>
      <c r="D26" s="114">
        <v>11074</v>
      </c>
      <c r="E26" s="114">
        <v>21026</v>
      </c>
      <c r="F26" s="114">
        <v>6151</v>
      </c>
      <c r="G26" s="114">
        <v>4049</v>
      </c>
      <c r="H26" s="114">
        <v>8047</v>
      </c>
      <c r="I26" s="115">
        <v>6653</v>
      </c>
      <c r="J26" s="114">
        <v>4300</v>
      </c>
      <c r="K26" s="114">
        <v>2353</v>
      </c>
      <c r="L26" s="423">
        <v>1975</v>
      </c>
      <c r="M26" s="424">
        <v>1810</v>
      </c>
    </row>
    <row r="27" spans="1:13" ht="11.1" customHeight="1" x14ac:dyDescent="0.2">
      <c r="A27" s="422" t="s">
        <v>387</v>
      </c>
      <c r="B27" s="115">
        <v>28040</v>
      </c>
      <c r="C27" s="114">
        <v>16892</v>
      </c>
      <c r="D27" s="114">
        <v>11148</v>
      </c>
      <c r="E27" s="114">
        <v>21467</v>
      </c>
      <c r="F27" s="114">
        <v>6150</v>
      </c>
      <c r="G27" s="114">
        <v>4001</v>
      </c>
      <c r="H27" s="114">
        <v>8295</v>
      </c>
      <c r="I27" s="115">
        <v>6724</v>
      </c>
      <c r="J27" s="114">
        <v>4303</v>
      </c>
      <c r="K27" s="114">
        <v>2421</v>
      </c>
      <c r="L27" s="423">
        <v>1507</v>
      </c>
      <c r="M27" s="424">
        <v>1085</v>
      </c>
    </row>
    <row r="28" spans="1:13" ht="11.1" customHeight="1" x14ac:dyDescent="0.2">
      <c r="A28" s="422" t="s">
        <v>388</v>
      </c>
      <c r="B28" s="115">
        <v>28552</v>
      </c>
      <c r="C28" s="114">
        <v>17189</v>
      </c>
      <c r="D28" s="114">
        <v>11363</v>
      </c>
      <c r="E28" s="114">
        <v>22263</v>
      </c>
      <c r="F28" s="114">
        <v>6252</v>
      </c>
      <c r="G28" s="114">
        <v>4365</v>
      </c>
      <c r="H28" s="114">
        <v>8372</v>
      </c>
      <c r="I28" s="115">
        <v>6811</v>
      </c>
      <c r="J28" s="114">
        <v>4316</v>
      </c>
      <c r="K28" s="114">
        <v>2495</v>
      </c>
      <c r="L28" s="423">
        <v>2242</v>
      </c>
      <c r="M28" s="424">
        <v>1820</v>
      </c>
    </row>
    <row r="29" spans="1:13" s="110" customFormat="1" ht="11.1" customHeight="1" x14ac:dyDescent="0.2">
      <c r="A29" s="422" t="s">
        <v>389</v>
      </c>
      <c r="B29" s="115">
        <v>27928</v>
      </c>
      <c r="C29" s="114">
        <v>16468</v>
      </c>
      <c r="D29" s="114">
        <v>11460</v>
      </c>
      <c r="E29" s="114">
        <v>21657</v>
      </c>
      <c r="F29" s="114">
        <v>6265</v>
      </c>
      <c r="G29" s="114">
        <v>4252</v>
      </c>
      <c r="H29" s="114">
        <v>8235</v>
      </c>
      <c r="I29" s="115">
        <v>6789</v>
      </c>
      <c r="J29" s="114">
        <v>4346</v>
      </c>
      <c r="K29" s="114">
        <v>2443</v>
      </c>
      <c r="L29" s="423">
        <v>1023</v>
      </c>
      <c r="M29" s="424">
        <v>1770</v>
      </c>
    </row>
    <row r="30" spans="1:13" ht="15" customHeight="1" x14ac:dyDescent="0.2">
      <c r="A30" s="422" t="s">
        <v>394</v>
      </c>
      <c r="B30" s="115">
        <v>28233</v>
      </c>
      <c r="C30" s="114">
        <v>16690</v>
      </c>
      <c r="D30" s="114">
        <v>11543</v>
      </c>
      <c r="E30" s="114">
        <v>21801</v>
      </c>
      <c r="F30" s="114">
        <v>6427</v>
      </c>
      <c r="G30" s="114">
        <v>4121</v>
      </c>
      <c r="H30" s="114">
        <v>8430</v>
      </c>
      <c r="I30" s="115">
        <v>6586</v>
      </c>
      <c r="J30" s="114">
        <v>4186</v>
      </c>
      <c r="K30" s="114">
        <v>2400</v>
      </c>
      <c r="L30" s="423">
        <v>2098</v>
      </c>
      <c r="M30" s="424">
        <v>1816</v>
      </c>
    </row>
    <row r="31" spans="1:13" ht="11.1" customHeight="1" x14ac:dyDescent="0.2">
      <c r="A31" s="422" t="s">
        <v>387</v>
      </c>
      <c r="B31" s="115">
        <v>28723</v>
      </c>
      <c r="C31" s="114">
        <v>17123</v>
      </c>
      <c r="D31" s="114">
        <v>11600</v>
      </c>
      <c r="E31" s="114">
        <v>22173</v>
      </c>
      <c r="F31" s="114">
        <v>6546</v>
      </c>
      <c r="G31" s="114">
        <v>4042</v>
      </c>
      <c r="H31" s="114">
        <v>8716</v>
      </c>
      <c r="I31" s="115">
        <v>6682</v>
      </c>
      <c r="J31" s="114">
        <v>4214</v>
      </c>
      <c r="K31" s="114">
        <v>2468</v>
      </c>
      <c r="L31" s="423">
        <v>1670</v>
      </c>
      <c r="M31" s="424">
        <v>1194</v>
      </c>
    </row>
    <row r="32" spans="1:13" ht="11.1" customHeight="1" x14ac:dyDescent="0.2">
      <c r="A32" s="422" t="s">
        <v>388</v>
      </c>
      <c r="B32" s="115">
        <v>29462</v>
      </c>
      <c r="C32" s="114">
        <v>17555</v>
      </c>
      <c r="D32" s="114">
        <v>11907</v>
      </c>
      <c r="E32" s="114">
        <v>22799</v>
      </c>
      <c r="F32" s="114">
        <v>6661</v>
      </c>
      <c r="G32" s="114">
        <v>4447</v>
      </c>
      <c r="H32" s="114">
        <v>8858</v>
      </c>
      <c r="I32" s="115">
        <v>6792</v>
      </c>
      <c r="J32" s="114">
        <v>4222</v>
      </c>
      <c r="K32" s="114">
        <v>2570</v>
      </c>
      <c r="L32" s="423">
        <v>2564</v>
      </c>
      <c r="M32" s="424">
        <v>1903</v>
      </c>
    </row>
    <row r="33" spans="1:13" s="110" customFormat="1" ht="11.1" customHeight="1" x14ac:dyDescent="0.2">
      <c r="A33" s="422" t="s">
        <v>389</v>
      </c>
      <c r="B33" s="115">
        <v>28800</v>
      </c>
      <c r="C33" s="114">
        <v>16919</v>
      </c>
      <c r="D33" s="114">
        <v>11881</v>
      </c>
      <c r="E33" s="114">
        <v>22074</v>
      </c>
      <c r="F33" s="114">
        <v>6725</v>
      </c>
      <c r="G33" s="114">
        <v>4211</v>
      </c>
      <c r="H33" s="114">
        <v>8761</v>
      </c>
      <c r="I33" s="115">
        <v>6780</v>
      </c>
      <c r="J33" s="114">
        <v>4241</v>
      </c>
      <c r="K33" s="114">
        <v>2539</v>
      </c>
      <c r="L33" s="423">
        <v>1283</v>
      </c>
      <c r="M33" s="424">
        <v>1957</v>
      </c>
    </row>
    <row r="34" spans="1:13" ht="15" customHeight="1" x14ac:dyDescent="0.2">
      <c r="A34" s="422" t="s">
        <v>395</v>
      </c>
      <c r="B34" s="115">
        <v>29127</v>
      </c>
      <c r="C34" s="114">
        <v>17192</v>
      </c>
      <c r="D34" s="114">
        <v>11935</v>
      </c>
      <c r="E34" s="114">
        <v>22270</v>
      </c>
      <c r="F34" s="114">
        <v>6857</v>
      </c>
      <c r="G34" s="114">
        <v>4095</v>
      </c>
      <c r="H34" s="114">
        <v>8988</v>
      </c>
      <c r="I34" s="115">
        <v>6837</v>
      </c>
      <c r="J34" s="114">
        <v>4240</v>
      </c>
      <c r="K34" s="114">
        <v>2597</v>
      </c>
      <c r="L34" s="423">
        <v>2204</v>
      </c>
      <c r="M34" s="424">
        <v>1871</v>
      </c>
    </row>
    <row r="35" spans="1:13" ht="11.1" customHeight="1" x14ac:dyDescent="0.2">
      <c r="A35" s="422" t="s">
        <v>387</v>
      </c>
      <c r="B35" s="115">
        <v>29646</v>
      </c>
      <c r="C35" s="114">
        <v>17648</v>
      </c>
      <c r="D35" s="114">
        <v>11998</v>
      </c>
      <c r="E35" s="114">
        <v>22652</v>
      </c>
      <c r="F35" s="114">
        <v>6994</v>
      </c>
      <c r="G35" s="114">
        <v>4037</v>
      </c>
      <c r="H35" s="114">
        <v>9314</v>
      </c>
      <c r="I35" s="115">
        <v>6934</v>
      </c>
      <c r="J35" s="114">
        <v>4226</v>
      </c>
      <c r="K35" s="114">
        <v>2708</v>
      </c>
      <c r="L35" s="423">
        <v>1751</v>
      </c>
      <c r="M35" s="424">
        <v>1252</v>
      </c>
    </row>
    <row r="36" spans="1:13" ht="11.1" customHeight="1" x14ac:dyDescent="0.2">
      <c r="A36" s="422" t="s">
        <v>388</v>
      </c>
      <c r="B36" s="115">
        <v>30553</v>
      </c>
      <c r="C36" s="114">
        <v>18066</v>
      </c>
      <c r="D36" s="114">
        <v>12487</v>
      </c>
      <c r="E36" s="114">
        <v>23211</v>
      </c>
      <c r="F36" s="114">
        <v>7342</v>
      </c>
      <c r="G36" s="114">
        <v>4505</v>
      </c>
      <c r="H36" s="114">
        <v>9566</v>
      </c>
      <c r="I36" s="115">
        <v>7039</v>
      </c>
      <c r="J36" s="114">
        <v>4247</v>
      </c>
      <c r="K36" s="114">
        <v>2792</v>
      </c>
      <c r="L36" s="423">
        <v>2734</v>
      </c>
      <c r="M36" s="424">
        <v>2144</v>
      </c>
    </row>
    <row r="37" spans="1:13" s="110" customFormat="1" ht="11.1" customHeight="1" x14ac:dyDescent="0.2">
      <c r="A37" s="422" t="s">
        <v>389</v>
      </c>
      <c r="B37" s="115">
        <v>29828</v>
      </c>
      <c r="C37" s="114">
        <v>17351</v>
      </c>
      <c r="D37" s="114">
        <v>12477</v>
      </c>
      <c r="E37" s="114">
        <v>22533</v>
      </c>
      <c r="F37" s="114">
        <v>7295</v>
      </c>
      <c r="G37" s="114">
        <v>4296</v>
      </c>
      <c r="H37" s="114">
        <v>9417</v>
      </c>
      <c r="I37" s="115">
        <v>7016</v>
      </c>
      <c r="J37" s="114">
        <v>4226</v>
      </c>
      <c r="K37" s="114">
        <v>2790</v>
      </c>
      <c r="L37" s="423">
        <v>1196</v>
      </c>
      <c r="M37" s="424">
        <v>1920</v>
      </c>
    </row>
    <row r="38" spans="1:13" ht="15" customHeight="1" x14ac:dyDescent="0.2">
      <c r="A38" s="425" t="s">
        <v>396</v>
      </c>
      <c r="B38" s="115">
        <v>30151</v>
      </c>
      <c r="C38" s="114">
        <v>17625</v>
      </c>
      <c r="D38" s="114">
        <v>12526</v>
      </c>
      <c r="E38" s="114">
        <v>22740</v>
      </c>
      <c r="F38" s="114">
        <v>7411</v>
      </c>
      <c r="G38" s="114">
        <v>4178</v>
      </c>
      <c r="H38" s="114">
        <v>9572</v>
      </c>
      <c r="I38" s="115">
        <v>7097</v>
      </c>
      <c r="J38" s="114">
        <v>4278</v>
      </c>
      <c r="K38" s="114">
        <v>2819</v>
      </c>
      <c r="L38" s="423">
        <v>2611</v>
      </c>
      <c r="M38" s="424">
        <v>2347</v>
      </c>
    </row>
    <row r="39" spans="1:13" ht="11.1" customHeight="1" x14ac:dyDescent="0.2">
      <c r="A39" s="422" t="s">
        <v>387</v>
      </c>
      <c r="B39" s="115">
        <v>30486</v>
      </c>
      <c r="C39" s="114">
        <v>17910</v>
      </c>
      <c r="D39" s="114">
        <v>12576</v>
      </c>
      <c r="E39" s="114">
        <v>23009</v>
      </c>
      <c r="F39" s="114">
        <v>7477</v>
      </c>
      <c r="G39" s="114">
        <v>4124</v>
      </c>
      <c r="H39" s="114">
        <v>9794</v>
      </c>
      <c r="I39" s="115">
        <v>7271</v>
      </c>
      <c r="J39" s="114">
        <v>4358</v>
      </c>
      <c r="K39" s="114">
        <v>2913</v>
      </c>
      <c r="L39" s="423">
        <v>1713</v>
      </c>
      <c r="M39" s="424">
        <v>1383</v>
      </c>
    </row>
    <row r="40" spans="1:13" ht="11.1" customHeight="1" x14ac:dyDescent="0.2">
      <c r="A40" s="425" t="s">
        <v>388</v>
      </c>
      <c r="B40" s="115">
        <v>31150</v>
      </c>
      <c r="C40" s="114">
        <v>18295</v>
      </c>
      <c r="D40" s="114">
        <v>12855</v>
      </c>
      <c r="E40" s="114">
        <v>23500</v>
      </c>
      <c r="F40" s="114">
        <v>7650</v>
      </c>
      <c r="G40" s="114">
        <v>4447</v>
      </c>
      <c r="H40" s="114">
        <v>9929</v>
      </c>
      <c r="I40" s="115">
        <v>7347</v>
      </c>
      <c r="J40" s="114">
        <v>4340</v>
      </c>
      <c r="K40" s="114">
        <v>3007</v>
      </c>
      <c r="L40" s="423">
        <v>2670</v>
      </c>
      <c r="M40" s="424">
        <v>2196</v>
      </c>
    </row>
    <row r="41" spans="1:13" s="110" customFormat="1" ht="11.1" customHeight="1" x14ac:dyDescent="0.2">
      <c r="A41" s="422" t="s">
        <v>389</v>
      </c>
      <c r="B41" s="115">
        <v>30538</v>
      </c>
      <c r="C41" s="114">
        <v>17749</v>
      </c>
      <c r="D41" s="114">
        <v>12789</v>
      </c>
      <c r="E41" s="114">
        <v>22948</v>
      </c>
      <c r="F41" s="114">
        <v>7590</v>
      </c>
      <c r="G41" s="114">
        <v>4263</v>
      </c>
      <c r="H41" s="114">
        <v>9769</v>
      </c>
      <c r="I41" s="115">
        <v>7375</v>
      </c>
      <c r="J41" s="114">
        <v>4367</v>
      </c>
      <c r="K41" s="114">
        <v>3008</v>
      </c>
      <c r="L41" s="423">
        <v>1394</v>
      </c>
      <c r="M41" s="424">
        <v>2014</v>
      </c>
    </row>
    <row r="42" spans="1:13" ht="15" customHeight="1" x14ac:dyDescent="0.2">
      <c r="A42" s="422" t="s">
        <v>397</v>
      </c>
      <c r="B42" s="115">
        <v>30730</v>
      </c>
      <c r="C42" s="114">
        <v>17927</v>
      </c>
      <c r="D42" s="114">
        <v>12803</v>
      </c>
      <c r="E42" s="114">
        <v>23061</v>
      </c>
      <c r="F42" s="114">
        <v>7669</v>
      </c>
      <c r="G42" s="114">
        <v>4135</v>
      </c>
      <c r="H42" s="114">
        <v>9851</v>
      </c>
      <c r="I42" s="115">
        <v>7272</v>
      </c>
      <c r="J42" s="114">
        <v>4263</v>
      </c>
      <c r="K42" s="114">
        <v>3009</v>
      </c>
      <c r="L42" s="423">
        <v>2300</v>
      </c>
      <c r="M42" s="424">
        <v>2069</v>
      </c>
    </row>
    <row r="43" spans="1:13" ht="11.1" customHeight="1" x14ac:dyDescent="0.2">
      <c r="A43" s="422" t="s">
        <v>387</v>
      </c>
      <c r="B43" s="115">
        <v>31217</v>
      </c>
      <c r="C43" s="114">
        <v>18336</v>
      </c>
      <c r="D43" s="114">
        <v>12881</v>
      </c>
      <c r="E43" s="114">
        <v>23436</v>
      </c>
      <c r="F43" s="114">
        <v>7781</v>
      </c>
      <c r="G43" s="114">
        <v>4049</v>
      </c>
      <c r="H43" s="114">
        <v>10108</v>
      </c>
      <c r="I43" s="115">
        <v>7495</v>
      </c>
      <c r="J43" s="114">
        <v>4318</v>
      </c>
      <c r="K43" s="114">
        <v>3177</v>
      </c>
      <c r="L43" s="423">
        <v>1962</v>
      </c>
      <c r="M43" s="424">
        <v>1526</v>
      </c>
    </row>
    <row r="44" spans="1:13" ht="11.1" customHeight="1" x14ac:dyDescent="0.2">
      <c r="A44" s="422" t="s">
        <v>388</v>
      </c>
      <c r="B44" s="115">
        <v>31984</v>
      </c>
      <c r="C44" s="114">
        <v>18850</v>
      </c>
      <c r="D44" s="114">
        <v>13134</v>
      </c>
      <c r="E44" s="114">
        <v>24079</v>
      </c>
      <c r="F44" s="114">
        <v>7905</v>
      </c>
      <c r="G44" s="114">
        <v>4460</v>
      </c>
      <c r="H44" s="114">
        <v>10265</v>
      </c>
      <c r="I44" s="115">
        <v>7546</v>
      </c>
      <c r="J44" s="114">
        <v>4282</v>
      </c>
      <c r="K44" s="114">
        <v>3264</v>
      </c>
      <c r="L44" s="423">
        <v>3211</v>
      </c>
      <c r="M44" s="424">
        <v>2582</v>
      </c>
    </row>
    <row r="45" spans="1:13" s="110" customFormat="1" ht="11.1" customHeight="1" x14ac:dyDescent="0.2">
      <c r="A45" s="422" t="s">
        <v>389</v>
      </c>
      <c r="B45" s="115">
        <v>31438</v>
      </c>
      <c r="C45" s="114">
        <v>18361</v>
      </c>
      <c r="D45" s="114">
        <v>13077</v>
      </c>
      <c r="E45" s="114">
        <v>23606</v>
      </c>
      <c r="F45" s="114">
        <v>7832</v>
      </c>
      <c r="G45" s="114">
        <v>4293</v>
      </c>
      <c r="H45" s="114">
        <v>10181</v>
      </c>
      <c r="I45" s="115">
        <v>7500</v>
      </c>
      <c r="J45" s="114">
        <v>4306</v>
      </c>
      <c r="K45" s="114">
        <v>3194</v>
      </c>
      <c r="L45" s="423">
        <v>1397</v>
      </c>
      <c r="M45" s="424">
        <v>1990</v>
      </c>
    </row>
    <row r="46" spans="1:13" ht="15" customHeight="1" x14ac:dyDescent="0.2">
      <c r="A46" s="422" t="s">
        <v>398</v>
      </c>
      <c r="B46" s="115">
        <v>31702</v>
      </c>
      <c r="C46" s="114">
        <v>18588</v>
      </c>
      <c r="D46" s="114">
        <v>13114</v>
      </c>
      <c r="E46" s="114">
        <v>23772</v>
      </c>
      <c r="F46" s="114">
        <v>7930</v>
      </c>
      <c r="G46" s="114">
        <v>4215</v>
      </c>
      <c r="H46" s="114">
        <v>10346</v>
      </c>
      <c r="I46" s="115">
        <v>7552</v>
      </c>
      <c r="J46" s="114">
        <v>4284</v>
      </c>
      <c r="K46" s="114">
        <v>3268</v>
      </c>
      <c r="L46" s="423">
        <v>2409</v>
      </c>
      <c r="M46" s="424">
        <v>2156</v>
      </c>
    </row>
    <row r="47" spans="1:13" ht="11.1" customHeight="1" x14ac:dyDescent="0.2">
      <c r="A47" s="422" t="s">
        <v>387</v>
      </c>
      <c r="B47" s="115">
        <v>32029</v>
      </c>
      <c r="C47" s="114">
        <v>18929</v>
      </c>
      <c r="D47" s="114">
        <v>13100</v>
      </c>
      <c r="E47" s="114">
        <v>23971</v>
      </c>
      <c r="F47" s="114">
        <v>8058</v>
      </c>
      <c r="G47" s="114">
        <v>4118</v>
      </c>
      <c r="H47" s="114">
        <v>10545</v>
      </c>
      <c r="I47" s="115">
        <v>7664</v>
      </c>
      <c r="J47" s="114">
        <v>4262</v>
      </c>
      <c r="K47" s="114">
        <v>3402</v>
      </c>
      <c r="L47" s="423">
        <v>1802</v>
      </c>
      <c r="M47" s="424">
        <v>1537</v>
      </c>
    </row>
    <row r="48" spans="1:13" ht="11.1" customHeight="1" x14ac:dyDescent="0.2">
      <c r="A48" s="422" t="s">
        <v>388</v>
      </c>
      <c r="B48" s="115">
        <v>32619</v>
      </c>
      <c r="C48" s="114">
        <v>19291</v>
      </c>
      <c r="D48" s="114">
        <v>13328</v>
      </c>
      <c r="E48" s="114">
        <v>24379</v>
      </c>
      <c r="F48" s="114">
        <v>8240</v>
      </c>
      <c r="G48" s="114">
        <v>4500</v>
      </c>
      <c r="H48" s="114">
        <v>10638</v>
      </c>
      <c r="I48" s="115">
        <v>7574</v>
      </c>
      <c r="J48" s="114">
        <v>4197</v>
      </c>
      <c r="K48" s="114">
        <v>3377</v>
      </c>
      <c r="L48" s="423">
        <v>2843</v>
      </c>
      <c r="M48" s="424">
        <v>2294</v>
      </c>
    </row>
    <row r="49" spans="1:17" s="110" customFormat="1" ht="11.1" customHeight="1" x14ac:dyDescent="0.2">
      <c r="A49" s="422" t="s">
        <v>389</v>
      </c>
      <c r="B49" s="115">
        <v>32106</v>
      </c>
      <c r="C49" s="114">
        <v>18824</v>
      </c>
      <c r="D49" s="114">
        <v>13282</v>
      </c>
      <c r="E49" s="114">
        <v>23858</v>
      </c>
      <c r="F49" s="114">
        <v>8248</v>
      </c>
      <c r="G49" s="114">
        <v>4310</v>
      </c>
      <c r="H49" s="114">
        <v>10495</v>
      </c>
      <c r="I49" s="115">
        <v>7595</v>
      </c>
      <c r="J49" s="114">
        <v>4225</v>
      </c>
      <c r="K49" s="114">
        <v>3370</v>
      </c>
      <c r="L49" s="423">
        <v>1432</v>
      </c>
      <c r="M49" s="424">
        <v>1990</v>
      </c>
    </row>
    <row r="50" spans="1:17" ht="15" customHeight="1" x14ac:dyDescent="0.2">
      <c r="A50" s="422" t="s">
        <v>399</v>
      </c>
      <c r="B50" s="143">
        <v>32068</v>
      </c>
      <c r="C50" s="144">
        <v>18852</v>
      </c>
      <c r="D50" s="144">
        <v>13216</v>
      </c>
      <c r="E50" s="144">
        <v>23839</v>
      </c>
      <c r="F50" s="144">
        <v>8229</v>
      </c>
      <c r="G50" s="144">
        <v>4150</v>
      </c>
      <c r="H50" s="144">
        <v>10563</v>
      </c>
      <c r="I50" s="143">
        <v>7439</v>
      </c>
      <c r="J50" s="144">
        <v>4120</v>
      </c>
      <c r="K50" s="144">
        <v>3319</v>
      </c>
      <c r="L50" s="426">
        <v>2214</v>
      </c>
      <c r="M50" s="427">
        <v>2274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1.1545012932937986</v>
      </c>
      <c r="C6" s="480">
        <f>'Tabelle 3.3'!J11</f>
        <v>-1.496292372881356</v>
      </c>
      <c r="D6" s="481">
        <f t="shared" ref="D6:E9" si="0">IF(OR(AND(B6&gt;=-50,B6&lt;=50),ISNUMBER(B6)=FALSE),B6,"")</f>
        <v>1.1545012932937986</v>
      </c>
      <c r="E6" s="481">
        <f t="shared" si="0"/>
        <v>-1.496292372881356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1.1545012932937986</v>
      </c>
      <c r="C14" s="480">
        <f>'Tabelle 3.3'!J11</f>
        <v>-1.496292372881356</v>
      </c>
      <c r="D14" s="481">
        <f>IF(OR(AND(B14&gt;=-50,B14&lt;=50),ISNUMBER(B14)=FALSE),B14,"")</f>
        <v>1.1545012932937986</v>
      </c>
      <c r="E14" s="481">
        <f>IF(OR(AND(C14&gt;=-50,C14&lt;=50),ISNUMBER(C14)=FALSE),C14,"")</f>
        <v>-1.496292372881356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-2.2692659153213524</v>
      </c>
      <c r="C17" s="480">
        <f>'Tabelle 3.3'!J14</f>
        <v>-2.745792736935341</v>
      </c>
      <c r="D17" s="481">
        <f t="shared" si="3"/>
        <v>-2.2692659153213524</v>
      </c>
      <c r="E17" s="481">
        <f t="shared" si="3"/>
        <v>-2.745792736935341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-3.4100596760443307</v>
      </c>
      <c r="C18" s="480">
        <f>'Tabelle 3.3'!J15</f>
        <v>-7.0342205323193916</v>
      </c>
      <c r="D18" s="481">
        <f t="shared" si="3"/>
        <v>-3.4100596760443307</v>
      </c>
      <c r="E18" s="481">
        <f t="shared" si="3"/>
        <v>-7.0342205323193916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-3.4556793783866682</v>
      </c>
      <c r="C19" s="480">
        <f>'Tabelle 3.3'!J16</f>
        <v>-3.2894736842105261</v>
      </c>
      <c r="D19" s="481">
        <f t="shared" si="3"/>
        <v>-3.4556793783866682</v>
      </c>
      <c r="E19" s="481">
        <f t="shared" si="3"/>
        <v>-3.2894736842105261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3.6730945821854912</v>
      </c>
      <c r="C20" s="480">
        <f>'Tabelle 3.3'!J17</f>
        <v>14.285714285714286</v>
      </c>
      <c r="D20" s="481">
        <f t="shared" si="3"/>
        <v>3.6730945821854912</v>
      </c>
      <c r="E20" s="481">
        <f t="shared" si="3"/>
        <v>14.285714285714286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2.2222222222222223</v>
      </c>
      <c r="C21" s="480">
        <f>'Tabelle 3.3'!J18</f>
        <v>3.4146341463414633</v>
      </c>
      <c r="D21" s="481">
        <f t="shared" si="3"/>
        <v>2.2222222222222223</v>
      </c>
      <c r="E21" s="481">
        <f t="shared" si="3"/>
        <v>3.4146341463414633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-3.3226837060702876</v>
      </c>
      <c r="C22" s="480">
        <f>'Tabelle 3.3'!J19</f>
        <v>3.6379769299023956</v>
      </c>
      <c r="D22" s="481">
        <f t="shared" si="3"/>
        <v>-3.3226837060702876</v>
      </c>
      <c r="E22" s="481">
        <f t="shared" si="3"/>
        <v>3.6379769299023956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6.7328918322295808</v>
      </c>
      <c r="C23" s="480">
        <f>'Tabelle 3.3'!J20</f>
        <v>-6.7599067599067597</v>
      </c>
      <c r="D23" s="481">
        <f t="shared" si="3"/>
        <v>6.7328918322295808</v>
      </c>
      <c r="E23" s="481">
        <f t="shared" si="3"/>
        <v>-6.7599067599067597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0.91883614088820831</v>
      </c>
      <c r="C24" s="480">
        <f>'Tabelle 3.3'!J21</f>
        <v>-8.9451476793248936</v>
      </c>
      <c r="D24" s="481">
        <f t="shared" si="3"/>
        <v>0.91883614088820831</v>
      </c>
      <c r="E24" s="481">
        <f t="shared" si="3"/>
        <v>-8.9451476793248936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-0.2808988764044944</v>
      </c>
      <c r="C26" s="480">
        <f>'Tabelle 3.3'!J23</f>
        <v>6</v>
      </c>
      <c r="D26" s="481">
        <f t="shared" si="3"/>
        <v>-0.2808988764044944</v>
      </c>
      <c r="E26" s="481">
        <f t="shared" si="3"/>
        <v>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62.086513994910945</v>
      </c>
      <c r="C27" s="480">
        <f>'Tabelle 3.3'!J24</f>
        <v>0.50632911392405067</v>
      </c>
      <c r="D27" s="481" t="str">
        <f t="shared" si="3"/>
        <v/>
      </c>
      <c r="E27" s="481">
        <f t="shared" si="3"/>
        <v>0.50632911392405067</v>
      </c>
      <c r="F27" s="476" t="str">
        <f t="shared" si="4"/>
        <v>&gt; 50</v>
      </c>
      <c r="G27" s="476" t="str">
        <f t="shared" si="4"/>
        <v/>
      </c>
      <c r="H27" s="482">
        <f t="shared" si="5"/>
        <v>-0.75</v>
      </c>
      <c r="I27" s="482" t="str">
        <f t="shared" si="5"/>
        <v/>
      </c>
      <c r="J27" s="476">
        <f t="shared" si="6"/>
        <v>139</v>
      </c>
      <c r="K27" s="476">
        <f t="shared" si="7"/>
        <v>45</v>
      </c>
      <c r="L27" s="476" t="e">
        <f t="shared" si="8"/>
        <v>#N/A</v>
      </c>
      <c r="M27" s="476" t="e">
        <f t="shared" si="9"/>
        <v>#N/A</v>
      </c>
      <c r="N27" s="476">
        <v>139</v>
      </c>
    </row>
    <row r="28" spans="1:14" s="475" customFormat="1" ht="15" customHeight="1" x14ac:dyDescent="0.2">
      <c r="A28" s="475">
        <v>15</v>
      </c>
      <c r="B28" s="479">
        <f>'Tabelle 2.3'!J25</f>
        <v>15.734265734265735</v>
      </c>
      <c r="C28" s="480">
        <f>'Tabelle 3.3'!J25</f>
        <v>3.7946428571428572</v>
      </c>
      <c r="D28" s="481">
        <f t="shared" si="3"/>
        <v>15.734265734265735</v>
      </c>
      <c r="E28" s="481">
        <f t="shared" si="3"/>
        <v>3.7946428571428572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1.0830324909747293</v>
      </c>
      <c r="C30" s="480">
        <f>'Tabelle 3.3'!J27</f>
        <v>-7.7253218884120169</v>
      </c>
      <c r="D30" s="481">
        <f t="shared" si="3"/>
        <v>1.0830324909747293</v>
      </c>
      <c r="E30" s="481">
        <f t="shared" si="3"/>
        <v>-7.7253218884120169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-1.873536299765808</v>
      </c>
      <c r="C31" s="480">
        <f>'Tabelle 3.3'!J28</f>
        <v>-3.5087719298245612</v>
      </c>
      <c r="D31" s="481">
        <f t="shared" si="3"/>
        <v>-1.873536299765808</v>
      </c>
      <c r="E31" s="481">
        <f t="shared" si="3"/>
        <v>-3.5087719298245612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0.23183925811437403</v>
      </c>
      <c r="C32" s="480">
        <f>'Tabelle 3.3'!J29</f>
        <v>3.2069970845481048</v>
      </c>
      <c r="D32" s="481">
        <f t="shared" si="3"/>
        <v>0.23183925811437403</v>
      </c>
      <c r="E32" s="481">
        <f t="shared" si="3"/>
        <v>3.2069970845481048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1.9307589880159788</v>
      </c>
      <c r="C33" s="480">
        <f>'Tabelle 3.3'!J30</f>
        <v>-8.639308855291576</v>
      </c>
      <c r="D33" s="481">
        <f t="shared" si="3"/>
        <v>1.9307589880159788</v>
      </c>
      <c r="E33" s="481">
        <f t="shared" si="3"/>
        <v>-8.639308855291576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-0.17761989342806395</v>
      </c>
      <c r="C34" s="480">
        <f>'Tabelle 3.3'!J31</f>
        <v>-2.1464646464646466</v>
      </c>
      <c r="D34" s="481">
        <f t="shared" si="3"/>
        <v>-0.17761989342806395</v>
      </c>
      <c r="E34" s="481">
        <f t="shared" si="3"/>
        <v>-2.1464646464646466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3.7745473093598574</v>
      </c>
      <c r="C39" s="480">
        <f>'Tabelle 3.3'!J36</f>
        <v>-2.3676880222841228</v>
      </c>
      <c r="D39" s="481">
        <f t="shared" si="3"/>
        <v>3.7745473093598574</v>
      </c>
      <c r="E39" s="481">
        <f t="shared" si="3"/>
        <v>-2.3676880222841228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3.7745473093598574</v>
      </c>
      <c r="C45" s="480">
        <f>'Tabelle 3.3'!J36</f>
        <v>-2.3676880222841228</v>
      </c>
      <c r="D45" s="481">
        <f t="shared" si="3"/>
        <v>3.7745473093598574</v>
      </c>
      <c r="E45" s="481">
        <f t="shared" si="3"/>
        <v>-2.3676880222841228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27588</v>
      </c>
      <c r="C51" s="487">
        <v>4300</v>
      </c>
      <c r="D51" s="487">
        <v>2353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28040</v>
      </c>
      <c r="C52" s="487">
        <v>4303</v>
      </c>
      <c r="D52" s="487">
        <v>2421</v>
      </c>
      <c r="E52" s="488">
        <f t="shared" ref="E52:G70" si="11">IF($A$51=37802,IF(COUNTBLANK(B$51:B$70)&gt;0,#N/A,B52/B$51*100),IF(COUNTBLANK(B$51:B$75)&gt;0,#N/A,B52/B$51*100))</f>
        <v>101.63839350442221</v>
      </c>
      <c r="F52" s="488">
        <f t="shared" si="11"/>
        <v>100.06976744186046</v>
      </c>
      <c r="G52" s="488">
        <f t="shared" si="11"/>
        <v>102.88992775180621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28552</v>
      </c>
      <c r="C53" s="487">
        <v>4316</v>
      </c>
      <c r="D53" s="487">
        <v>2495</v>
      </c>
      <c r="E53" s="488">
        <f t="shared" si="11"/>
        <v>103.49427287226329</v>
      </c>
      <c r="F53" s="488">
        <f t="shared" si="11"/>
        <v>100.3720930232558</v>
      </c>
      <c r="G53" s="488">
        <f t="shared" si="11"/>
        <v>106.0348491287718</v>
      </c>
      <c r="H53" s="489">
        <f>IF(ISERROR(L53)=TRUE,IF(MONTH(A53)=MONTH(MAX(A$51:A$75)),A53,""),"")</f>
        <v>41883</v>
      </c>
      <c r="I53" s="488">
        <f t="shared" si="12"/>
        <v>103.49427287226329</v>
      </c>
      <c r="J53" s="488">
        <f t="shared" si="10"/>
        <v>100.3720930232558</v>
      </c>
      <c r="K53" s="488">
        <f t="shared" si="10"/>
        <v>106.0348491287718</v>
      </c>
      <c r="L53" s="488" t="e">
        <f t="shared" si="13"/>
        <v>#N/A</v>
      </c>
    </row>
    <row r="54" spans="1:14" ht="15" customHeight="1" x14ac:dyDescent="0.2">
      <c r="A54" s="490" t="s">
        <v>462</v>
      </c>
      <c r="B54" s="487">
        <v>27928</v>
      </c>
      <c r="C54" s="487">
        <v>4346</v>
      </c>
      <c r="D54" s="487">
        <v>2443</v>
      </c>
      <c r="E54" s="488">
        <f t="shared" si="11"/>
        <v>101.23241989270697</v>
      </c>
      <c r="F54" s="488">
        <f t="shared" si="11"/>
        <v>101.06976744186046</v>
      </c>
      <c r="G54" s="488">
        <f t="shared" si="11"/>
        <v>103.82490437739055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28233</v>
      </c>
      <c r="C55" s="487">
        <v>4186</v>
      </c>
      <c r="D55" s="487">
        <v>2400</v>
      </c>
      <c r="E55" s="488">
        <f t="shared" si="11"/>
        <v>102.33797303175294</v>
      </c>
      <c r="F55" s="488">
        <f t="shared" si="11"/>
        <v>97.348837209302332</v>
      </c>
      <c r="G55" s="488">
        <f t="shared" si="11"/>
        <v>101.9974500637484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28723</v>
      </c>
      <c r="C56" s="487">
        <v>4214</v>
      </c>
      <c r="D56" s="487">
        <v>2468</v>
      </c>
      <c r="E56" s="488">
        <f t="shared" si="11"/>
        <v>104.1141075830071</v>
      </c>
      <c r="F56" s="488">
        <f t="shared" si="11"/>
        <v>98</v>
      </c>
      <c r="G56" s="488">
        <f t="shared" si="11"/>
        <v>104.88737781555461</v>
      </c>
      <c r="H56" s="489" t="str">
        <f t="shared" si="14"/>
        <v/>
      </c>
      <c r="I56" s="488" t="str">
        <f t="shared" si="12"/>
        <v/>
      </c>
      <c r="J56" s="488" t="str">
        <f t="shared" si="10"/>
        <v/>
      </c>
      <c r="K56" s="488" t="str">
        <f t="shared" si="10"/>
        <v/>
      </c>
      <c r="L56" s="488" t="e">
        <f t="shared" si="13"/>
        <v>#N/A</v>
      </c>
    </row>
    <row r="57" spans="1:14" ht="15" customHeight="1" x14ac:dyDescent="0.2">
      <c r="A57" s="490">
        <v>42248</v>
      </c>
      <c r="B57" s="487">
        <v>29462</v>
      </c>
      <c r="C57" s="487">
        <v>4222</v>
      </c>
      <c r="D57" s="487">
        <v>2570</v>
      </c>
      <c r="E57" s="488">
        <f t="shared" si="11"/>
        <v>106.7928084674496</v>
      </c>
      <c r="F57" s="488">
        <f t="shared" si="11"/>
        <v>98.186046511627907</v>
      </c>
      <c r="G57" s="488">
        <f t="shared" si="11"/>
        <v>109.22226944326393</v>
      </c>
      <c r="H57" s="489">
        <f t="shared" si="14"/>
        <v>42248</v>
      </c>
      <c r="I57" s="488">
        <f t="shared" si="12"/>
        <v>106.7928084674496</v>
      </c>
      <c r="J57" s="488">
        <f t="shared" si="10"/>
        <v>98.186046511627907</v>
      </c>
      <c r="K57" s="488">
        <f t="shared" si="10"/>
        <v>109.22226944326393</v>
      </c>
      <c r="L57" s="488" t="e">
        <f t="shared" si="13"/>
        <v>#N/A</v>
      </c>
    </row>
    <row r="58" spans="1:14" ht="15" customHeight="1" x14ac:dyDescent="0.2">
      <c r="A58" s="490" t="s">
        <v>465</v>
      </c>
      <c r="B58" s="487">
        <v>28800</v>
      </c>
      <c r="C58" s="487">
        <v>4241</v>
      </c>
      <c r="D58" s="487">
        <v>2539</v>
      </c>
      <c r="E58" s="488">
        <f t="shared" si="11"/>
        <v>104.39321444106133</v>
      </c>
      <c r="F58" s="488">
        <f t="shared" si="11"/>
        <v>98.627906976744185</v>
      </c>
      <c r="G58" s="488">
        <f t="shared" si="11"/>
        <v>107.90480237994051</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29127</v>
      </c>
      <c r="C59" s="487">
        <v>4240</v>
      </c>
      <c r="D59" s="487">
        <v>2597</v>
      </c>
      <c r="E59" s="488">
        <f t="shared" si="11"/>
        <v>105.57851239669422</v>
      </c>
      <c r="F59" s="488">
        <f t="shared" si="11"/>
        <v>98.604651162790702</v>
      </c>
      <c r="G59" s="488">
        <f t="shared" si="11"/>
        <v>110.36974075648109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29646</v>
      </c>
      <c r="C60" s="487">
        <v>4226</v>
      </c>
      <c r="D60" s="487">
        <v>2708</v>
      </c>
      <c r="E60" s="488">
        <f t="shared" si="11"/>
        <v>107.45976511526752</v>
      </c>
      <c r="F60" s="488">
        <f t="shared" si="11"/>
        <v>98.279069767441868</v>
      </c>
      <c r="G60" s="488">
        <f t="shared" si="11"/>
        <v>115.08712282192946</v>
      </c>
      <c r="H60" s="489" t="str">
        <f t="shared" si="14"/>
        <v/>
      </c>
      <c r="I60" s="488" t="str">
        <f t="shared" si="12"/>
        <v/>
      </c>
      <c r="J60" s="488" t="str">
        <f t="shared" si="10"/>
        <v/>
      </c>
      <c r="K60" s="488" t="str">
        <f t="shared" si="10"/>
        <v/>
      </c>
      <c r="L60" s="488" t="e">
        <f t="shared" si="13"/>
        <v>#N/A</v>
      </c>
    </row>
    <row r="61" spans="1:14" ht="15" customHeight="1" x14ac:dyDescent="0.2">
      <c r="A61" s="490">
        <v>42614</v>
      </c>
      <c r="B61" s="487">
        <v>30553</v>
      </c>
      <c r="C61" s="487">
        <v>4247</v>
      </c>
      <c r="D61" s="487">
        <v>2792</v>
      </c>
      <c r="E61" s="488">
        <f t="shared" si="11"/>
        <v>110.74742641728288</v>
      </c>
      <c r="F61" s="488">
        <f t="shared" si="11"/>
        <v>98.767441860465127</v>
      </c>
      <c r="G61" s="488">
        <f t="shared" si="11"/>
        <v>118.65703357416064</v>
      </c>
      <c r="H61" s="489">
        <f t="shared" si="14"/>
        <v>42614</v>
      </c>
      <c r="I61" s="488">
        <f t="shared" si="12"/>
        <v>110.74742641728288</v>
      </c>
      <c r="J61" s="488">
        <f t="shared" si="10"/>
        <v>98.767441860465127</v>
      </c>
      <c r="K61" s="488">
        <f t="shared" si="10"/>
        <v>118.65703357416064</v>
      </c>
      <c r="L61" s="488" t="e">
        <f t="shared" si="13"/>
        <v>#N/A</v>
      </c>
    </row>
    <row r="62" spans="1:14" ht="15" customHeight="1" x14ac:dyDescent="0.2">
      <c r="A62" s="490" t="s">
        <v>468</v>
      </c>
      <c r="B62" s="487">
        <v>29828</v>
      </c>
      <c r="C62" s="487">
        <v>4226</v>
      </c>
      <c r="D62" s="487">
        <v>2790</v>
      </c>
      <c r="E62" s="488">
        <f t="shared" si="11"/>
        <v>108.11947223430478</v>
      </c>
      <c r="F62" s="488">
        <f t="shared" si="11"/>
        <v>98.279069767441868</v>
      </c>
      <c r="G62" s="488">
        <f t="shared" si="11"/>
        <v>118.57203569910753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30151</v>
      </c>
      <c r="C63" s="487">
        <v>4278</v>
      </c>
      <c r="D63" s="487">
        <v>2819</v>
      </c>
      <c r="E63" s="488">
        <f t="shared" si="11"/>
        <v>109.29027113237639</v>
      </c>
      <c r="F63" s="488">
        <f t="shared" si="11"/>
        <v>99.488372093023258</v>
      </c>
      <c r="G63" s="488">
        <f t="shared" si="11"/>
        <v>119.80450488737782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30486</v>
      </c>
      <c r="C64" s="487">
        <v>4358</v>
      </c>
      <c r="D64" s="487">
        <v>2913</v>
      </c>
      <c r="E64" s="488">
        <f t="shared" si="11"/>
        <v>110.5045672031318</v>
      </c>
      <c r="F64" s="488">
        <f t="shared" si="11"/>
        <v>101.34883720930232</v>
      </c>
      <c r="G64" s="488">
        <f t="shared" si="11"/>
        <v>123.79940501487464</v>
      </c>
      <c r="H64" s="489" t="str">
        <f t="shared" si="14"/>
        <v/>
      </c>
      <c r="I64" s="488" t="str">
        <f t="shared" si="12"/>
        <v/>
      </c>
      <c r="J64" s="488" t="str">
        <f t="shared" si="10"/>
        <v/>
      </c>
      <c r="K64" s="488" t="str">
        <f t="shared" si="10"/>
        <v/>
      </c>
      <c r="L64" s="488" t="e">
        <f t="shared" si="13"/>
        <v>#N/A</v>
      </c>
    </row>
    <row r="65" spans="1:12" ht="15" customHeight="1" x14ac:dyDescent="0.2">
      <c r="A65" s="490">
        <v>42979</v>
      </c>
      <c r="B65" s="487">
        <v>31150</v>
      </c>
      <c r="C65" s="487">
        <v>4340</v>
      </c>
      <c r="D65" s="487">
        <v>3007</v>
      </c>
      <c r="E65" s="488">
        <f t="shared" si="11"/>
        <v>112.91141075830072</v>
      </c>
      <c r="F65" s="488">
        <f t="shared" si="11"/>
        <v>100.93023255813954</v>
      </c>
      <c r="G65" s="488">
        <f t="shared" si="11"/>
        <v>127.79430514237144</v>
      </c>
      <c r="H65" s="489">
        <f t="shared" si="14"/>
        <v>42979</v>
      </c>
      <c r="I65" s="488">
        <f t="shared" si="12"/>
        <v>112.91141075830072</v>
      </c>
      <c r="J65" s="488">
        <f t="shared" si="10"/>
        <v>100.93023255813954</v>
      </c>
      <c r="K65" s="488">
        <f t="shared" si="10"/>
        <v>127.79430514237144</v>
      </c>
      <c r="L65" s="488" t="e">
        <f t="shared" si="13"/>
        <v>#N/A</v>
      </c>
    </row>
    <row r="66" spans="1:12" ht="15" customHeight="1" x14ac:dyDescent="0.2">
      <c r="A66" s="490" t="s">
        <v>471</v>
      </c>
      <c r="B66" s="487">
        <v>30538</v>
      </c>
      <c r="C66" s="487">
        <v>4367</v>
      </c>
      <c r="D66" s="487">
        <v>3008</v>
      </c>
      <c r="E66" s="488">
        <f t="shared" si="11"/>
        <v>110.69305495142817</v>
      </c>
      <c r="F66" s="488">
        <f t="shared" si="11"/>
        <v>101.55813953488374</v>
      </c>
      <c r="G66" s="488">
        <f t="shared" si="11"/>
        <v>127.83680407989799</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30730</v>
      </c>
      <c r="C67" s="487">
        <v>4263</v>
      </c>
      <c r="D67" s="487">
        <v>3009</v>
      </c>
      <c r="E67" s="488">
        <f t="shared" si="11"/>
        <v>111.38900971436856</v>
      </c>
      <c r="F67" s="488">
        <f t="shared" si="11"/>
        <v>99.139534883720927</v>
      </c>
      <c r="G67" s="488">
        <f t="shared" si="11"/>
        <v>127.87930301742456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31217</v>
      </c>
      <c r="C68" s="487">
        <v>4318</v>
      </c>
      <c r="D68" s="487">
        <v>3177</v>
      </c>
      <c r="E68" s="488">
        <f t="shared" si="11"/>
        <v>113.1542699724518</v>
      </c>
      <c r="F68" s="488">
        <f t="shared" si="11"/>
        <v>100.41860465116279</v>
      </c>
      <c r="G68" s="488">
        <f t="shared" si="11"/>
        <v>135.01912452188697</v>
      </c>
      <c r="H68" s="489" t="str">
        <f t="shared" si="14"/>
        <v/>
      </c>
      <c r="I68" s="488" t="str">
        <f t="shared" si="12"/>
        <v/>
      </c>
      <c r="J68" s="488" t="str">
        <f t="shared" si="12"/>
        <v/>
      </c>
      <c r="K68" s="488" t="str">
        <f t="shared" si="12"/>
        <v/>
      </c>
      <c r="L68" s="488" t="e">
        <f t="shared" si="13"/>
        <v>#N/A</v>
      </c>
    </row>
    <row r="69" spans="1:12" ht="15" customHeight="1" x14ac:dyDescent="0.2">
      <c r="A69" s="490">
        <v>43344</v>
      </c>
      <c r="B69" s="487">
        <v>31984</v>
      </c>
      <c r="C69" s="487">
        <v>4282</v>
      </c>
      <c r="D69" s="487">
        <v>3264</v>
      </c>
      <c r="E69" s="488">
        <f t="shared" si="11"/>
        <v>115.93446425982312</v>
      </c>
      <c r="F69" s="488">
        <f t="shared" si="11"/>
        <v>99.581395348837205</v>
      </c>
      <c r="G69" s="488">
        <f t="shared" si="11"/>
        <v>138.71653208669784</v>
      </c>
      <c r="H69" s="489">
        <f t="shared" si="14"/>
        <v>43344</v>
      </c>
      <c r="I69" s="488">
        <f t="shared" si="12"/>
        <v>115.93446425982312</v>
      </c>
      <c r="J69" s="488">
        <f t="shared" si="12"/>
        <v>99.581395348837205</v>
      </c>
      <c r="K69" s="488">
        <f t="shared" si="12"/>
        <v>138.71653208669784</v>
      </c>
      <c r="L69" s="488" t="e">
        <f t="shared" si="13"/>
        <v>#N/A</v>
      </c>
    </row>
    <row r="70" spans="1:12" ht="15" customHeight="1" x14ac:dyDescent="0.2">
      <c r="A70" s="490" t="s">
        <v>474</v>
      </c>
      <c r="B70" s="487">
        <v>31438</v>
      </c>
      <c r="C70" s="487">
        <v>4306</v>
      </c>
      <c r="D70" s="487">
        <v>3194</v>
      </c>
      <c r="E70" s="488">
        <f t="shared" si="11"/>
        <v>113.95534290271132</v>
      </c>
      <c r="F70" s="488">
        <f t="shared" si="11"/>
        <v>100.13953488372094</v>
      </c>
      <c r="G70" s="488">
        <f t="shared" si="11"/>
        <v>135.74160645983849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31702</v>
      </c>
      <c r="C71" s="487">
        <v>4284</v>
      </c>
      <c r="D71" s="487">
        <v>3268</v>
      </c>
      <c r="E71" s="491">
        <f t="shared" ref="E71:G75" si="15">IF($A$51=37802,IF(COUNTBLANK(B$51:B$70)&gt;0,#N/A,IF(ISBLANK(B71)=FALSE,B71/B$51*100,#N/A)),IF(COUNTBLANK(B$51:B$75)&gt;0,#N/A,B71/B$51*100))</f>
        <v>114.91228070175438</v>
      </c>
      <c r="F71" s="491">
        <f t="shared" si="15"/>
        <v>99.627906976744185</v>
      </c>
      <c r="G71" s="491">
        <f t="shared" si="15"/>
        <v>138.88652783680408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32029</v>
      </c>
      <c r="C72" s="487">
        <v>4262</v>
      </c>
      <c r="D72" s="487">
        <v>3402</v>
      </c>
      <c r="E72" s="491">
        <f t="shared" si="15"/>
        <v>116.09757865738727</v>
      </c>
      <c r="F72" s="491">
        <f t="shared" si="15"/>
        <v>99.116279069767444</v>
      </c>
      <c r="G72" s="491">
        <f t="shared" si="15"/>
        <v>144.58138546536335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32619</v>
      </c>
      <c r="C73" s="487">
        <v>4197</v>
      </c>
      <c r="D73" s="487">
        <v>3377</v>
      </c>
      <c r="E73" s="491">
        <f t="shared" si="15"/>
        <v>118.2361896476729</v>
      </c>
      <c r="F73" s="491">
        <f t="shared" si="15"/>
        <v>97.604651162790702</v>
      </c>
      <c r="G73" s="491">
        <f t="shared" si="15"/>
        <v>143.51891202719932</v>
      </c>
      <c r="H73" s="492">
        <f>IF(A$51=37802,IF(ISERROR(L73)=TRUE,IF(ISBLANK(A73)=FALSE,IF(MONTH(A73)=MONTH(MAX(A$51:A$75)),A73,""),""),""),IF(ISERROR(L73)=TRUE,IF(MONTH(A73)=MONTH(MAX(A$51:A$75)),A73,""),""))</f>
        <v>43709</v>
      </c>
      <c r="I73" s="488">
        <f t="shared" si="12"/>
        <v>118.2361896476729</v>
      </c>
      <c r="J73" s="488">
        <f t="shared" si="12"/>
        <v>97.604651162790702</v>
      </c>
      <c r="K73" s="488">
        <f t="shared" si="12"/>
        <v>143.51891202719932</v>
      </c>
      <c r="L73" s="488" t="e">
        <f t="shared" si="13"/>
        <v>#N/A</v>
      </c>
    </row>
    <row r="74" spans="1:12" ht="15" customHeight="1" x14ac:dyDescent="0.2">
      <c r="A74" s="490" t="s">
        <v>477</v>
      </c>
      <c r="B74" s="487">
        <v>32106</v>
      </c>
      <c r="C74" s="487">
        <v>4225</v>
      </c>
      <c r="D74" s="487">
        <v>3370</v>
      </c>
      <c r="E74" s="491">
        <f t="shared" si="15"/>
        <v>116.37668551544149</v>
      </c>
      <c r="F74" s="491">
        <f t="shared" si="15"/>
        <v>98.255813953488371</v>
      </c>
      <c r="G74" s="491">
        <f t="shared" si="15"/>
        <v>143.22141946451339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32068</v>
      </c>
      <c r="C75" s="493">
        <v>4120</v>
      </c>
      <c r="D75" s="493">
        <v>3319</v>
      </c>
      <c r="E75" s="491">
        <f t="shared" si="15"/>
        <v>116.23894446860955</v>
      </c>
      <c r="F75" s="491">
        <f t="shared" si="15"/>
        <v>95.813953488372093</v>
      </c>
      <c r="G75" s="491">
        <f t="shared" si="15"/>
        <v>141.05397365065872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118.2361896476729</v>
      </c>
      <c r="J77" s="488">
        <f>IF(J75&lt;&gt;"",J75,IF(J74&lt;&gt;"",J74,IF(J73&lt;&gt;"",J73,IF(J72&lt;&gt;"",J72,IF(J71&lt;&gt;"",J71,IF(J70&lt;&gt;"",J70,""))))))</f>
        <v>97.604651162790702</v>
      </c>
      <c r="K77" s="488">
        <f>IF(K75&lt;&gt;"",K75,IF(K74&lt;&gt;"",K74,IF(K73&lt;&gt;"",K73,IF(K72&lt;&gt;"",K72,IF(K71&lt;&gt;"",K71,IF(K70&lt;&gt;"",K70,""))))))</f>
        <v>143.51891202719932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+18,2%</v>
      </c>
      <c r="J79" s="488" t="str">
        <f>"GeB - ausschließlich: "&amp;IF(J77&gt;100,"+","")&amp;TEXT(J77-100,"0,0")&amp;"%"</f>
        <v>GeB - ausschließlich: -2,4%</v>
      </c>
      <c r="K79" s="488" t="str">
        <f>"GeB - im Nebenjob: "&amp;IF(K77&gt;100,"+","")&amp;TEXT(K77-100,"0,0")&amp;"%"</f>
        <v>GeB - im Nebenjob: +43,5%</v>
      </c>
    </row>
    <row r="81" spans="9:9" ht="15" customHeight="1" x14ac:dyDescent="0.2">
      <c r="I81" s="488" t="str">
        <f>IF(ISERROR(HLOOKUP(1,I$78:K$79,2,FALSE)),"",HLOOKUP(1,I$78:K$79,2,FALSE))</f>
        <v>GeB - im Nebenjob: +43,5%</v>
      </c>
    </row>
    <row r="82" spans="9:9" ht="15" customHeight="1" x14ac:dyDescent="0.2">
      <c r="I82" s="488" t="str">
        <f>IF(ISERROR(HLOOKUP(2,I$78:K$79,2,FALSE)),"",HLOOKUP(2,I$78:K$79,2,FALSE))</f>
        <v>SvB: +18,2%</v>
      </c>
    </row>
    <row r="83" spans="9:9" ht="15" customHeight="1" x14ac:dyDescent="0.2">
      <c r="I83" s="488" t="str">
        <f>IF(ISERROR(HLOOKUP(3,I$78:K$79,2,FALSE)),"",HLOOKUP(3,I$78:K$79,2,FALSE))</f>
        <v>GeB - ausschließlich: -2,4%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32068</v>
      </c>
      <c r="E12" s="114">
        <v>32106</v>
      </c>
      <c r="F12" s="114">
        <v>32619</v>
      </c>
      <c r="G12" s="114">
        <v>32029</v>
      </c>
      <c r="H12" s="114">
        <v>31702</v>
      </c>
      <c r="I12" s="115">
        <v>366</v>
      </c>
      <c r="J12" s="116">
        <v>1.1545012932937986</v>
      </c>
      <c r="N12" s="117"/>
    </row>
    <row r="13" spans="1:15" s="110" customFormat="1" ht="13.5" customHeight="1" x14ac:dyDescent="0.2">
      <c r="A13" s="118" t="s">
        <v>105</v>
      </c>
      <c r="B13" s="119" t="s">
        <v>106</v>
      </c>
      <c r="C13" s="113">
        <v>58.787576400149682</v>
      </c>
      <c r="D13" s="114">
        <v>18852</v>
      </c>
      <c r="E13" s="114">
        <v>18824</v>
      </c>
      <c r="F13" s="114">
        <v>19291</v>
      </c>
      <c r="G13" s="114">
        <v>18929</v>
      </c>
      <c r="H13" s="114">
        <v>18588</v>
      </c>
      <c r="I13" s="115">
        <v>264</v>
      </c>
      <c r="J13" s="116">
        <v>1.4202711426726922</v>
      </c>
    </row>
    <row r="14" spans="1:15" s="110" customFormat="1" ht="13.5" customHeight="1" x14ac:dyDescent="0.2">
      <c r="A14" s="120"/>
      <c r="B14" s="119" t="s">
        <v>107</v>
      </c>
      <c r="C14" s="113">
        <v>41.212423599850318</v>
      </c>
      <c r="D14" s="114">
        <v>13216</v>
      </c>
      <c r="E14" s="114">
        <v>13282</v>
      </c>
      <c r="F14" s="114">
        <v>13328</v>
      </c>
      <c r="G14" s="114">
        <v>13100</v>
      </c>
      <c r="H14" s="114">
        <v>13114</v>
      </c>
      <c r="I14" s="115">
        <v>102</v>
      </c>
      <c r="J14" s="116">
        <v>0.77779472319658383</v>
      </c>
    </row>
    <row r="15" spans="1:15" s="110" customFormat="1" ht="13.5" customHeight="1" x14ac:dyDescent="0.2">
      <c r="A15" s="118" t="s">
        <v>105</v>
      </c>
      <c r="B15" s="121" t="s">
        <v>108</v>
      </c>
      <c r="C15" s="113">
        <v>12.941249844081327</v>
      </c>
      <c r="D15" s="114">
        <v>4150</v>
      </c>
      <c r="E15" s="114">
        <v>4310</v>
      </c>
      <c r="F15" s="114">
        <v>4500</v>
      </c>
      <c r="G15" s="114">
        <v>4118</v>
      </c>
      <c r="H15" s="114">
        <v>4215</v>
      </c>
      <c r="I15" s="115">
        <v>-65</v>
      </c>
      <c r="J15" s="116">
        <v>-1.5421115065243178</v>
      </c>
    </row>
    <row r="16" spans="1:15" s="110" customFormat="1" ht="13.5" customHeight="1" x14ac:dyDescent="0.2">
      <c r="A16" s="118"/>
      <c r="B16" s="121" t="s">
        <v>109</v>
      </c>
      <c r="C16" s="113">
        <v>66.209305226393909</v>
      </c>
      <c r="D16" s="114">
        <v>21232</v>
      </c>
      <c r="E16" s="114">
        <v>21165</v>
      </c>
      <c r="F16" s="114">
        <v>21470</v>
      </c>
      <c r="G16" s="114">
        <v>21386</v>
      </c>
      <c r="H16" s="114">
        <v>21158</v>
      </c>
      <c r="I16" s="115">
        <v>74</v>
      </c>
      <c r="J16" s="116">
        <v>0.34974950373381225</v>
      </c>
    </row>
    <row r="17" spans="1:10" s="110" customFormat="1" ht="13.5" customHeight="1" x14ac:dyDescent="0.2">
      <c r="A17" s="118"/>
      <c r="B17" s="121" t="s">
        <v>110</v>
      </c>
      <c r="C17" s="113">
        <v>19.81726331545466</v>
      </c>
      <c r="D17" s="114">
        <v>6355</v>
      </c>
      <c r="E17" s="114">
        <v>6295</v>
      </c>
      <c r="F17" s="114">
        <v>6326</v>
      </c>
      <c r="G17" s="114">
        <v>6214</v>
      </c>
      <c r="H17" s="114">
        <v>6034</v>
      </c>
      <c r="I17" s="115">
        <v>321</v>
      </c>
      <c r="J17" s="116">
        <v>5.319854159761352</v>
      </c>
    </row>
    <row r="18" spans="1:10" s="110" customFormat="1" ht="13.5" customHeight="1" x14ac:dyDescent="0.2">
      <c r="A18" s="120"/>
      <c r="B18" s="121" t="s">
        <v>111</v>
      </c>
      <c r="C18" s="113">
        <v>1.032181614070101</v>
      </c>
      <c r="D18" s="114">
        <v>331</v>
      </c>
      <c r="E18" s="114">
        <v>336</v>
      </c>
      <c r="F18" s="114">
        <v>323</v>
      </c>
      <c r="G18" s="114">
        <v>311</v>
      </c>
      <c r="H18" s="114">
        <v>295</v>
      </c>
      <c r="I18" s="115">
        <v>36</v>
      </c>
      <c r="J18" s="116">
        <v>12.203389830508474</v>
      </c>
    </row>
    <row r="19" spans="1:10" s="110" customFormat="1" ht="13.5" customHeight="1" x14ac:dyDescent="0.2">
      <c r="A19" s="120"/>
      <c r="B19" s="121" t="s">
        <v>112</v>
      </c>
      <c r="C19" s="113">
        <v>0.22452288886117</v>
      </c>
      <c r="D19" s="114">
        <v>72</v>
      </c>
      <c r="E19" s="114">
        <v>72</v>
      </c>
      <c r="F19" s="114">
        <v>74</v>
      </c>
      <c r="G19" s="114">
        <v>61</v>
      </c>
      <c r="H19" s="114">
        <v>64</v>
      </c>
      <c r="I19" s="115">
        <v>8</v>
      </c>
      <c r="J19" s="116">
        <v>12.5</v>
      </c>
    </row>
    <row r="20" spans="1:10" s="110" customFormat="1" ht="13.5" customHeight="1" x14ac:dyDescent="0.2">
      <c r="A20" s="118" t="s">
        <v>113</v>
      </c>
      <c r="B20" s="122" t="s">
        <v>114</v>
      </c>
      <c r="C20" s="113">
        <v>74.338904827242104</v>
      </c>
      <c r="D20" s="114">
        <v>23839</v>
      </c>
      <c r="E20" s="114">
        <v>23858</v>
      </c>
      <c r="F20" s="114">
        <v>24379</v>
      </c>
      <c r="G20" s="114">
        <v>23971</v>
      </c>
      <c r="H20" s="114">
        <v>23772</v>
      </c>
      <c r="I20" s="115">
        <v>67</v>
      </c>
      <c r="J20" s="116">
        <v>0.28184418643782599</v>
      </c>
    </row>
    <row r="21" spans="1:10" s="110" customFormat="1" ht="13.5" customHeight="1" x14ac:dyDescent="0.2">
      <c r="A21" s="120"/>
      <c r="B21" s="122" t="s">
        <v>115</v>
      </c>
      <c r="C21" s="113">
        <v>25.661095172757889</v>
      </c>
      <c r="D21" s="114">
        <v>8229</v>
      </c>
      <c r="E21" s="114">
        <v>8248</v>
      </c>
      <c r="F21" s="114">
        <v>8240</v>
      </c>
      <c r="G21" s="114">
        <v>8058</v>
      </c>
      <c r="H21" s="114">
        <v>7930</v>
      </c>
      <c r="I21" s="115">
        <v>299</v>
      </c>
      <c r="J21" s="116">
        <v>3.7704918032786887</v>
      </c>
    </row>
    <row r="22" spans="1:10" s="110" customFormat="1" ht="13.5" customHeight="1" x14ac:dyDescent="0.2">
      <c r="A22" s="118" t="s">
        <v>113</v>
      </c>
      <c r="B22" s="122" t="s">
        <v>116</v>
      </c>
      <c r="C22" s="113">
        <v>89.525383559935136</v>
      </c>
      <c r="D22" s="114">
        <v>28709</v>
      </c>
      <c r="E22" s="114">
        <v>28781</v>
      </c>
      <c r="F22" s="114">
        <v>29194</v>
      </c>
      <c r="G22" s="114">
        <v>28765</v>
      </c>
      <c r="H22" s="114">
        <v>28551</v>
      </c>
      <c r="I22" s="115">
        <v>158</v>
      </c>
      <c r="J22" s="116">
        <v>0.55339567790970545</v>
      </c>
    </row>
    <row r="23" spans="1:10" s="110" customFormat="1" ht="13.5" customHeight="1" x14ac:dyDescent="0.2">
      <c r="A23" s="123"/>
      <c r="B23" s="124" t="s">
        <v>117</v>
      </c>
      <c r="C23" s="125">
        <v>10.452787825870026</v>
      </c>
      <c r="D23" s="114">
        <v>3352</v>
      </c>
      <c r="E23" s="114">
        <v>3318</v>
      </c>
      <c r="F23" s="114">
        <v>3419</v>
      </c>
      <c r="G23" s="114">
        <v>3259</v>
      </c>
      <c r="H23" s="114">
        <v>3146</v>
      </c>
      <c r="I23" s="115">
        <v>206</v>
      </c>
      <c r="J23" s="116">
        <v>6.5479974570883659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7439</v>
      </c>
      <c r="E26" s="114">
        <v>7595</v>
      </c>
      <c r="F26" s="114">
        <v>7574</v>
      </c>
      <c r="G26" s="114">
        <v>7664</v>
      </c>
      <c r="H26" s="140">
        <v>7552</v>
      </c>
      <c r="I26" s="115">
        <v>-113</v>
      </c>
      <c r="J26" s="116">
        <v>-1.496292372881356</v>
      </c>
    </row>
    <row r="27" spans="1:10" s="110" customFormat="1" ht="13.5" customHeight="1" x14ac:dyDescent="0.2">
      <c r="A27" s="118" t="s">
        <v>105</v>
      </c>
      <c r="B27" s="119" t="s">
        <v>106</v>
      </c>
      <c r="C27" s="113">
        <v>38.150289017341038</v>
      </c>
      <c r="D27" s="115">
        <v>2838</v>
      </c>
      <c r="E27" s="114">
        <v>2858</v>
      </c>
      <c r="F27" s="114">
        <v>2854</v>
      </c>
      <c r="G27" s="114">
        <v>2850</v>
      </c>
      <c r="H27" s="140">
        <v>2764</v>
      </c>
      <c r="I27" s="115">
        <v>74</v>
      </c>
      <c r="J27" s="116">
        <v>2.6772793053545585</v>
      </c>
    </row>
    <row r="28" spans="1:10" s="110" customFormat="1" ht="13.5" customHeight="1" x14ac:dyDescent="0.2">
      <c r="A28" s="120"/>
      <c r="B28" s="119" t="s">
        <v>107</v>
      </c>
      <c r="C28" s="113">
        <v>61.849710982658962</v>
      </c>
      <c r="D28" s="115">
        <v>4601</v>
      </c>
      <c r="E28" s="114">
        <v>4737</v>
      </c>
      <c r="F28" s="114">
        <v>4720</v>
      </c>
      <c r="G28" s="114">
        <v>4814</v>
      </c>
      <c r="H28" s="140">
        <v>4788</v>
      </c>
      <c r="I28" s="115">
        <v>-187</v>
      </c>
      <c r="J28" s="116">
        <v>-3.9055973266499584</v>
      </c>
    </row>
    <row r="29" spans="1:10" s="110" customFormat="1" ht="13.5" customHeight="1" x14ac:dyDescent="0.2">
      <c r="A29" s="118" t="s">
        <v>105</v>
      </c>
      <c r="B29" s="121" t="s">
        <v>108</v>
      </c>
      <c r="C29" s="113">
        <v>10.928888291437021</v>
      </c>
      <c r="D29" s="115">
        <v>813</v>
      </c>
      <c r="E29" s="114">
        <v>831</v>
      </c>
      <c r="F29" s="114">
        <v>827</v>
      </c>
      <c r="G29" s="114">
        <v>834</v>
      </c>
      <c r="H29" s="140">
        <v>807</v>
      </c>
      <c r="I29" s="115">
        <v>6</v>
      </c>
      <c r="J29" s="116">
        <v>0.74349442379182151</v>
      </c>
    </row>
    <row r="30" spans="1:10" s="110" customFormat="1" ht="13.5" customHeight="1" x14ac:dyDescent="0.2">
      <c r="A30" s="118"/>
      <c r="B30" s="121" t="s">
        <v>109</v>
      </c>
      <c r="C30" s="113">
        <v>51.727382712730204</v>
      </c>
      <c r="D30" s="115">
        <v>3848</v>
      </c>
      <c r="E30" s="114">
        <v>3964</v>
      </c>
      <c r="F30" s="114">
        <v>3956</v>
      </c>
      <c r="G30" s="114">
        <v>4044</v>
      </c>
      <c r="H30" s="140">
        <v>4001</v>
      </c>
      <c r="I30" s="115">
        <v>-153</v>
      </c>
      <c r="J30" s="116">
        <v>-3.8240439890027491</v>
      </c>
    </row>
    <row r="31" spans="1:10" s="110" customFormat="1" ht="13.5" customHeight="1" x14ac:dyDescent="0.2">
      <c r="A31" s="118"/>
      <c r="B31" s="121" t="s">
        <v>110</v>
      </c>
      <c r="C31" s="113">
        <v>20.701707218712194</v>
      </c>
      <c r="D31" s="115">
        <v>1540</v>
      </c>
      <c r="E31" s="114">
        <v>1574</v>
      </c>
      <c r="F31" s="114">
        <v>1570</v>
      </c>
      <c r="G31" s="114">
        <v>1580</v>
      </c>
      <c r="H31" s="140">
        <v>1564</v>
      </c>
      <c r="I31" s="115">
        <v>-24</v>
      </c>
      <c r="J31" s="116">
        <v>-1.5345268542199488</v>
      </c>
    </row>
    <row r="32" spans="1:10" s="110" customFormat="1" ht="13.5" customHeight="1" x14ac:dyDescent="0.2">
      <c r="A32" s="120"/>
      <c r="B32" s="121" t="s">
        <v>111</v>
      </c>
      <c r="C32" s="113">
        <v>16.642021777120579</v>
      </c>
      <c r="D32" s="115">
        <v>1238</v>
      </c>
      <c r="E32" s="114">
        <v>1226</v>
      </c>
      <c r="F32" s="114">
        <v>1221</v>
      </c>
      <c r="G32" s="114">
        <v>1206</v>
      </c>
      <c r="H32" s="140">
        <v>1180</v>
      </c>
      <c r="I32" s="115">
        <v>58</v>
      </c>
      <c r="J32" s="116">
        <v>4.9152542372881358</v>
      </c>
    </row>
    <row r="33" spans="1:10" s="110" customFormat="1" ht="13.5" customHeight="1" x14ac:dyDescent="0.2">
      <c r="A33" s="120"/>
      <c r="B33" s="121" t="s">
        <v>112</v>
      </c>
      <c r="C33" s="113">
        <v>1.7878747143433258</v>
      </c>
      <c r="D33" s="115">
        <v>133</v>
      </c>
      <c r="E33" s="114">
        <v>131</v>
      </c>
      <c r="F33" s="114">
        <v>135</v>
      </c>
      <c r="G33" s="114">
        <v>133</v>
      </c>
      <c r="H33" s="140">
        <v>133</v>
      </c>
      <c r="I33" s="115">
        <v>0</v>
      </c>
      <c r="J33" s="116">
        <v>0</v>
      </c>
    </row>
    <row r="34" spans="1:10" s="110" customFormat="1" ht="13.5" customHeight="1" x14ac:dyDescent="0.2">
      <c r="A34" s="118" t="s">
        <v>113</v>
      </c>
      <c r="B34" s="122" t="s">
        <v>116</v>
      </c>
      <c r="C34" s="113">
        <v>94.407850517542684</v>
      </c>
      <c r="D34" s="115">
        <v>7023</v>
      </c>
      <c r="E34" s="114">
        <v>7151</v>
      </c>
      <c r="F34" s="114">
        <v>7156</v>
      </c>
      <c r="G34" s="114">
        <v>7229</v>
      </c>
      <c r="H34" s="140">
        <v>7133</v>
      </c>
      <c r="I34" s="115">
        <v>-110</v>
      </c>
      <c r="J34" s="116">
        <v>-1.5421281368288238</v>
      </c>
    </row>
    <row r="35" spans="1:10" s="110" customFormat="1" ht="13.5" customHeight="1" x14ac:dyDescent="0.2">
      <c r="A35" s="118"/>
      <c r="B35" s="119" t="s">
        <v>117</v>
      </c>
      <c r="C35" s="113">
        <v>5.4980508132813553</v>
      </c>
      <c r="D35" s="115">
        <v>409</v>
      </c>
      <c r="E35" s="114">
        <v>438</v>
      </c>
      <c r="F35" s="114">
        <v>413</v>
      </c>
      <c r="G35" s="114">
        <v>426</v>
      </c>
      <c r="H35" s="140">
        <v>410</v>
      </c>
      <c r="I35" s="115">
        <v>-1</v>
      </c>
      <c r="J35" s="116">
        <v>-0.24390243902439024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4120</v>
      </c>
      <c r="E37" s="114">
        <v>4225</v>
      </c>
      <c r="F37" s="114">
        <v>4197</v>
      </c>
      <c r="G37" s="114">
        <v>4262</v>
      </c>
      <c r="H37" s="140">
        <v>4284</v>
      </c>
      <c r="I37" s="115">
        <v>-164</v>
      </c>
      <c r="J37" s="116">
        <v>-3.8281979458450048</v>
      </c>
    </row>
    <row r="38" spans="1:10" s="110" customFormat="1" ht="13.5" customHeight="1" x14ac:dyDescent="0.2">
      <c r="A38" s="118" t="s">
        <v>105</v>
      </c>
      <c r="B38" s="119" t="s">
        <v>106</v>
      </c>
      <c r="C38" s="113">
        <v>34.320388349514566</v>
      </c>
      <c r="D38" s="115">
        <v>1414</v>
      </c>
      <c r="E38" s="114">
        <v>1428</v>
      </c>
      <c r="F38" s="114">
        <v>1427</v>
      </c>
      <c r="G38" s="114">
        <v>1441</v>
      </c>
      <c r="H38" s="140">
        <v>1423</v>
      </c>
      <c r="I38" s="115">
        <v>-9</v>
      </c>
      <c r="J38" s="116">
        <v>-0.63246661981728747</v>
      </c>
    </row>
    <row r="39" spans="1:10" s="110" customFormat="1" ht="13.5" customHeight="1" x14ac:dyDescent="0.2">
      <c r="A39" s="120"/>
      <c r="B39" s="119" t="s">
        <v>107</v>
      </c>
      <c r="C39" s="113">
        <v>65.679611650485441</v>
      </c>
      <c r="D39" s="115">
        <v>2706</v>
      </c>
      <c r="E39" s="114">
        <v>2797</v>
      </c>
      <c r="F39" s="114">
        <v>2770</v>
      </c>
      <c r="G39" s="114">
        <v>2821</v>
      </c>
      <c r="H39" s="140">
        <v>2861</v>
      </c>
      <c r="I39" s="115">
        <v>-155</v>
      </c>
      <c r="J39" s="116">
        <v>-5.4176861237329605</v>
      </c>
    </row>
    <row r="40" spans="1:10" s="110" customFormat="1" ht="13.5" customHeight="1" x14ac:dyDescent="0.2">
      <c r="A40" s="118" t="s">
        <v>105</v>
      </c>
      <c r="B40" s="121" t="s">
        <v>108</v>
      </c>
      <c r="C40" s="113">
        <v>11.480582524271844</v>
      </c>
      <c r="D40" s="115">
        <v>473</v>
      </c>
      <c r="E40" s="114">
        <v>465</v>
      </c>
      <c r="F40" s="114">
        <v>455</v>
      </c>
      <c r="G40" s="114">
        <v>477</v>
      </c>
      <c r="H40" s="140">
        <v>455</v>
      </c>
      <c r="I40" s="115">
        <v>18</v>
      </c>
      <c r="J40" s="116">
        <v>3.9560439560439562</v>
      </c>
    </row>
    <row r="41" spans="1:10" s="110" customFormat="1" ht="13.5" customHeight="1" x14ac:dyDescent="0.2">
      <c r="A41" s="118"/>
      <c r="B41" s="121" t="s">
        <v>109</v>
      </c>
      <c r="C41" s="113">
        <v>34.441747572815537</v>
      </c>
      <c r="D41" s="115">
        <v>1419</v>
      </c>
      <c r="E41" s="114">
        <v>1517</v>
      </c>
      <c r="F41" s="114">
        <v>1496</v>
      </c>
      <c r="G41" s="114">
        <v>1548</v>
      </c>
      <c r="H41" s="140">
        <v>1599</v>
      </c>
      <c r="I41" s="115">
        <v>-180</v>
      </c>
      <c r="J41" s="116">
        <v>-11.257035647279549</v>
      </c>
    </row>
    <row r="42" spans="1:10" s="110" customFormat="1" ht="13.5" customHeight="1" x14ac:dyDescent="0.2">
      <c r="A42" s="118"/>
      <c r="B42" s="121" t="s">
        <v>110</v>
      </c>
      <c r="C42" s="113">
        <v>24.660194174757283</v>
      </c>
      <c r="D42" s="115">
        <v>1016</v>
      </c>
      <c r="E42" s="114">
        <v>1045</v>
      </c>
      <c r="F42" s="114">
        <v>1056</v>
      </c>
      <c r="G42" s="114">
        <v>1061</v>
      </c>
      <c r="H42" s="140">
        <v>1076</v>
      </c>
      <c r="I42" s="115">
        <v>-60</v>
      </c>
      <c r="J42" s="116">
        <v>-5.5762081784386615</v>
      </c>
    </row>
    <row r="43" spans="1:10" s="110" customFormat="1" ht="13.5" customHeight="1" x14ac:dyDescent="0.2">
      <c r="A43" s="120"/>
      <c r="B43" s="121" t="s">
        <v>111</v>
      </c>
      <c r="C43" s="113">
        <v>29.417475728155338</v>
      </c>
      <c r="D43" s="115">
        <v>1212</v>
      </c>
      <c r="E43" s="114">
        <v>1198</v>
      </c>
      <c r="F43" s="114">
        <v>1190</v>
      </c>
      <c r="G43" s="114">
        <v>1176</v>
      </c>
      <c r="H43" s="140">
        <v>1154</v>
      </c>
      <c r="I43" s="115">
        <v>58</v>
      </c>
      <c r="J43" s="116">
        <v>5.0259965337954942</v>
      </c>
    </row>
    <row r="44" spans="1:10" s="110" customFormat="1" ht="13.5" customHeight="1" x14ac:dyDescent="0.2">
      <c r="A44" s="120"/>
      <c r="B44" s="121" t="s">
        <v>112</v>
      </c>
      <c r="C44" s="113">
        <v>3.1067961165048543</v>
      </c>
      <c r="D44" s="115">
        <v>128</v>
      </c>
      <c r="E44" s="114">
        <v>125</v>
      </c>
      <c r="F44" s="114">
        <v>128</v>
      </c>
      <c r="G44" s="114">
        <v>127</v>
      </c>
      <c r="H44" s="140">
        <v>128</v>
      </c>
      <c r="I44" s="115">
        <v>0</v>
      </c>
      <c r="J44" s="116">
        <v>0</v>
      </c>
    </row>
    <row r="45" spans="1:10" s="110" customFormat="1" ht="13.5" customHeight="1" x14ac:dyDescent="0.2">
      <c r="A45" s="118" t="s">
        <v>113</v>
      </c>
      <c r="B45" s="122" t="s">
        <v>116</v>
      </c>
      <c r="C45" s="113">
        <v>94.247572815533985</v>
      </c>
      <c r="D45" s="115">
        <v>3883</v>
      </c>
      <c r="E45" s="114">
        <v>3959</v>
      </c>
      <c r="F45" s="114">
        <v>3944</v>
      </c>
      <c r="G45" s="114">
        <v>4004</v>
      </c>
      <c r="H45" s="140">
        <v>4021</v>
      </c>
      <c r="I45" s="115">
        <v>-138</v>
      </c>
      <c r="J45" s="116">
        <v>-3.4319820940064663</v>
      </c>
    </row>
    <row r="46" spans="1:10" s="110" customFormat="1" ht="13.5" customHeight="1" x14ac:dyDescent="0.2">
      <c r="A46" s="118"/>
      <c r="B46" s="119" t="s">
        <v>117</v>
      </c>
      <c r="C46" s="113">
        <v>5.5825242718446599</v>
      </c>
      <c r="D46" s="115">
        <v>230</v>
      </c>
      <c r="E46" s="114">
        <v>260</v>
      </c>
      <c r="F46" s="114">
        <v>248</v>
      </c>
      <c r="G46" s="114">
        <v>250</v>
      </c>
      <c r="H46" s="140">
        <v>254</v>
      </c>
      <c r="I46" s="115">
        <v>-24</v>
      </c>
      <c r="J46" s="116">
        <v>-9.4488188976377945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3319</v>
      </c>
      <c r="E48" s="114">
        <v>3370</v>
      </c>
      <c r="F48" s="114">
        <v>3377</v>
      </c>
      <c r="G48" s="114">
        <v>3402</v>
      </c>
      <c r="H48" s="140">
        <v>3268</v>
      </c>
      <c r="I48" s="115">
        <v>51</v>
      </c>
      <c r="J48" s="116">
        <v>1.5605875152998776</v>
      </c>
    </row>
    <row r="49" spans="1:12" s="110" customFormat="1" ht="13.5" customHeight="1" x14ac:dyDescent="0.2">
      <c r="A49" s="118" t="s">
        <v>105</v>
      </c>
      <c r="B49" s="119" t="s">
        <v>106</v>
      </c>
      <c r="C49" s="113">
        <v>42.904489304007228</v>
      </c>
      <c r="D49" s="115">
        <v>1424</v>
      </c>
      <c r="E49" s="114">
        <v>1430</v>
      </c>
      <c r="F49" s="114">
        <v>1427</v>
      </c>
      <c r="G49" s="114">
        <v>1409</v>
      </c>
      <c r="H49" s="140">
        <v>1341</v>
      </c>
      <c r="I49" s="115">
        <v>83</v>
      </c>
      <c r="J49" s="116">
        <v>6.1894108873974645</v>
      </c>
    </row>
    <row r="50" spans="1:12" s="110" customFormat="1" ht="13.5" customHeight="1" x14ac:dyDescent="0.2">
      <c r="A50" s="120"/>
      <c r="B50" s="119" t="s">
        <v>107</v>
      </c>
      <c r="C50" s="113">
        <v>57.095510695992772</v>
      </c>
      <c r="D50" s="115">
        <v>1895</v>
      </c>
      <c r="E50" s="114">
        <v>1940</v>
      </c>
      <c r="F50" s="114">
        <v>1950</v>
      </c>
      <c r="G50" s="114">
        <v>1993</v>
      </c>
      <c r="H50" s="140">
        <v>1927</v>
      </c>
      <c r="I50" s="115">
        <v>-32</v>
      </c>
      <c r="J50" s="116">
        <v>-1.6606123508043591</v>
      </c>
    </row>
    <row r="51" spans="1:12" s="110" customFormat="1" ht="13.5" customHeight="1" x14ac:dyDescent="0.2">
      <c r="A51" s="118" t="s">
        <v>105</v>
      </c>
      <c r="B51" s="121" t="s">
        <v>108</v>
      </c>
      <c r="C51" s="113">
        <v>10.244049412473636</v>
      </c>
      <c r="D51" s="115">
        <v>340</v>
      </c>
      <c r="E51" s="114">
        <v>366</v>
      </c>
      <c r="F51" s="114">
        <v>372</v>
      </c>
      <c r="G51" s="114">
        <v>357</v>
      </c>
      <c r="H51" s="140">
        <v>352</v>
      </c>
      <c r="I51" s="115">
        <v>-12</v>
      </c>
      <c r="J51" s="116">
        <v>-3.4090909090909092</v>
      </c>
    </row>
    <row r="52" spans="1:12" s="110" customFormat="1" ht="13.5" customHeight="1" x14ac:dyDescent="0.2">
      <c r="A52" s="118"/>
      <c r="B52" s="121" t="s">
        <v>109</v>
      </c>
      <c r="C52" s="113">
        <v>73.184694184995479</v>
      </c>
      <c r="D52" s="115">
        <v>2429</v>
      </c>
      <c r="E52" s="114">
        <v>2447</v>
      </c>
      <c r="F52" s="114">
        <v>2460</v>
      </c>
      <c r="G52" s="114">
        <v>2496</v>
      </c>
      <c r="H52" s="140">
        <v>2402</v>
      </c>
      <c r="I52" s="115">
        <v>27</v>
      </c>
      <c r="J52" s="116">
        <v>1.1240632805995003</v>
      </c>
    </row>
    <row r="53" spans="1:12" s="110" customFormat="1" ht="13.5" customHeight="1" x14ac:dyDescent="0.2">
      <c r="A53" s="118"/>
      <c r="B53" s="121" t="s">
        <v>110</v>
      </c>
      <c r="C53" s="113">
        <v>15.787887918047605</v>
      </c>
      <c r="D53" s="115">
        <v>524</v>
      </c>
      <c r="E53" s="114">
        <v>529</v>
      </c>
      <c r="F53" s="114">
        <v>514</v>
      </c>
      <c r="G53" s="114">
        <v>519</v>
      </c>
      <c r="H53" s="140">
        <v>488</v>
      </c>
      <c r="I53" s="115">
        <v>36</v>
      </c>
      <c r="J53" s="116">
        <v>7.3770491803278686</v>
      </c>
    </row>
    <row r="54" spans="1:12" s="110" customFormat="1" ht="13.5" customHeight="1" x14ac:dyDescent="0.2">
      <c r="A54" s="120"/>
      <c r="B54" s="121" t="s">
        <v>111</v>
      </c>
      <c r="C54" s="113">
        <v>0.78336848448327812</v>
      </c>
      <c r="D54" s="115">
        <v>26</v>
      </c>
      <c r="E54" s="114">
        <v>28</v>
      </c>
      <c r="F54" s="114">
        <v>31</v>
      </c>
      <c r="G54" s="114">
        <v>30</v>
      </c>
      <c r="H54" s="140">
        <v>26</v>
      </c>
      <c r="I54" s="115">
        <v>0</v>
      </c>
      <c r="J54" s="116">
        <v>0</v>
      </c>
    </row>
    <row r="55" spans="1:12" s="110" customFormat="1" ht="13.5" customHeight="1" x14ac:dyDescent="0.2">
      <c r="A55" s="120"/>
      <c r="B55" s="121" t="s">
        <v>112</v>
      </c>
      <c r="C55" s="113">
        <v>0.15064778547755348</v>
      </c>
      <c r="D55" s="115">
        <v>5</v>
      </c>
      <c r="E55" s="114">
        <v>6</v>
      </c>
      <c r="F55" s="114">
        <v>7</v>
      </c>
      <c r="G55" s="114">
        <v>6</v>
      </c>
      <c r="H55" s="140">
        <v>5</v>
      </c>
      <c r="I55" s="115">
        <v>0</v>
      </c>
      <c r="J55" s="116">
        <v>0</v>
      </c>
    </row>
    <row r="56" spans="1:12" s="110" customFormat="1" ht="13.5" customHeight="1" x14ac:dyDescent="0.2">
      <c r="A56" s="118" t="s">
        <v>113</v>
      </c>
      <c r="B56" s="122" t="s">
        <v>116</v>
      </c>
      <c r="C56" s="113">
        <v>94.606809279903587</v>
      </c>
      <c r="D56" s="115">
        <v>3140</v>
      </c>
      <c r="E56" s="114">
        <v>3192</v>
      </c>
      <c r="F56" s="114">
        <v>3212</v>
      </c>
      <c r="G56" s="114">
        <v>3225</v>
      </c>
      <c r="H56" s="140">
        <v>3112</v>
      </c>
      <c r="I56" s="115">
        <v>28</v>
      </c>
      <c r="J56" s="116">
        <v>0.89974293059125965</v>
      </c>
    </row>
    <row r="57" spans="1:12" s="110" customFormat="1" ht="13.5" customHeight="1" x14ac:dyDescent="0.2">
      <c r="A57" s="142"/>
      <c r="B57" s="124" t="s">
        <v>117</v>
      </c>
      <c r="C57" s="125">
        <v>5.3931907200964142</v>
      </c>
      <c r="D57" s="143">
        <v>179</v>
      </c>
      <c r="E57" s="144">
        <v>178</v>
      </c>
      <c r="F57" s="144">
        <v>165</v>
      </c>
      <c r="G57" s="144">
        <v>176</v>
      </c>
      <c r="H57" s="145">
        <v>156</v>
      </c>
      <c r="I57" s="143">
        <v>23</v>
      </c>
      <c r="J57" s="146">
        <v>14.743589743589743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32068</v>
      </c>
      <c r="E12" s="236">
        <v>32106</v>
      </c>
      <c r="F12" s="114">
        <v>32619</v>
      </c>
      <c r="G12" s="114">
        <v>32029</v>
      </c>
      <c r="H12" s="140">
        <v>31702</v>
      </c>
      <c r="I12" s="115">
        <v>366</v>
      </c>
      <c r="J12" s="116">
        <v>1.1545012932937986</v>
      </c>
    </row>
    <row r="13" spans="1:15" s="110" customFormat="1" ht="12" customHeight="1" x14ac:dyDescent="0.2">
      <c r="A13" s="118" t="s">
        <v>105</v>
      </c>
      <c r="B13" s="119" t="s">
        <v>106</v>
      </c>
      <c r="C13" s="113">
        <v>58.787576400149682</v>
      </c>
      <c r="D13" s="115">
        <v>18852</v>
      </c>
      <c r="E13" s="114">
        <v>18824</v>
      </c>
      <c r="F13" s="114">
        <v>19291</v>
      </c>
      <c r="G13" s="114">
        <v>18929</v>
      </c>
      <c r="H13" s="140">
        <v>18588</v>
      </c>
      <c r="I13" s="115">
        <v>264</v>
      </c>
      <c r="J13" s="116">
        <v>1.4202711426726922</v>
      </c>
    </row>
    <row r="14" spans="1:15" s="110" customFormat="1" ht="12" customHeight="1" x14ac:dyDescent="0.2">
      <c r="A14" s="118"/>
      <c r="B14" s="119" t="s">
        <v>107</v>
      </c>
      <c r="C14" s="113">
        <v>41.212423599850318</v>
      </c>
      <c r="D14" s="115">
        <v>13216</v>
      </c>
      <c r="E14" s="114">
        <v>13282</v>
      </c>
      <c r="F14" s="114">
        <v>13328</v>
      </c>
      <c r="G14" s="114">
        <v>13100</v>
      </c>
      <c r="H14" s="140">
        <v>13114</v>
      </c>
      <c r="I14" s="115">
        <v>102</v>
      </c>
      <c r="J14" s="116">
        <v>0.77779472319658383</v>
      </c>
    </row>
    <row r="15" spans="1:15" s="110" customFormat="1" ht="12" customHeight="1" x14ac:dyDescent="0.2">
      <c r="A15" s="118" t="s">
        <v>105</v>
      </c>
      <c r="B15" s="121" t="s">
        <v>108</v>
      </c>
      <c r="C15" s="113">
        <v>12.941249844081327</v>
      </c>
      <c r="D15" s="115">
        <v>4150</v>
      </c>
      <c r="E15" s="114">
        <v>4310</v>
      </c>
      <c r="F15" s="114">
        <v>4500</v>
      </c>
      <c r="G15" s="114">
        <v>4118</v>
      </c>
      <c r="H15" s="140">
        <v>4215</v>
      </c>
      <c r="I15" s="115">
        <v>-65</v>
      </c>
      <c r="J15" s="116">
        <v>-1.5421115065243178</v>
      </c>
    </row>
    <row r="16" spans="1:15" s="110" customFormat="1" ht="12" customHeight="1" x14ac:dyDescent="0.2">
      <c r="A16" s="118"/>
      <c r="B16" s="121" t="s">
        <v>109</v>
      </c>
      <c r="C16" s="113">
        <v>66.209305226393909</v>
      </c>
      <c r="D16" s="115">
        <v>21232</v>
      </c>
      <c r="E16" s="114">
        <v>21165</v>
      </c>
      <c r="F16" s="114">
        <v>21470</v>
      </c>
      <c r="G16" s="114">
        <v>21386</v>
      </c>
      <c r="H16" s="140">
        <v>21158</v>
      </c>
      <c r="I16" s="115">
        <v>74</v>
      </c>
      <c r="J16" s="116">
        <v>0.34974950373381225</v>
      </c>
    </row>
    <row r="17" spans="1:10" s="110" customFormat="1" ht="12" customHeight="1" x14ac:dyDescent="0.2">
      <c r="A17" s="118"/>
      <c r="B17" s="121" t="s">
        <v>110</v>
      </c>
      <c r="C17" s="113">
        <v>19.81726331545466</v>
      </c>
      <c r="D17" s="115">
        <v>6355</v>
      </c>
      <c r="E17" s="114">
        <v>6295</v>
      </c>
      <c r="F17" s="114">
        <v>6326</v>
      </c>
      <c r="G17" s="114">
        <v>6214</v>
      </c>
      <c r="H17" s="140">
        <v>6034</v>
      </c>
      <c r="I17" s="115">
        <v>321</v>
      </c>
      <c r="J17" s="116">
        <v>5.319854159761352</v>
      </c>
    </row>
    <row r="18" spans="1:10" s="110" customFormat="1" ht="12" customHeight="1" x14ac:dyDescent="0.2">
      <c r="A18" s="120"/>
      <c r="B18" s="121" t="s">
        <v>111</v>
      </c>
      <c r="C18" s="113">
        <v>1.032181614070101</v>
      </c>
      <c r="D18" s="115">
        <v>331</v>
      </c>
      <c r="E18" s="114">
        <v>336</v>
      </c>
      <c r="F18" s="114">
        <v>323</v>
      </c>
      <c r="G18" s="114">
        <v>311</v>
      </c>
      <c r="H18" s="140">
        <v>295</v>
      </c>
      <c r="I18" s="115">
        <v>36</v>
      </c>
      <c r="J18" s="116">
        <v>12.203389830508474</v>
      </c>
    </row>
    <row r="19" spans="1:10" s="110" customFormat="1" ht="12" customHeight="1" x14ac:dyDescent="0.2">
      <c r="A19" s="120"/>
      <c r="B19" s="121" t="s">
        <v>112</v>
      </c>
      <c r="C19" s="113">
        <v>0.22452288886117</v>
      </c>
      <c r="D19" s="115">
        <v>72</v>
      </c>
      <c r="E19" s="114">
        <v>72</v>
      </c>
      <c r="F19" s="114">
        <v>74</v>
      </c>
      <c r="G19" s="114">
        <v>61</v>
      </c>
      <c r="H19" s="140">
        <v>64</v>
      </c>
      <c r="I19" s="115">
        <v>8</v>
      </c>
      <c r="J19" s="116">
        <v>12.5</v>
      </c>
    </row>
    <row r="20" spans="1:10" s="110" customFormat="1" ht="12" customHeight="1" x14ac:dyDescent="0.2">
      <c r="A20" s="118" t="s">
        <v>113</v>
      </c>
      <c r="B20" s="119" t="s">
        <v>181</v>
      </c>
      <c r="C20" s="113">
        <v>74.338904827242104</v>
      </c>
      <c r="D20" s="115">
        <v>23839</v>
      </c>
      <c r="E20" s="114">
        <v>23858</v>
      </c>
      <c r="F20" s="114">
        <v>24379</v>
      </c>
      <c r="G20" s="114">
        <v>23971</v>
      </c>
      <c r="H20" s="140">
        <v>23772</v>
      </c>
      <c r="I20" s="115">
        <v>67</v>
      </c>
      <c r="J20" s="116">
        <v>0.28184418643782599</v>
      </c>
    </row>
    <row r="21" spans="1:10" s="110" customFormat="1" ht="12" customHeight="1" x14ac:dyDescent="0.2">
      <c r="A21" s="118"/>
      <c r="B21" s="119" t="s">
        <v>182</v>
      </c>
      <c r="C21" s="113">
        <v>25.661095172757889</v>
      </c>
      <c r="D21" s="115">
        <v>8229</v>
      </c>
      <c r="E21" s="114">
        <v>8248</v>
      </c>
      <c r="F21" s="114">
        <v>8240</v>
      </c>
      <c r="G21" s="114">
        <v>8058</v>
      </c>
      <c r="H21" s="140">
        <v>7930</v>
      </c>
      <c r="I21" s="115">
        <v>299</v>
      </c>
      <c r="J21" s="116">
        <v>3.7704918032786887</v>
      </c>
    </row>
    <row r="22" spans="1:10" s="110" customFormat="1" ht="12" customHeight="1" x14ac:dyDescent="0.2">
      <c r="A22" s="118" t="s">
        <v>113</v>
      </c>
      <c r="B22" s="119" t="s">
        <v>116</v>
      </c>
      <c r="C22" s="113">
        <v>89.525383559935136</v>
      </c>
      <c r="D22" s="115">
        <v>28709</v>
      </c>
      <c r="E22" s="114">
        <v>28781</v>
      </c>
      <c r="F22" s="114">
        <v>29194</v>
      </c>
      <c r="G22" s="114">
        <v>28765</v>
      </c>
      <c r="H22" s="140">
        <v>28551</v>
      </c>
      <c r="I22" s="115">
        <v>158</v>
      </c>
      <c r="J22" s="116">
        <v>0.55339567790970545</v>
      </c>
    </row>
    <row r="23" spans="1:10" s="110" customFormat="1" ht="12" customHeight="1" x14ac:dyDescent="0.2">
      <c r="A23" s="118"/>
      <c r="B23" s="119" t="s">
        <v>117</v>
      </c>
      <c r="C23" s="113">
        <v>10.452787825870026</v>
      </c>
      <c r="D23" s="115">
        <v>3352</v>
      </c>
      <c r="E23" s="114">
        <v>3318</v>
      </c>
      <c r="F23" s="114">
        <v>3419</v>
      </c>
      <c r="G23" s="114">
        <v>3259</v>
      </c>
      <c r="H23" s="140">
        <v>3146</v>
      </c>
      <c r="I23" s="115">
        <v>206</v>
      </c>
      <c r="J23" s="116">
        <v>6.5479974570883659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39545</v>
      </c>
      <c r="E64" s="236">
        <v>39640</v>
      </c>
      <c r="F64" s="236">
        <v>40209</v>
      </c>
      <c r="G64" s="236">
        <v>39677</v>
      </c>
      <c r="H64" s="140">
        <v>39351</v>
      </c>
      <c r="I64" s="115">
        <v>194</v>
      </c>
      <c r="J64" s="116">
        <v>0.49299890727046325</v>
      </c>
    </row>
    <row r="65" spans="1:12" s="110" customFormat="1" ht="12" customHeight="1" x14ac:dyDescent="0.2">
      <c r="A65" s="118" t="s">
        <v>105</v>
      </c>
      <c r="B65" s="119" t="s">
        <v>106</v>
      </c>
      <c r="C65" s="113">
        <v>52.964976608926541</v>
      </c>
      <c r="D65" s="235">
        <v>20945</v>
      </c>
      <c r="E65" s="236">
        <v>20963</v>
      </c>
      <c r="F65" s="236">
        <v>21489</v>
      </c>
      <c r="G65" s="236">
        <v>21175</v>
      </c>
      <c r="H65" s="140">
        <v>20904</v>
      </c>
      <c r="I65" s="115">
        <v>41</v>
      </c>
      <c r="J65" s="116">
        <v>0.1961347110600842</v>
      </c>
    </row>
    <row r="66" spans="1:12" s="110" customFormat="1" ht="12" customHeight="1" x14ac:dyDescent="0.2">
      <c r="A66" s="118"/>
      <c r="B66" s="119" t="s">
        <v>107</v>
      </c>
      <c r="C66" s="113">
        <v>47.035023391073459</v>
      </c>
      <c r="D66" s="235">
        <v>18600</v>
      </c>
      <c r="E66" s="236">
        <v>18677</v>
      </c>
      <c r="F66" s="236">
        <v>18720</v>
      </c>
      <c r="G66" s="236">
        <v>18502</v>
      </c>
      <c r="H66" s="140">
        <v>18447</v>
      </c>
      <c r="I66" s="115">
        <v>153</v>
      </c>
      <c r="J66" s="116">
        <v>0.82940315498455031</v>
      </c>
    </row>
    <row r="67" spans="1:12" s="110" customFormat="1" ht="12" customHeight="1" x14ac:dyDescent="0.2">
      <c r="A67" s="118" t="s">
        <v>105</v>
      </c>
      <c r="B67" s="121" t="s">
        <v>108</v>
      </c>
      <c r="C67" s="113">
        <v>12.580604374762927</v>
      </c>
      <c r="D67" s="235">
        <v>4975</v>
      </c>
      <c r="E67" s="236">
        <v>5166</v>
      </c>
      <c r="F67" s="236">
        <v>5372</v>
      </c>
      <c r="G67" s="236">
        <v>4998</v>
      </c>
      <c r="H67" s="140">
        <v>5113</v>
      </c>
      <c r="I67" s="115">
        <v>-138</v>
      </c>
      <c r="J67" s="116">
        <v>-2.699002542538627</v>
      </c>
    </row>
    <row r="68" spans="1:12" s="110" customFormat="1" ht="12" customHeight="1" x14ac:dyDescent="0.2">
      <c r="A68" s="118"/>
      <c r="B68" s="121" t="s">
        <v>109</v>
      </c>
      <c r="C68" s="113">
        <v>65.467189278037679</v>
      </c>
      <c r="D68" s="235">
        <v>25889</v>
      </c>
      <c r="E68" s="236">
        <v>25842</v>
      </c>
      <c r="F68" s="236">
        <v>26218</v>
      </c>
      <c r="G68" s="236">
        <v>26175</v>
      </c>
      <c r="H68" s="140">
        <v>25991</v>
      </c>
      <c r="I68" s="115">
        <v>-102</v>
      </c>
      <c r="J68" s="116">
        <v>-0.3924435381478204</v>
      </c>
    </row>
    <row r="69" spans="1:12" s="110" customFormat="1" ht="12" customHeight="1" x14ac:dyDescent="0.2">
      <c r="A69" s="118"/>
      <c r="B69" s="121" t="s">
        <v>110</v>
      </c>
      <c r="C69" s="113">
        <v>20.988746997091919</v>
      </c>
      <c r="D69" s="235">
        <v>8300</v>
      </c>
      <c r="E69" s="236">
        <v>8258</v>
      </c>
      <c r="F69" s="236">
        <v>8263</v>
      </c>
      <c r="G69" s="236">
        <v>8154</v>
      </c>
      <c r="H69" s="140">
        <v>7902</v>
      </c>
      <c r="I69" s="115">
        <v>398</v>
      </c>
      <c r="J69" s="116">
        <v>5.0366995697291825</v>
      </c>
    </row>
    <row r="70" spans="1:12" s="110" customFormat="1" ht="12" customHeight="1" x14ac:dyDescent="0.2">
      <c r="A70" s="120"/>
      <c r="B70" s="121" t="s">
        <v>111</v>
      </c>
      <c r="C70" s="113">
        <v>0.96345935010747252</v>
      </c>
      <c r="D70" s="235">
        <v>381</v>
      </c>
      <c r="E70" s="236">
        <v>374</v>
      </c>
      <c r="F70" s="236">
        <v>356</v>
      </c>
      <c r="G70" s="236">
        <v>350</v>
      </c>
      <c r="H70" s="140">
        <v>345</v>
      </c>
      <c r="I70" s="115">
        <v>36</v>
      </c>
      <c r="J70" s="116">
        <v>10.434782608695652</v>
      </c>
    </row>
    <row r="71" spans="1:12" s="110" customFormat="1" ht="12" customHeight="1" x14ac:dyDescent="0.2">
      <c r="A71" s="120"/>
      <c r="B71" s="121" t="s">
        <v>112</v>
      </c>
      <c r="C71" s="113">
        <v>0.24276141105070173</v>
      </c>
      <c r="D71" s="235">
        <v>96</v>
      </c>
      <c r="E71" s="236">
        <v>85</v>
      </c>
      <c r="F71" s="236">
        <v>85</v>
      </c>
      <c r="G71" s="236">
        <v>69</v>
      </c>
      <c r="H71" s="140">
        <v>80</v>
      </c>
      <c r="I71" s="115">
        <v>16</v>
      </c>
      <c r="J71" s="116">
        <v>20</v>
      </c>
    </row>
    <row r="72" spans="1:12" s="110" customFormat="1" ht="12" customHeight="1" x14ac:dyDescent="0.2">
      <c r="A72" s="118" t="s">
        <v>113</v>
      </c>
      <c r="B72" s="119" t="s">
        <v>181</v>
      </c>
      <c r="C72" s="113">
        <v>70.782652674168673</v>
      </c>
      <c r="D72" s="235">
        <v>27991</v>
      </c>
      <c r="E72" s="236">
        <v>28062</v>
      </c>
      <c r="F72" s="236">
        <v>28694</v>
      </c>
      <c r="G72" s="236">
        <v>28324</v>
      </c>
      <c r="H72" s="140">
        <v>28126</v>
      </c>
      <c r="I72" s="115">
        <v>-135</v>
      </c>
      <c r="J72" s="116">
        <v>-0.47998293394012659</v>
      </c>
    </row>
    <row r="73" spans="1:12" s="110" customFormat="1" ht="12" customHeight="1" x14ac:dyDescent="0.2">
      <c r="A73" s="118"/>
      <c r="B73" s="119" t="s">
        <v>182</v>
      </c>
      <c r="C73" s="113">
        <v>29.21734732583133</v>
      </c>
      <c r="D73" s="115">
        <v>11554</v>
      </c>
      <c r="E73" s="114">
        <v>11578</v>
      </c>
      <c r="F73" s="114">
        <v>11515</v>
      </c>
      <c r="G73" s="114">
        <v>11353</v>
      </c>
      <c r="H73" s="140">
        <v>11225</v>
      </c>
      <c r="I73" s="115">
        <v>329</v>
      </c>
      <c r="J73" s="116">
        <v>2.930957683741648</v>
      </c>
    </row>
    <row r="74" spans="1:12" s="110" customFormat="1" ht="12" customHeight="1" x14ac:dyDescent="0.2">
      <c r="A74" s="118" t="s">
        <v>113</v>
      </c>
      <c r="B74" s="119" t="s">
        <v>116</v>
      </c>
      <c r="C74" s="113">
        <v>95.607535718801373</v>
      </c>
      <c r="D74" s="115">
        <v>37808</v>
      </c>
      <c r="E74" s="114">
        <v>37951</v>
      </c>
      <c r="F74" s="114">
        <v>38467</v>
      </c>
      <c r="G74" s="114">
        <v>38005</v>
      </c>
      <c r="H74" s="140">
        <v>37787</v>
      </c>
      <c r="I74" s="115">
        <v>21</v>
      </c>
      <c r="J74" s="116">
        <v>5.557466853679837E-2</v>
      </c>
    </row>
    <row r="75" spans="1:12" s="110" customFormat="1" ht="12" customHeight="1" x14ac:dyDescent="0.2">
      <c r="A75" s="142"/>
      <c r="B75" s="124" t="s">
        <v>117</v>
      </c>
      <c r="C75" s="125">
        <v>4.3772916930079653</v>
      </c>
      <c r="D75" s="143">
        <v>1731</v>
      </c>
      <c r="E75" s="144">
        <v>1682</v>
      </c>
      <c r="F75" s="144">
        <v>1737</v>
      </c>
      <c r="G75" s="144">
        <v>1667</v>
      </c>
      <c r="H75" s="145">
        <v>1560</v>
      </c>
      <c r="I75" s="143">
        <v>171</v>
      </c>
      <c r="J75" s="146">
        <v>10.961538461538462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32068</v>
      </c>
      <c r="G11" s="114">
        <v>32106</v>
      </c>
      <c r="H11" s="114">
        <v>32619</v>
      </c>
      <c r="I11" s="114">
        <v>32029</v>
      </c>
      <c r="J11" s="140">
        <v>31702</v>
      </c>
      <c r="K11" s="114">
        <v>366</v>
      </c>
      <c r="L11" s="116">
        <v>1.1545012932937986</v>
      </c>
    </row>
    <row r="12" spans="1:17" s="110" customFormat="1" ht="24.95" customHeight="1" x14ac:dyDescent="0.2">
      <c r="A12" s="604" t="s">
        <v>185</v>
      </c>
      <c r="B12" s="605"/>
      <c r="C12" s="605"/>
      <c r="D12" s="606"/>
      <c r="E12" s="113">
        <v>58.787576400149682</v>
      </c>
      <c r="F12" s="115">
        <v>18852</v>
      </c>
      <c r="G12" s="114">
        <v>18824</v>
      </c>
      <c r="H12" s="114">
        <v>19291</v>
      </c>
      <c r="I12" s="114">
        <v>18929</v>
      </c>
      <c r="J12" s="140">
        <v>18588</v>
      </c>
      <c r="K12" s="114">
        <v>264</v>
      </c>
      <c r="L12" s="116">
        <v>1.4202711426726922</v>
      </c>
    </row>
    <row r="13" spans="1:17" s="110" customFormat="1" ht="15" customHeight="1" x14ac:dyDescent="0.2">
      <c r="A13" s="120"/>
      <c r="B13" s="612" t="s">
        <v>107</v>
      </c>
      <c r="C13" s="612"/>
      <c r="E13" s="113">
        <v>41.212423599850318</v>
      </c>
      <c r="F13" s="115">
        <v>13216</v>
      </c>
      <c r="G13" s="114">
        <v>13282</v>
      </c>
      <c r="H13" s="114">
        <v>13328</v>
      </c>
      <c r="I13" s="114">
        <v>13100</v>
      </c>
      <c r="J13" s="140">
        <v>13114</v>
      </c>
      <c r="K13" s="114">
        <v>102</v>
      </c>
      <c r="L13" s="116">
        <v>0.77779472319658383</v>
      </c>
    </row>
    <row r="14" spans="1:17" s="110" customFormat="1" ht="24.95" customHeight="1" x14ac:dyDescent="0.2">
      <c r="A14" s="604" t="s">
        <v>186</v>
      </c>
      <c r="B14" s="605"/>
      <c r="C14" s="605"/>
      <c r="D14" s="606"/>
      <c r="E14" s="113">
        <v>12.941249844081327</v>
      </c>
      <c r="F14" s="115">
        <v>4150</v>
      </c>
      <c r="G14" s="114">
        <v>4310</v>
      </c>
      <c r="H14" s="114">
        <v>4500</v>
      </c>
      <c r="I14" s="114">
        <v>4118</v>
      </c>
      <c r="J14" s="140">
        <v>4215</v>
      </c>
      <c r="K14" s="114">
        <v>-65</v>
      </c>
      <c r="L14" s="116">
        <v>-1.5421115065243178</v>
      </c>
    </row>
    <row r="15" spans="1:17" s="110" customFormat="1" ht="15" customHeight="1" x14ac:dyDescent="0.2">
      <c r="A15" s="120"/>
      <c r="B15" s="119"/>
      <c r="C15" s="258" t="s">
        <v>106</v>
      </c>
      <c r="E15" s="113">
        <v>63.373493975903614</v>
      </c>
      <c r="F15" s="115">
        <v>2630</v>
      </c>
      <c r="G15" s="114">
        <v>2713</v>
      </c>
      <c r="H15" s="114">
        <v>2844</v>
      </c>
      <c r="I15" s="114">
        <v>2596</v>
      </c>
      <c r="J15" s="140">
        <v>2630</v>
      </c>
      <c r="K15" s="114">
        <v>0</v>
      </c>
      <c r="L15" s="116">
        <v>0</v>
      </c>
    </row>
    <row r="16" spans="1:17" s="110" customFormat="1" ht="15" customHeight="1" x14ac:dyDescent="0.2">
      <c r="A16" s="120"/>
      <c r="B16" s="119"/>
      <c r="C16" s="258" t="s">
        <v>107</v>
      </c>
      <c r="E16" s="113">
        <v>36.626506024096386</v>
      </c>
      <c r="F16" s="115">
        <v>1520</v>
      </c>
      <c r="G16" s="114">
        <v>1597</v>
      </c>
      <c r="H16" s="114">
        <v>1656</v>
      </c>
      <c r="I16" s="114">
        <v>1522</v>
      </c>
      <c r="J16" s="140">
        <v>1585</v>
      </c>
      <c r="K16" s="114">
        <v>-65</v>
      </c>
      <c r="L16" s="116">
        <v>-4.1009463722397479</v>
      </c>
    </row>
    <row r="17" spans="1:12" s="110" customFormat="1" ht="15" customHeight="1" x14ac:dyDescent="0.2">
      <c r="A17" s="120"/>
      <c r="B17" s="121" t="s">
        <v>109</v>
      </c>
      <c r="C17" s="258"/>
      <c r="E17" s="113">
        <v>66.209305226393909</v>
      </c>
      <c r="F17" s="115">
        <v>21232</v>
      </c>
      <c r="G17" s="114">
        <v>21165</v>
      </c>
      <c r="H17" s="114">
        <v>21470</v>
      </c>
      <c r="I17" s="114">
        <v>21386</v>
      </c>
      <c r="J17" s="140">
        <v>21158</v>
      </c>
      <c r="K17" s="114">
        <v>74</v>
      </c>
      <c r="L17" s="116">
        <v>0.34974950373381225</v>
      </c>
    </row>
    <row r="18" spans="1:12" s="110" customFormat="1" ht="15" customHeight="1" x14ac:dyDescent="0.2">
      <c r="A18" s="120"/>
      <c r="B18" s="119"/>
      <c r="C18" s="258" t="s">
        <v>106</v>
      </c>
      <c r="E18" s="113">
        <v>58.48247927656368</v>
      </c>
      <c r="F18" s="115">
        <v>12417</v>
      </c>
      <c r="G18" s="114">
        <v>12347</v>
      </c>
      <c r="H18" s="114">
        <v>12629</v>
      </c>
      <c r="I18" s="114">
        <v>12588</v>
      </c>
      <c r="J18" s="140">
        <v>12357</v>
      </c>
      <c r="K18" s="114">
        <v>60</v>
      </c>
      <c r="L18" s="116">
        <v>0.48555474629764506</v>
      </c>
    </row>
    <row r="19" spans="1:12" s="110" customFormat="1" ht="15" customHeight="1" x14ac:dyDescent="0.2">
      <c r="A19" s="120"/>
      <c r="B19" s="119"/>
      <c r="C19" s="258" t="s">
        <v>107</v>
      </c>
      <c r="E19" s="113">
        <v>41.51752072343632</v>
      </c>
      <c r="F19" s="115">
        <v>8815</v>
      </c>
      <c r="G19" s="114">
        <v>8818</v>
      </c>
      <c r="H19" s="114">
        <v>8841</v>
      </c>
      <c r="I19" s="114">
        <v>8798</v>
      </c>
      <c r="J19" s="140">
        <v>8801</v>
      </c>
      <c r="K19" s="114">
        <v>14</v>
      </c>
      <c r="L19" s="116">
        <v>0.15907283263265537</v>
      </c>
    </row>
    <row r="20" spans="1:12" s="110" customFormat="1" ht="15" customHeight="1" x14ac:dyDescent="0.2">
      <c r="A20" s="120"/>
      <c r="B20" s="121" t="s">
        <v>110</v>
      </c>
      <c r="C20" s="258"/>
      <c r="E20" s="113">
        <v>19.81726331545466</v>
      </c>
      <c r="F20" s="115">
        <v>6355</v>
      </c>
      <c r="G20" s="114">
        <v>6295</v>
      </c>
      <c r="H20" s="114">
        <v>6326</v>
      </c>
      <c r="I20" s="114">
        <v>6214</v>
      </c>
      <c r="J20" s="140">
        <v>6034</v>
      </c>
      <c r="K20" s="114">
        <v>321</v>
      </c>
      <c r="L20" s="116">
        <v>5.319854159761352</v>
      </c>
    </row>
    <row r="21" spans="1:12" s="110" customFormat="1" ht="15" customHeight="1" x14ac:dyDescent="0.2">
      <c r="A21" s="120"/>
      <c r="B21" s="119"/>
      <c r="C21" s="258" t="s">
        <v>106</v>
      </c>
      <c r="E21" s="113">
        <v>56.695515342250197</v>
      </c>
      <c r="F21" s="115">
        <v>3603</v>
      </c>
      <c r="G21" s="114">
        <v>3562</v>
      </c>
      <c r="H21" s="114">
        <v>3623</v>
      </c>
      <c r="I21" s="114">
        <v>3554</v>
      </c>
      <c r="J21" s="140">
        <v>3425</v>
      </c>
      <c r="K21" s="114">
        <v>178</v>
      </c>
      <c r="L21" s="116">
        <v>5.1970802919708028</v>
      </c>
    </row>
    <row r="22" spans="1:12" s="110" customFormat="1" ht="15" customHeight="1" x14ac:dyDescent="0.2">
      <c r="A22" s="120"/>
      <c r="B22" s="119"/>
      <c r="C22" s="258" t="s">
        <v>107</v>
      </c>
      <c r="E22" s="113">
        <v>43.304484657749803</v>
      </c>
      <c r="F22" s="115">
        <v>2752</v>
      </c>
      <c r="G22" s="114">
        <v>2733</v>
      </c>
      <c r="H22" s="114">
        <v>2703</v>
      </c>
      <c r="I22" s="114">
        <v>2660</v>
      </c>
      <c r="J22" s="140">
        <v>2609</v>
      </c>
      <c r="K22" s="114">
        <v>143</v>
      </c>
      <c r="L22" s="116">
        <v>5.4810272134917595</v>
      </c>
    </row>
    <row r="23" spans="1:12" s="110" customFormat="1" ht="15" customHeight="1" x14ac:dyDescent="0.2">
      <c r="A23" s="120"/>
      <c r="B23" s="121" t="s">
        <v>111</v>
      </c>
      <c r="C23" s="258"/>
      <c r="E23" s="113">
        <v>1.032181614070101</v>
      </c>
      <c r="F23" s="115">
        <v>331</v>
      </c>
      <c r="G23" s="114">
        <v>336</v>
      </c>
      <c r="H23" s="114">
        <v>323</v>
      </c>
      <c r="I23" s="114">
        <v>311</v>
      </c>
      <c r="J23" s="140">
        <v>295</v>
      </c>
      <c r="K23" s="114">
        <v>36</v>
      </c>
      <c r="L23" s="116">
        <v>12.203389830508474</v>
      </c>
    </row>
    <row r="24" spans="1:12" s="110" customFormat="1" ht="15" customHeight="1" x14ac:dyDescent="0.2">
      <c r="A24" s="120"/>
      <c r="B24" s="119"/>
      <c r="C24" s="258" t="s">
        <v>106</v>
      </c>
      <c r="E24" s="113">
        <v>61.027190332326285</v>
      </c>
      <c r="F24" s="115">
        <v>202</v>
      </c>
      <c r="G24" s="114">
        <v>202</v>
      </c>
      <c r="H24" s="114">
        <v>195</v>
      </c>
      <c r="I24" s="114">
        <v>191</v>
      </c>
      <c r="J24" s="140">
        <v>176</v>
      </c>
      <c r="K24" s="114">
        <v>26</v>
      </c>
      <c r="L24" s="116">
        <v>14.772727272727273</v>
      </c>
    </row>
    <row r="25" spans="1:12" s="110" customFormat="1" ht="15" customHeight="1" x14ac:dyDescent="0.2">
      <c r="A25" s="120"/>
      <c r="B25" s="119"/>
      <c r="C25" s="258" t="s">
        <v>107</v>
      </c>
      <c r="E25" s="113">
        <v>38.972809667673715</v>
      </c>
      <c r="F25" s="115">
        <v>129</v>
      </c>
      <c r="G25" s="114">
        <v>134</v>
      </c>
      <c r="H25" s="114">
        <v>128</v>
      </c>
      <c r="I25" s="114">
        <v>120</v>
      </c>
      <c r="J25" s="140">
        <v>119</v>
      </c>
      <c r="K25" s="114">
        <v>10</v>
      </c>
      <c r="L25" s="116">
        <v>8.4033613445378155</v>
      </c>
    </row>
    <row r="26" spans="1:12" s="110" customFormat="1" ht="15" customHeight="1" x14ac:dyDescent="0.2">
      <c r="A26" s="120"/>
      <c r="C26" s="121" t="s">
        <v>187</v>
      </c>
      <c r="D26" s="110" t="s">
        <v>188</v>
      </c>
      <c r="E26" s="113">
        <v>0.22452288886117</v>
      </c>
      <c r="F26" s="115">
        <v>72</v>
      </c>
      <c r="G26" s="114">
        <v>72</v>
      </c>
      <c r="H26" s="114">
        <v>74</v>
      </c>
      <c r="I26" s="114">
        <v>61</v>
      </c>
      <c r="J26" s="140">
        <v>64</v>
      </c>
      <c r="K26" s="114">
        <v>8</v>
      </c>
      <c r="L26" s="116">
        <v>12.5</v>
      </c>
    </row>
    <row r="27" spans="1:12" s="110" customFormat="1" ht="15" customHeight="1" x14ac:dyDescent="0.2">
      <c r="A27" s="120"/>
      <c r="B27" s="119"/>
      <c r="D27" s="259" t="s">
        <v>106</v>
      </c>
      <c r="E27" s="113">
        <v>50</v>
      </c>
      <c r="F27" s="115">
        <v>36</v>
      </c>
      <c r="G27" s="114">
        <v>36</v>
      </c>
      <c r="H27" s="114">
        <v>35</v>
      </c>
      <c r="I27" s="114">
        <v>31</v>
      </c>
      <c r="J27" s="140">
        <v>34</v>
      </c>
      <c r="K27" s="114">
        <v>2</v>
      </c>
      <c r="L27" s="116">
        <v>5.882352941176471</v>
      </c>
    </row>
    <row r="28" spans="1:12" s="110" customFormat="1" ht="15" customHeight="1" x14ac:dyDescent="0.2">
      <c r="A28" s="120"/>
      <c r="B28" s="119"/>
      <c r="D28" s="259" t="s">
        <v>107</v>
      </c>
      <c r="E28" s="113">
        <v>50</v>
      </c>
      <c r="F28" s="115">
        <v>36</v>
      </c>
      <c r="G28" s="114">
        <v>36</v>
      </c>
      <c r="H28" s="114">
        <v>39</v>
      </c>
      <c r="I28" s="114">
        <v>30</v>
      </c>
      <c r="J28" s="140">
        <v>30</v>
      </c>
      <c r="K28" s="114">
        <v>6</v>
      </c>
      <c r="L28" s="116">
        <v>20</v>
      </c>
    </row>
    <row r="29" spans="1:12" s="110" customFormat="1" ht="24.95" customHeight="1" x14ac:dyDescent="0.2">
      <c r="A29" s="604" t="s">
        <v>189</v>
      </c>
      <c r="B29" s="605"/>
      <c r="C29" s="605"/>
      <c r="D29" s="606"/>
      <c r="E29" s="113">
        <v>89.525383559935136</v>
      </c>
      <c r="F29" s="115">
        <v>28709</v>
      </c>
      <c r="G29" s="114">
        <v>28781</v>
      </c>
      <c r="H29" s="114">
        <v>29194</v>
      </c>
      <c r="I29" s="114">
        <v>28765</v>
      </c>
      <c r="J29" s="140">
        <v>28551</v>
      </c>
      <c r="K29" s="114">
        <v>158</v>
      </c>
      <c r="L29" s="116">
        <v>0.55339567790970545</v>
      </c>
    </row>
    <row r="30" spans="1:12" s="110" customFormat="1" ht="15" customHeight="1" x14ac:dyDescent="0.2">
      <c r="A30" s="120"/>
      <c r="B30" s="119"/>
      <c r="C30" s="258" t="s">
        <v>106</v>
      </c>
      <c r="E30" s="113">
        <v>57.859904559545789</v>
      </c>
      <c r="F30" s="115">
        <v>16611</v>
      </c>
      <c r="G30" s="114">
        <v>16621</v>
      </c>
      <c r="H30" s="114">
        <v>16987</v>
      </c>
      <c r="I30" s="114">
        <v>16746</v>
      </c>
      <c r="J30" s="140">
        <v>16501</v>
      </c>
      <c r="K30" s="114">
        <v>110</v>
      </c>
      <c r="L30" s="116">
        <v>0.6666262650748439</v>
      </c>
    </row>
    <row r="31" spans="1:12" s="110" customFormat="1" ht="15" customHeight="1" x14ac:dyDescent="0.2">
      <c r="A31" s="120"/>
      <c r="B31" s="119"/>
      <c r="C31" s="258" t="s">
        <v>107</v>
      </c>
      <c r="E31" s="113">
        <v>42.140095440454211</v>
      </c>
      <c r="F31" s="115">
        <v>12098</v>
      </c>
      <c r="G31" s="114">
        <v>12160</v>
      </c>
      <c r="H31" s="114">
        <v>12207</v>
      </c>
      <c r="I31" s="114">
        <v>12019</v>
      </c>
      <c r="J31" s="140">
        <v>12050</v>
      </c>
      <c r="K31" s="114">
        <v>48</v>
      </c>
      <c r="L31" s="116">
        <v>0.39834024896265557</v>
      </c>
    </row>
    <row r="32" spans="1:12" s="110" customFormat="1" ht="15" customHeight="1" x14ac:dyDescent="0.2">
      <c r="A32" s="120"/>
      <c r="B32" s="119" t="s">
        <v>117</v>
      </c>
      <c r="C32" s="258"/>
      <c r="E32" s="113">
        <v>10.452787825870026</v>
      </c>
      <c r="F32" s="115">
        <v>3352</v>
      </c>
      <c r="G32" s="114">
        <v>3318</v>
      </c>
      <c r="H32" s="114">
        <v>3419</v>
      </c>
      <c r="I32" s="114">
        <v>3259</v>
      </c>
      <c r="J32" s="140">
        <v>3146</v>
      </c>
      <c r="K32" s="114">
        <v>206</v>
      </c>
      <c r="L32" s="116">
        <v>6.5479974570883659</v>
      </c>
    </row>
    <row r="33" spans="1:12" s="110" customFormat="1" ht="15" customHeight="1" x14ac:dyDescent="0.2">
      <c r="A33" s="120"/>
      <c r="B33" s="119"/>
      <c r="C33" s="258" t="s">
        <v>106</v>
      </c>
      <c r="E33" s="113">
        <v>66.676610978520287</v>
      </c>
      <c r="F33" s="115">
        <v>2235</v>
      </c>
      <c r="G33" s="114">
        <v>2197</v>
      </c>
      <c r="H33" s="114">
        <v>2299</v>
      </c>
      <c r="I33" s="114">
        <v>2179</v>
      </c>
      <c r="J33" s="140">
        <v>2084</v>
      </c>
      <c r="K33" s="114">
        <v>151</v>
      </c>
      <c r="L33" s="116">
        <v>7.2456813819577732</v>
      </c>
    </row>
    <row r="34" spans="1:12" s="110" customFormat="1" ht="15" customHeight="1" x14ac:dyDescent="0.2">
      <c r="A34" s="120"/>
      <c r="B34" s="119"/>
      <c r="C34" s="258" t="s">
        <v>107</v>
      </c>
      <c r="E34" s="113">
        <v>33.323389021479713</v>
      </c>
      <c r="F34" s="115">
        <v>1117</v>
      </c>
      <c r="G34" s="114">
        <v>1121</v>
      </c>
      <c r="H34" s="114">
        <v>1120</v>
      </c>
      <c r="I34" s="114">
        <v>1080</v>
      </c>
      <c r="J34" s="140">
        <v>1062</v>
      </c>
      <c r="K34" s="114">
        <v>55</v>
      </c>
      <c r="L34" s="116">
        <v>5.1789077212806029</v>
      </c>
    </row>
    <row r="35" spans="1:12" s="110" customFormat="1" ht="24.95" customHeight="1" x14ac:dyDescent="0.2">
      <c r="A35" s="604" t="s">
        <v>190</v>
      </c>
      <c r="B35" s="605"/>
      <c r="C35" s="605"/>
      <c r="D35" s="606"/>
      <c r="E35" s="113">
        <v>74.338904827242104</v>
      </c>
      <c r="F35" s="115">
        <v>23839</v>
      </c>
      <c r="G35" s="114">
        <v>23858</v>
      </c>
      <c r="H35" s="114">
        <v>24379</v>
      </c>
      <c r="I35" s="114">
        <v>23971</v>
      </c>
      <c r="J35" s="140">
        <v>23772</v>
      </c>
      <c r="K35" s="114">
        <v>67</v>
      </c>
      <c r="L35" s="116">
        <v>0.28184418643782599</v>
      </c>
    </row>
    <row r="36" spans="1:12" s="110" customFormat="1" ht="15" customHeight="1" x14ac:dyDescent="0.2">
      <c r="A36" s="120"/>
      <c r="B36" s="119"/>
      <c r="C36" s="258" t="s">
        <v>106</v>
      </c>
      <c r="E36" s="113">
        <v>73.501405260287768</v>
      </c>
      <c r="F36" s="115">
        <v>17522</v>
      </c>
      <c r="G36" s="114">
        <v>17471</v>
      </c>
      <c r="H36" s="114">
        <v>17928</v>
      </c>
      <c r="I36" s="114">
        <v>17647</v>
      </c>
      <c r="J36" s="140">
        <v>17382</v>
      </c>
      <c r="K36" s="114">
        <v>140</v>
      </c>
      <c r="L36" s="116">
        <v>0.80543090553446095</v>
      </c>
    </row>
    <row r="37" spans="1:12" s="110" customFormat="1" ht="15" customHeight="1" x14ac:dyDescent="0.2">
      <c r="A37" s="120"/>
      <c r="B37" s="119"/>
      <c r="C37" s="258" t="s">
        <v>107</v>
      </c>
      <c r="E37" s="113">
        <v>26.498594739712235</v>
      </c>
      <c r="F37" s="115">
        <v>6317</v>
      </c>
      <c r="G37" s="114">
        <v>6387</v>
      </c>
      <c r="H37" s="114">
        <v>6451</v>
      </c>
      <c r="I37" s="114">
        <v>6324</v>
      </c>
      <c r="J37" s="140">
        <v>6390</v>
      </c>
      <c r="K37" s="114">
        <v>-73</v>
      </c>
      <c r="L37" s="116">
        <v>-1.1424100156494523</v>
      </c>
    </row>
    <row r="38" spans="1:12" s="110" customFormat="1" ht="15" customHeight="1" x14ac:dyDescent="0.2">
      <c r="A38" s="120"/>
      <c r="B38" s="119" t="s">
        <v>182</v>
      </c>
      <c r="C38" s="258"/>
      <c r="E38" s="113">
        <v>25.661095172757889</v>
      </c>
      <c r="F38" s="115">
        <v>8229</v>
      </c>
      <c r="G38" s="114">
        <v>8248</v>
      </c>
      <c r="H38" s="114">
        <v>8240</v>
      </c>
      <c r="I38" s="114">
        <v>8058</v>
      </c>
      <c r="J38" s="140">
        <v>7930</v>
      </c>
      <c r="K38" s="114">
        <v>299</v>
      </c>
      <c r="L38" s="116">
        <v>3.7704918032786887</v>
      </c>
    </row>
    <row r="39" spans="1:12" s="110" customFormat="1" ht="15" customHeight="1" x14ac:dyDescent="0.2">
      <c r="A39" s="120"/>
      <c r="B39" s="119"/>
      <c r="C39" s="258" t="s">
        <v>106</v>
      </c>
      <c r="E39" s="113">
        <v>16.162352655243652</v>
      </c>
      <c r="F39" s="115">
        <v>1330</v>
      </c>
      <c r="G39" s="114">
        <v>1353</v>
      </c>
      <c r="H39" s="114">
        <v>1363</v>
      </c>
      <c r="I39" s="114">
        <v>1282</v>
      </c>
      <c r="J39" s="140">
        <v>1206</v>
      </c>
      <c r="K39" s="114">
        <v>124</v>
      </c>
      <c r="L39" s="116">
        <v>10.281923714759536</v>
      </c>
    </row>
    <row r="40" spans="1:12" s="110" customFormat="1" ht="15" customHeight="1" x14ac:dyDescent="0.2">
      <c r="A40" s="120"/>
      <c r="B40" s="119"/>
      <c r="C40" s="258" t="s">
        <v>107</v>
      </c>
      <c r="E40" s="113">
        <v>83.837647344756348</v>
      </c>
      <c r="F40" s="115">
        <v>6899</v>
      </c>
      <c r="G40" s="114">
        <v>6895</v>
      </c>
      <c r="H40" s="114">
        <v>6877</v>
      </c>
      <c r="I40" s="114">
        <v>6776</v>
      </c>
      <c r="J40" s="140">
        <v>6724</v>
      </c>
      <c r="K40" s="114">
        <v>175</v>
      </c>
      <c r="L40" s="116">
        <v>2.6026174895895302</v>
      </c>
    </row>
    <row r="41" spans="1:12" s="110" customFormat="1" ht="24.75" customHeight="1" x14ac:dyDescent="0.2">
      <c r="A41" s="604" t="s">
        <v>518</v>
      </c>
      <c r="B41" s="605"/>
      <c r="C41" s="605"/>
      <c r="D41" s="606"/>
      <c r="E41" s="113">
        <v>5.6879131844829738</v>
      </c>
      <c r="F41" s="115">
        <v>1824</v>
      </c>
      <c r="G41" s="114">
        <v>2064</v>
      </c>
      <c r="H41" s="114">
        <v>2082</v>
      </c>
      <c r="I41" s="114">
        <v>1770</v>
      </c>
      <c r="J41" s="140">
        <v>1833</v>
      </c>
      <c r="K41" s="114">
        <v>-9</v>
      </c>
      <c r="L41" s="116">
        <v>-0.49099836333878888</v>
      </c>
    </row>
    <row r="42" spans="1:12" s="110" customFormat="1" ht="15" customHeight="1" x14ac:dyDescent="0.2">
      <c r="A42" s="120"/>
      <c r="B42" s="119"/>
      <c r="C42" s="258" t="s">
        <v>106</v>
      </c>
      <c r="E42" s="113">
        <v>64.528508771929822</v>
      </c>
      <c r="F42" s="115">
        <v>1177</v>
      </c>
      <c r="G42" s="114">
        <v>1357</v>
      </c>
      <c r="H42" s="114">
        <v>1364</v>
      </c>
      <c r="I42" s="114">
        <v>1128</v>
      </c>
      <c r="J42" s="140">
        <v>1167</v>
      </c>
      <c r="K42" s="114">
        <v>10</v>
      </c>
      <c r="L42" s="116">
        <v>0.85689802913453295</v>
      </c>
    </row>
    <row r="43" spans="1:12" s="110" customFormat="1" ht="15" customHeight="1" x14ac:dyDescent="0.2">
      <c r="A43" s="123"/>
      <c r="B43" s="124"/>
      <c r="C43" s="260" t="s">
        <v>107</v>
      </c>
      <c r="D43" s="261"/>
      <c r="E43" s="125">
        <v>35.471491228070178</v>
      </c>
      <c r="F43" s="143">
        <v>647</v>
      </c>
      <c r="G43" s="144">
        <v>707</v>
      </c>
      <c r="H43" s="144">
        <v>718</v>
      </c>
      <c r="I43" s="144">
        <v>642</v>
      </c>
      <c r="J43" s="145">
        <v>666</v>
      </c>
      <c r="K43" s="144">
        <v>-19</v>
      </c>
      <c r="L43" s="146">
        <v>-2.8528528528528527</v>
      </c>
    </row>
    <row r="44" spans="1:12" s="110" customFormat="1" ht="45.75" customHeight="1" x14ac:dyDescent="0.2">
      <c r="A44" s="604" t="s">
        <v>191</v>
      </c>
      <c r="B44" s="605"/>
      <c r="C44" s="605"/>
      <c r="D44" s="606"/>
      <c r="E44" s="113">
        <v>1.546713234376949</v>
      </c>
      <c r="F44" s="115">
        <v>496</v>
      </c>
      <c r="G44" s="114">
        <v>499</v>
      </c>
      <c r="H44" s="114">
        <v>509</v>
      </c>
      <c r="I44" s="114">
        <v>506</v>
      </c>
      <c r="J44" s="140">
        <v>518</v>
      </c>
      <c r="K44" s="114">
        <v>-22</v>
      </c>
      <c r="L44" s="116">
        <v>-4.2471042471042475</v>
      </c>
    </row>
    <row r="45" spans="1:12" s="110" customFormat="1" ht="15" customHeight="1" x14ac:dyDescent="0.2">
      <c r="A45" s="120"/>
      <c r="B45" s="119"/>
      <c r="C45" s="258" t="s">
        <v>106</v>
      </c>
      <c r="E45" s="113">
        <v>57.258064516129032</v>
      </c>
      <c r="F45" s="115">
        <v>284</v>
      </c>
      <c r="G45" s="114">
        <v>288</v>
      </c>
      <c r="H45" s="114">
        <v>295</v>
      </c>
      <c r="I45" s="114">
        <v>292</v>
      </c>
      <c r="J45" s="140">
        <v>301</v>
      </c>
      <c r="K45" s="114">
        <v>-17</v>
      </c>
      <c r="L45" s="116">
        <v>-5.6478405315614619</v>
      </c>
    </row>
    <row r="46" spans="1:12" s="110" customFormat="1" ht="15" customHeight="1" x14ac:dyDescent="0.2">
      <c r="A46" s="123"/>
      <c r="B46" s="124"/>
      <c r="C46" s="260" t="s">
        <v>107</v>
      </c>
      <c r="D46" s="261"/>
      <c r="E46" s="125">
        <v>42.741935483870968</v>
      </c>
      <c r="F46" s="143">
        <v>212</v>
      </c>
      <c r="G46" s="144">
        <v>211</v>
      </c>
      <c r="H46" s="144">
        <v>214</v>
      </c>
      <c r="I46" s="144">
        <v>214</v>
      </c>
      <c r="J46" s="145">
        <v>217</v>
      </c>
      <c r="K46" s="144">
        <v>-5</v>
      </c>
      <c r="L46" s="146">
        <v>-2.3041474654377878</v>
      </c>
    </row>
    <row r="47" spans="1:12" s="110" customFormat="1" ht="39" customHeight="1" x14ac:dyDescent="0.2">
      <c r="A47" s="604" t="s">
        <v>519</v>
      </c>
      <c r="B47" s="607"/>
      <c r="C47" s="607"/>
      <c r="D47" s="608"/>
      <c r="E47" s="113">
        <v>0.10290632406136958</v>
      </c>
      <c r="F47" s="115">
        <v>33</v>
      </c>
      <c r="G47" s="114">
        <v>36</v>
      </c>
      <c r="H47" s="114">
        <v>32</v>
      </c>
      <c r="I47" s="114">
        <v>30</v>
      </c>
      <c r="J47" s="140">
        <v>30</v>
      </c>
      <c r="K47" s="114">
        <v>3</v>
      </c>
      <c r="L47" s="116">
        <v>10</v>
      </c>
    </row>
    <row r="48" spans="1:12" s="110" customFormat="1" ht="15" customHeight="1" x14ac:dyDescent="0.2">
      <c r="A48" s="120"/>
      <c r="B48" s="119"/>
      <c r="C48" s="258" t="s">
        <v>106</v>
      </c>
      <c r="E48" s="113">
        <v>30.303030303030305</v>
      </c>
      <c r="F48" s="115">
        <v>10</v>
      </c>
      <c r="G48" s="114">
        <v>13</v>
      </c>
      <c r="H48" s="114">
        <v>11</v>
      </c>
      <c r="I48" s="114">
        <v>9</v>
      </c>
      <c r="J48" s="140">
        <v>9</v>
      </c>
      <c r="K48" s="114">
        <v>1</v>
      </c>
      <c r="L48" s="116">
        <v>11.111111111111111</v>
      </c>
    </row>
    <row r="49" spans="1:12" s="110" customFormat="1" ht="15" customHeight="1" x14ac:dyDescent="0.2">
      <c r="A49" s="123"/>
      <c r="B49" s="124"/>
      <c r="C49" s="260" t="s">
        <v>107</v>
      </c>
      <c r="D49" s="261"/>
      <c r="E49" s="125">
        <v>69.696969696969703</v>
      </c>
      <c r="F49" s="143">
        <v>23</v>
      </c>
      <c r="G49" s="144">
        <v>23</v>
      </c>
      <c r="H49" s="144">
        <v>21</v>
      </c>
      <c r="I49" s="144">
        <v>21</v>
      </c>
      <c r="J49" s="145">
        <v>21</v>
      </c>
      <c r="K49" s="144">
        <v>2</v>
      </c>
      <c r="L49" s="146">
        <v>9.5238095238095237</v>
      </c>
    </row>
    <row r="50" spans="1:12" s="110" customFormat="1" ht="24.95" customHeight="1" x14ac:dyDescent="0.2">
      <c r="A50" s="609" t="s">
        <v>192</v>
      </c>
      <c r="B50" s="610"/>
      <c r="C50" s="610"/>
      <c r="D50" s="611"/>
      <c r="E50" s="262">
        <v>11.110764625171511</v>
      </c>
      <c r="F50" s="263">
        <v>3563</v>
      </c>
      <c r="G50" s="264">
        <v>3748</v>
      </c>
      <c r="H50" s="264">
        <v>3891</v>
      </c>
      <c r="I50" s="264">
        <v>3488</v>
      </c>
      <c r="J50" s="265">
        <v>3505</v>
      </c>
      <c r="K50" s="263">
        <v>58</v>
      </c>
      <c r="L50" s="266">
        <v>1.6547788873038516</v>
      </c>
    </row>
    <row r="51" spans="1:12" s="110" customFormat="1" ht="15" customHeight="1" x14ac:dyDescent="0.2">
      <c r="A51" s="120"/>
      <c r="B51" s="119"/>
      <c r="C51" s="258" t="s">
        <v>106</v>
      </c>
      <c r="E51" s="113">
        <v>56.357002525961271</v>
      </c>
      <c r="F51" s="115">
        <v>2008</v>
      </c>
      <c r="G51" s="114">
        <v>2130</v>
      </c>
      <c r="H51" s="114">
        <v>2239</v>
      </c>
      <c r="I51" s="114">
        <v>1964</v>
      </c>
      <c r="J51" s="140">
        <v>1953</v>
      </c>
      <c r="K51" s="114">
        <v>55</v>
      </c>
      <c r="L51" s="116">
        <v>2.8161802355350742</v>
      </c>
    </row>
    <row r="52" spans="1:12" s="110" customFormat="1" ht="15" customHeight="1" x14ac:dyDescent="0.2">
      <c r="A52" s="120"/>
      <c r="B52" s="119"/>
      <c r="C52" s="258" t="s">
        <v>107</v>
      </c>
      <c r="E52" s="113">
        <v>43.642997474038729</v>
      </c>
      <c r="F52" s="115">
        <v>1555</v>
      </c>
      <c r="G52" s="114">
        <v>1618</v>
      </c>
      <c r="H52" s="114">
        <v>1652</v>
      </c>
      <c r="I52" s="114">
        <v>1524</v>
      </c>
      <c r="J52" s="140">
        <v>1552</v>
      </c>
      <c r="K52" s="114">
        <v>3</v>
      </c>
      <c r="L52" s="116">
        <v>0.19329896907216496</v>
      </c>
    </row>
    <row r="53" spans="1:12" s="110" customFormat="1" ht="15" customHeight="1" x14ac:dyDescent="0.2">
      <c r="A53" s="120"/>
      <c r="B53" s="119"/>
      <c r="C53" s="258" t="s">
        <v>187</v>
      </c>
      <c r="D53" s="110" t="s">
        <v>193</v>
      </c>
      <c r="E53" s="113">
        <v>35.419590232949759</v>
      </c>
      <c r="F53" s="115">
        <v>1262</v>
      </c>
      <c r="G53" s="114">
        <v>1445</v>
      </c>
      <c r="H53" s="114">
        <v>1504</v>
      </c>
      <c r="I53" s="114">
        <v>1169</v>
      </c>
      <c r="J53" s="140">
        <v>1249</v>
      </c>
      <c r="K53" s="114">
        <v>13</v>
      </c>
      <c r="L53" s="116">
        <v>1.0408326661329064</v>
      </c>
    </row>
    <row r="54" spans="1:12" s="110" customFormat="1" ht="15" customHeight="1" x14ac:dyDescent="0.2">
      <c r="A54" s="120"/>
      <c r="B54" s="119"/>
      <c r="D54" s="267" t="s">
        <v>194</v>
      </c>
      <c r="E54" s="113">
        <v>68.383518225039623</v>
      </c>
      <c r="F54" s="115">
        <v>863</v>
      </c>
      <c r="G54" s="114">
        <v>999</v>
      </c>
      <c r="H54" s="114">
        <v>1051</v>
      </c>
      <c r="I54" s="114">
        <v>816</v>
      </c>
      <c r="J54" s="140">
        <v>863</v>
      </c>
      <c r="K54" s="114">
        <v>0</v>
      </c>
      <c r="L54" s="116">
        <v>0</v>
      </c>
    </row>
    <row r="55" spans="1:12" s="110" customFormat="1" ht="15" customHeight="1" x14ac:dyDescent="0.2">
      <c r="A55" s="120"/>
      <c r="B55" s="119"/>
      <c r="D55" s="267" t="s">
        <v>195</v>
      </c>
      <c r="E55" s="113">
        <v>31.616481774960381</v>
      </c>
      <c r="F55" s="115">
        <v>399</v>
      </c>
      <c r="G55" s="114">
        <v>446</v>
      </c>
      <c r="H55" s="114">
        <v>453</v>
      </c>
      <c r="I55" s="114">
        <v>353</v>
      </c>
      <c r="J55" s="140">
        <v>386</v>
      </c>
      <c r="K55" s="114">
        <v>13</v>
      </c>
      <c r="L55" s="116">
        <v>3.3678756476683938</v>
      </c>
    </row>
    <row r="56" spans="1:12" s="110" customFormat="1" ht="15" customHeight="1" x14ac:dyDescent="0.2">
      <c r="A56" s="120"/>
      <c r="B56" s="119" t="s">
        <v>196</v>
      </c>
      <c r="C56" s="258"/>
      <c r="E56" s="113">
        <v>71.061494324560314</v>
      </c>
      <c r="F56" s="115">
        <v>22788</v>
      </c>
      <c r="G56" s="114">
        <v>22662</v>
      </c>
      <c r="H56" s="114">
        <v>23009</v>
      </c>
      <c r="I56" s="114">
        <v>22862</v>
      </c>
      <c r="J56" s="140">
        <v>22579</v>
      </c>
      <c r="K56" s="114">
        <v>209</v>
      </c>
      <c r="L56" s="116">
        <v>0.92563886797466677</v>
      </c>
    </row>
    <row r="57" spans="1:12" s="110" customFormat="1" ht="15" customHeight="1" x14ac:dyDescent="0.2">
      <c r="A57" s="120"/>
      <c r="B57" s="119"/>
      <c r="C57" s="258" t="s">
        <v>106</v>
      </c>
      <c r="E57" s="113">
        <v>58.745831139196071</v>
      </c>
      <c r="F57" s="115">
        <v>13387</v>
      </c>
      <c r="G57" s="114">
        <v>13267</v>
      </c>
      <c r="H57" s="114">
        <v>13584</v>
      </c>
      <c r="I57" s="114">
        <v>13539</v>
      </c>
      <c r="J57" s="140">
        <v>13266</v>
      </c>
      <c r="K57" s="114">
        <v>121</v>
      </c>
      <c r="L57" s="116">
        <v>0.91210613598673296</v>
      </c>
    </row>
    <row r="58" spans="1:12" s="110" customFormat="1" ht="15" customHeight="1" x14ac:dyDescent="0.2">
      <c r="A58" s="120"/>
      <c r="B58" s="119"/>
      <c r="C58" s="258" t="s">
        <v>107</v>
      </c>
      <c r="E58" s="113">
        <v>41.254168860803929</v>
      </c>
      <c r="F58" s="115">
        <v>9401</v>
      </c>
      <c r="G58" s="114">
        <v>9395</v>
      </c>
      <c r="H58" s="114">
        <v>9425</v>
      </c>
      <c r="I58" s="114">
        <v>9323</v>
      </c>
      <c r="J58" s="140">
        <v>9313</v>
      </c>
      <c r="K58" s="114">
        <v>88</v>
      </c>
      <c r="L58" s="116">
        <v>0.94491570922366586</v>
      </c>
    </row>
    <row r="59" spans="1:12" s="110" customFormat="1" ht="15" customHeight="1" x14ac:dyDescent="0.2">
      <c r="A59" s="120"/>
      <c r="B59" s="119"/>
      <c r="C59" s="258" t="s">
        <v>105</v>
      </c>
      <c r="D59" s="110" t="s">
        <v>197</v>
      </c>
      <c r="E59" s="113">
        <v>90.266807091451639</v>
      </c>
      <c r="F59" s="115">
        <v>20570</v>
      </c>
      <c r="G59" s="114">
        <v>20433</v>
      </c>
      <c r="H59" s="114">
        <v>20781</v>
      </c>
      <c r="I59" s="114">
        <v>20702</v>
      </c>
      <c r="J59" s="140">
        <v>20451</v>
      </c>
      <c r="K59" s="114">
        <v>119</v>
      </c>
      <c r="L59" s="116">
        <v>0.58187863674147966</v>
      </c>
    </row>
    <row r="60" spans="1:12" s="110" customFormat="1" ht="15" customHeight="1" x14ac:dyDescent="0.2">
      <c r="A60" s="120"/>
      <c r="B60" s="119"/>
      <c r="C60" s="258"/>
      <c r="D60" s="267" t="s">
        <v>198</v>
      </c>
      <c r="E60" s="113">
        <v>56.319883325230919</v>
      </c>
      <c r="F60" s="115">
        <v>11585</v>
      </c>
      <c r="G60" s="114">
        <v>11448</v>
      </c>
      <c r="H60" s="114">
        <v>11761</v>
      </c>
      <c r="I60" s="114">
        <v>11776</v>
      </c>
      <c r="J60" s="140">
        <v>11529</v>
      </c>
      <c r="K60" s="114">
        <v>56</v>
      </c>
      <c r="L60" s="116">
        <v>0.48573163327261687</v>
      </c>
    </row>
    <row r="61" spans="1:12" s="110" customFormat="1" ht="15" customHeight="1" x14ac:dyDescent="0.2">
      <c r="A61" s="120"/>
      <c r="B61" s="119"/>
      <c r="C61" s="258"/>
      <c r="D61" s="267" t="s">
        <v>199</v>
      </c>
      <c r="E61" s="113">
        <v>43.680116674769081</v>
      </c>
      <c r="F61" s="115">
        <v>8985</v>
      </c>
      <c r="G61" s="114">
        <v>8985</v>
      </c>
      <c r="H61" s="114">
        <v>9020</v>
      </c>
      <c r="I61" s="114">
        <v>8926</v>
      </c>
      <c r="J61" s="140">
        <v>8922</v>
      </c>
      <c r="K61" s="114">
        <v>63</v>
      </c>
      <c r="L61" s="116">
        <v>0.70611970410221925</v>
      </c>
    </row>
    <row r="62" spans="1:12" s="110" customFormat="1" ht="15" customHeight="1" x14ac:dyDescent="0.2">
      <c r="A62" s="120"/>
      <c r="B62" s="119"/>
      <c r="C62" s="258"/>
      <c r="D62" s="258" t="s">
        <v>200</v>
      </c>
      <c r="E62" s="113">
        <v>9.7331929085483591</v>
      </c>
      <c r="F62" s="115">
        <v>2218</v>
      </c>
      <c r="G62" s="114">
        <v>2229</v>
      </c>
      <c r="H62" s="114">
        <v>2228</v>
      </c>
      <c r="I62" s="114">
        <v>2160</v>
      </c>
      <c r="J62" s="140">
        <v>2128</v>
      </c>
      <c r="K62" s="114">
        <v>90</v>
      </c>
      <c r="L62" s="116">
        <v>4.2293233082706765</v>
      </c>
    </row>
    <row r="63" spans="1:12" s="110" customFormat="1" ht="15" customHeight="1" x14ac:dyDescent="0.2">
      <c r="A63" s="120"/>
      <c r="B63" s="119"/>
      <c r="C63" s="258"/>
      <c r="D63" s="267" t="s">
        <v>198</v>
      </c>
      <c r="E63" s="113">
        <v>81.244364292155097</v>
      </c>
      <c r="F63" s="115">
        <v>1802</v>
      </c>
      <c r="G63" s="114">
        <v>1819</v>
      </c>
      <c r="H63" s="114">
        <v>1823</v>
      </c>
      <c r="I63" s="114">
        <v>1763</v>
      </c>
      <c r="J63" s="140">
        <v>1737</v>
      </c>
      <c r="K63" s="114">
        <v>65</v>
      </c>
      <c r="L63" s="116">
        <v>3.742084052964882</v>
      </c>
    </row>
    <row r="64" spans="1:12" s="110" customFormat="1" ht="15" customHeight="1" x14ac:dyDescent="0.2">
      <c r="A64" s="120"/>
      <c r="B64" s="119"/>
      <c r="C64" s="258"/>
      <c r="D64" s="267" t="s">
        <v>199</v>
      </c>
      <c r="E64" s="113">
        <v>18.755635707844906</v>
      </c>
      <c r="F64" s="115">
        <v>416</v>
      </c>
      <c r="G64" s="114">
        <v>410</v>
      </c>
      <c r="H64" s="114">
        <v>405</v>
      </c>
      <c r="I64" s="114">
        <v>397</v>
      </c>
      <c r="J64" s="140">
        <v>391</v>
      </c>
      <c r="K64" s="114">
        <v>25</v>
      </c>
      <c r="L64" s="116">
        <v>6.3938618925831205</v>
      </c>
    </row>
    <row r="65" spans="1:12" s="110" customFormat="1" ht="15" customHeight="1" x14ac:dyDescent="0.2">
      <c r="A65" s="120"/>
      <c r="B65" s="119" t="s">
        <v>201</v>
      </c>
      <c r="C65" s="258"/>
      <c r="E65" s="113">
        <v>7.2969938879880258</v>
      </c>
      <c r="F65" s="115">
        <v>2340</v>
      </c>
      <c r="G65" s="114">
        <v>2310</v>
      </c>
      <c r="H65" s="114">
        <v>2266</v>
      </c>
      <c r="I65" s="114">
        <v>2248</v>
      </c>
      <c r="J65" s="140">
        <v>2163</v>
      </c>
      <c r="K65" s="114">
        <v>177</v>
      </c>
      <c r="L65" s="116">
        <v>8.1830790568654646</v>
      </c>
    </row>
    <row r="66" spans="1:12" s="110" customFormat="1" ht="15" customHeight="1" x14ac:dyDescent="0.2">
      <c r="A66" s="120"/>
      <c r="B66" s="119"/>
      <c r="C66" s="258" t="s">
        <v>106</v>
      </c>
      <c r="E66" s="113">
        <v>60.213675213675216</v>
      </c>
      <c r="F66" s="115">
        <v>1409</v>
      </c>
      <c r="G66" s="114">
        <v>1394</v>
      </c>
      <c r="H66" s="114">
        <v>1368</v>
      </c>
      <c r="I66" s="114">
        <v>1356</v>
      </c>
      <c r="J66" s="140">
        <v>1298</v>
      </c>
      <c r="K66" s="114">
        <v>111</v>
      </c>
      <c r="L66" s="116">
        <v>8.5516178736517716</v>
      </c>
    </row>
    <row r="67" spans="1:12" s="110" customFormat="1" ht="15" customHeight="1" x14ac:dyDescent="0.2">
      <c r="A67" s="120"/>
      <c r="B67" s="119"/>
      <c r="C67" s="258" t="s">
        <v>107</v>
      </c>
      <c r="E67" s="113">
        <v>39.786324786324784</v>
      </c>
      <c r="F67" s="115">
        <v>931</v>
      </c>
      <c r="G67" s="114">
        <v>916</v>
      </c>
      <c r="H67" s="114">
        <v>898</v>
      </c>
      <c r="I67" s="114">
        <v>892</v>
      </c>
      <c r="J67" s="140">
        <v>865</v>
      </c>
      <c r="K67" s="114">
        <v>66</v>
      </c>
      <c r="L67" s="116">
        <v>7.6300578034682083</v>
      </c>
    </row>
    <row r="68" spans="1:12" s="110" customFormat="1" ht="15" customHeight="1" x14ac:dyDescent="0.2">
      <c r="A68" s="120"/>
      <c r="B68" s="119"/>
      <c r="C68" s="258" t="s">
        <v>105</v>
      </c>
      <c r="D68" s="110" t="s">
        <v>202</v>
      </c>
      <c r="E68" s="113">
        <v>27.777777777777779</v>
      </c>
      <c r="F68" s="115">
        <v>650</v>
      </c>
      <c r="G68" s="114">
        <v>635</v>
      </c>
      <c r="H68" s="114">
        <v>616</v>
      </c>
      <c r="I68" s="114">
        <v>589</v>
      </c>
      <c r="J68" s="140">
        <v>549</v>
      </c>
      <c r="K68" s="114">
        <v>101</v>
      </c>
      <c r="L68" s="116">
        <v>18.397085610200364</v>
      </c>
    </row>
    <row r="69" spans="1:12" s="110" customFormat="1" ht="15" customHeight="1" x14ac:dyDescent="0.2">
      <c r="A69" s="120"/>
      <c r="B69" s="119"/>
      <c r="C69" s="258"/>
      <c r="D69" s="267" t="s">
        <v>198</v>
      </c>
      <c r="E69" s="113">
        <v>56.615384615384613</v>
      </c>
      <c r="F69" s="115">
        <v>368</v>
      </c>
      <c r="G69" s="114">
        <v>363</v>
      </c>
      <c r="H69" s="114">
        <v>357</v>
      </c>
      <c r="I69" s="114">
        <v>342</v>
      </c>
      <c r="J69" s="140">
        <v>319</v>
      </c>
      <c r="K69" s="114">
        <v>49</v>
      </c>
      <c r="L69" s="116">
        <v>15.360501567398119</v>
      </c>
    </row>
    <row r="70" spans="1:12" s="110" customFormat="1" ht="15" customHeight="1" x14ac:dyDescent="0.2">
      <c r="A70" s="120"/>
      <c r="B70" s="119"/>
      <c r="C70" s="258"/>
      <c r="D70" s="267" t="s">
        <v>199</v>
      </c>
      <c r="E70" s="113">
        <v>43.384615384615387</v>
      </c>
      <c r="F70" s="115">
        <v>282</v>
      </c>
      <c r="G70" s="114">
        <v>272</v>
      </c>
      <c r="H70" s="114">
        <v>259</v>
      </c>
      <c r="I70" s="114">
        <v>247</v>
      </c>
      <c r="J70" s="140">
        <v>230</v>
      </c>
      <c r="K70" s="114">
        <v>52</v>
      </c>
      <c r="L70" s="116">
        <v>22.608695652173914</v>
      </c>
    </row>
    <row r="71" spans="1:12" s="110" customFormat="1" ht="15" customHeight="1" x14ac:dyDescent="0.2">
      <c r="A71" s="120"/>
      <c r="B71" s="119"/>
      <c r="C71" s="258"/>
      <c r="D71" s="110" t="s">
        <v>203</v>
      </c>
      <c r="E71" s="113">
        <v>66.666666666666671</v>
      </c>
      <c r="F71" s="115">
        <v>1560</v>
      </c>
      <c r="G71" s="114">
        <v>1554</v>
      </c>
      <c r="H71" s="114">
        <v>1532</v>
      </c>
      <c r="I71" s="114">
        <v>1545</v>
      </c>
      <c r="J71" s="140">
        <v>1506</v>
      </c>
      <c r="K71" s="114">
        <v>54</v>
      </c>
      <c r="L71" s="116">
        <v>3.5856573705179282</v>
      </c>
    </row>
    <row r="72" spans="1:12" s="110" customFormat="1" ht="15" customHeight="1" x14ac:dyDescent="0.2">
      <c r="A72" s="120"/>
      <c r="B72" s="119"/>
      <c r="C72" s="258"/>
      <c r="D72" s="267" t="s">
        <v>198</v>
      </c>
      <c r="E72" s="113">
        <v>61.282051282051285</v>
      </c>
      <c r="F72" s="115">
        <v>956</v>
      </c>
      <c r="G72" s="114">
        <v>953</v>
      </c>
      <c r="H72" s="114">
        <v>932</v>
      </c>
      <c r="I72" s="114">
        <v>938</v>
      </c>
      <c r="J72" s="140">
        <v>910</v>
      </c>
      <c r="K72" s="114">
        <v>46</v>
      </c>
      <c r="L72" s="116">
        <v>5.0549450549450547</v>
      </c>
    </row>
    <row r="73" spans="1:12" s="110" customFormat="1" ht="15" customHeight="1" x14ac:dyDescent="0.2">
      <c r="A73" s="120"/>
      <c r="B73" s="119"/>
      <c r="C73" s="258"/>
      <c r="D73" s="267" t="s">
        <v>199</v>
      </c>
      <c r="E73" s="113">
        <v>38.717948717948715</v>
      </c>
      <c r="F73" s="115">
        <v>604</v>
      </c>
      <c r="G73" s="114">
        <v>601</v>
      </c>
      <c r="H73" s="114">
        <v>600</v>
      </c>
      <c r="I73" s="114">
        <v>607</v>
      </c>
      <c r="J73" s="140">
        <v>596</v>
      </c>
      <c r="K73" s="114">
        <v>8</v>
      </c>
      <c r="L73" s="116">
        <v>1.3422818791946309</v>
      </c>
    </row>
    <row r="74" spans="1:12" s="110" customFormat="1" ht="15" customHeight="1" x14ac:dyDescent="0.2">
      <c r="A74" s="120"/>
      <c r="B74" s="119"/>
      <c r="C74" s="258"/>
      <c r="D74" s="110" t="s">
        <v>204</v>
      </c>
      <c r="E74" s="113">
        <v>5.5555555555555554</v>
      </c>
      <c r="F74" s="115">
        <v>130</v>
      </c>
      <c r="G74" s="114">
        <v>121</v>
      </c>
      <c r="H74" s="114">
        <v>118</v>
      </c>
      <c r="I74" s="114">
        <v>114</v>
      </c>
      <c r="J74" s="140">
        <v>108</v>
      </c>
      <c r="K74" s="114">
        <v>22</v>
      </c>
      <c r="L74" s="116">
        <v>20.37037037037037</v>
      </c>
    </row>
    <row r="75" spans="1:12" s="110" customFormat="1" ht="15" customHeight="1" x14ac:dyDescent="0.2">
      <c r="A75" s="120"/>
      <c r="B75" s="119"/>
      <c r="C75" s="258"/>
      <c r="D75" s="267" t="s">
        <v>198</v>
      </c>
      <c r="E75" s="113">
        <v>65.384615384615387</v>
      </c>
      <c r="F75" s="115">
        <v>85</v>
      </c>
      <c r="G75" s="114">
        <v>78</v>
      </c>
      <c r="H75" s="114">
        <v>79</v>
      </c>
      <c r="I75" s="114">
        <v>76</v>
      </c>
      <c r="J75" s="140">
        <v>69</v>
      </c>
      <c r="K75" s="114">
        <v>16</v>
      </c>
      <c r="L75" s="116">
        <v>23.188405797101449</v>
      </c>
    </row>
    <row r="76" spans="1:12" s="110" customFormat="1" ht="15" customHeight="1" x14ac:dyDescent="0.2">
      <c r="A76" s="120"/>
      <c r="B76" s="119"/>
      <c r="C76" s="258"/>
      <c r="D76" s="267" t="s">
        <v>199</v>
      </c>
      <c r="E76" s="113">
        <v>34.615384615384613</v>
      </c>
      <c r="F76" s="115">
        <v>45</v>
      </c>
      <c r="G76" s="114">
        <v>43</v>
      </c>
      <c r="H76" s="114">
        <v>39</v>
      </c>
      <c r="I76" s="114">
        <v>38</v>
      </c>
      <c r="J76" s="140">
        <v>39</v>
      </c>
      <c r="K76" s="114">
        <v>6</v>
      </c>
      <c r="L76" s="116">
        <v>15.384615384615385</v>
      </c>
    </row>
    <row r="77" spans="1:12" s="110" customFormat="1" ht="15" customHeight="1" x14ac:dyDescent="0.2">
      <c r="A77" s="534"/>
      <c r="B77" s="119" t="s">
        <v>205</v>
      </c>
      <c r="C77" s="268"/>
      <c r="D77" s="182"/>
      <c r="E77" s="113">
        <v>10.530747162280155</v>
      </c>
      <c r="F77" s="115">
        <v>3377</v>
      </c>
      <c r="G77" s="114">
        <v>3386</v>
      </c>
      <c r="H77" s="114">
        <v>3453</v>
      </c>
      <c r="I77" s="114">
        <v>3431</v>
      </c>
      <c r="J77" s="140">
        <v>3455</v>
      </c>
      <c r="K77" s="114">
        <v>-78</v>
      </c>
      <c r="L77" s="116">
        <v>-2.2575976845151953</v>
      </c>
    </row>
    <row r="78" spans="1:12" s="110" customFormat="1" ht="15" customHeight="1" x14ac:dyDescent="0.2">
      <c r="A78" s="120"/>
      <c r="B78" s="119"/>
      <c r="C78" s="268" t="s">
        <v>106</v>
      </c>
      <c r="D78" s="182"/>
      <c r="E78" s="113">
        <v>60.645543381699731</v>
      </c>
      <c r="F78" s="115">
        <v>2048</v>
      </c>
      <c r="G78" s="114">
        <v>2033</v>
      </c>
      <c r="H78" s="114">
        <v>2100</v>
      </c>
      <c r="I78" s="114">
        <v>2070</v>
      </c>
      <c r="J78" s="140">
        <v>2071</v>
      </c>
      <c r="K78" s="114">
        <v>-23</v>
      </c>
      <c r="L78" s="116">
        <v>-1.1105746016417191</v>
      </c>
    </row>
    <row r="79" spans="1:12" s="110" customFormat="1" ht="15" customHeight="1" x14ac:dyDescent="0.2">
      <c r="A79" s="123"/>
      <c r="B79" s="124"/>
      <c r="C79" s="260" t="s">
        <v>107</v>
      </c>
      <c r="D79" s="261"/>
      <c r="E79" s="125">
        <v>39.354456618300269</v>
      </c>
      <c r="F79" s="143">
        <v>1329</v>
      </c>
      <c r="G79" s="144">
        <v>1353</v>
      </c>
      <c r="H79" s="144">
        <v>1353</v>
      </c>
      <c r="I79" s="144">
        <v>1361</v>
      </c>
      <c r="J79" s="145">
        <v>1384</v>
      </c>
      <c r="K79" s="144">
        <v>-55</v>
      </c>
      <c r="L79" s="146">
        <v>-3.9739884393063583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32068</v>
      </c>
      <c r="E11" s="114">
        <v>32106</v>
      </c>
      <c r="F11" s="114">
        <v>32619</v>
      </c>
      <c r="G11" s="114">
        <v>32029</v>
      </c>
      <c r="H11" s="140">
        <v>31702</v>
      </c>
      <c r="I11" s="115">
        <v>366</v>
      </c>
      <c r="J11" s="116">
        <v>1.1545012932937986</v>
      </c>
    </row>
    <row r="12" spans="1:15" s="110" customFormat="1" ht="24.95" customHeight="1" x14ac:dyDescent="0.2">
      <c r="A12" s="193" t="s">
        <v>132</v>
      </c>
      <c r="B12" s="194" t="s">
        <v>133</v>
      </c>
      <c r="C12" s="113" t="s">
        <v>513</v>
      </c>
      <c r="D12" s="115" t="s">
        <v>513</v>
      </c>
      <c r="E12" s="114">
        <v>347</v>
      </c>
      <c r="F12" s="114">
        <v>370</v>
      </c>
      <c r="G12" s="114">
        <v>343</v>
      </c>
      <c r="H12" s="140">
        <v>327</v>
      </c>
      <c r="I12" s="115" t="s">
        <v>513</v>
      </c>
      <c r="J12" s="116" t="s">
        <v>513</v>
      </c>
    </row>
    <row r="13" spans="1:15" s="110" customFormat="1" ht="24.95" customHeight="1" x14ac:dyDescent="0.2">
      <c r="A13" s="193" t="s">
        <v>134</v>
      </c>
      <c r="B13" s="199" t="s">
        <v>214</v>
      </c>
      <c r="C13" s="113" t="s">
        <v>513</v>
      </c>
      <c r="D13" s="115" t="s">
        <v>513</v>
      </c>
      <c r="E13" s="114">
        <v>460</v>
      </c>
      <c r="F13" s="114">
        <v>506</v>
      </c>
      <c r="G13" s="114">
        <v>491</v>
      </c>
      <c r="H13" s="140">
        <v>489</v>
      </c>
      <c r="I13" s="115" t="s">
        <v>513</v>
      </c>
      <c r="J13" s="116" t="s">
        <v>513</v>
      </c>
    </row>
    <row r="14" spans="1:15" s="287" customFormat="1" ht="24" customHeight="1" x14ac:dyDescent="0.2">
      <c r="A14" s="193" t="s">
        <v>215</v>
      </c>
      <c r="B14" s="199" t="s">
        <v>137</v>
      </c>
      <c r="C14" s="113">
        <v>40.021204939503555</v>
      </c>
      <c r="D14" s="115">
        <v>12834</v>
      </c>
      <c r="E14" s="114">
        <v>12893</v>
      </c>
      <c r="F14" s="114">
        <v>13004</v>
      </c>
      <c r="G14" s="114">
        <v>13199</v>
      </c>
      <c r="H14" s="140">
        <v>13132</v>
      </c>
      <c r="I14" s="115">
        <v>-298</v>
      </c>
      <c r="J14" s="116">
        <v>-2.2692659153213524</v>
      </c>
      <c r="K14" s="110"/>
      <c r="L14" s="110"/>
      <c r="M14" s="110"/>
      <c r="N14" s="110"/>
      <c r="O14" s="110"/>
    </row>
    <row r="15" spans="1:15" s="110" customFormat="1" ht="24.75" customHeight="1" x14ac:dyDescent="0.2">
      <c r="A15" s="193" t="s">
        <v>216</v>
      </c>
      <c r="B15" s="199" t="s">
        <v>217</v>
      </c>
      <c r="C15" s="113">
        <v>3.5331171261070224</v>
      </c>
      <c r="D15" s="115">
        <v>1133</v>
      </c>
      <c r="E15" s="114">
        <v>1145</v>
      </c>
      <c r="F15" s="114">
        <v>1159</v>
      </c>
      <c r="G15" s="114">
        <v>1169</v>
      </c>
      <c r="H15" s="140">
        <v>1173</v>
      </c>
      <c r="I15" s="115">
        <v>-40</v>
      </c>
      <c r="J15" s="116">
        <v>-3.4100596760443307</v>
      </c>
    </row>
    <row r="16" spans="1:15" s="287" customFormat="1" ht="24.95" customHeight="1" x14ac:dyDescent="0.2">
      <c r="A16" s="193" t="s">
        <v>218</v>
      </c>
      <c r="B16" s="199" t="s">
        <v>141</v>
      </c>
      <c r="C16" s="113">
        <v>29.446800548833728</v>
      </c>
      <c r="D16" s="115">
        <v>9443</v>
      </c>
      <c r="E16" s="114">
        <v>9580</v>
      </c>
      <c r="F16" s="114">
        <v>9617</v>
      </c>
      <c r="G16" s="114">
        <v>9836</v>
      </c>
      <c r="H16" s="140">
        <v>9781</v>
      </c>
      <c r="I16" s="115">
        <v>-338</v>
      </c>
      <c r="J16" s="116">
        <v>-3.4556793783866682</v>
      </c>
      <c r="K16" s="110"/>
      <c r="L16" s="110"/>
      <c r="M16" s="110"/>
      <c r="N16" s="110"/>
      <c r="O16" s="110"/>
    </row>
    <row r="17" spans="1:15" s="110" customFormat="1" ht="24.95" customHeight="1" x14ac:dyDescent="0.2">
      <c r="A17" s="193" t="s">
        <v>219</v>
      </c>
      <c r="B17" s="199" t="s">
        <v>220</v>
      </c>
      <c r="C17" s="113">
        <v>7.0412872645628042</v>
      </c>
      <c r="D17" s="115">
        <v>2258</v>
      </c>
      <c r="E17" s="114">
        <v>2168</v>
      </c>
      <c r="F17" s="114">
        <v>2228</v>
      </c>
      <c r="G17" s="114">
        <v>2194</v>
      </c>
      <c r="H17" s="140">
        <v>2178</v>
      </c>
      <c r="I17" s="115">
        <v>80</v>
      </c>
      <c r="J17" s="116">
        <v>3.6730945821854912</v>
      </c>
    </row>
    <row r="18" spans="1:15" s="287" customFormat="1" ht="24.95" customHeight="1" x14ac:dyDescent="0.2">
      <c r="A18" s="201" t="s">
        <v>144</v>
      </c>
      <c r="B18" s="202" t="s">
        <v>145</v>
      </c>
      <c r="C18" s="113">
        <v>6.5984782337532746</v>
      </c>
      <c r="D18" s="115">
        <v>2116</v>
      </c>
      <c r="E18" s="114">
        <v>2042</v>
      </c>
      <c r="F18" s="114">
        <v>2260</v>
      </c>
      <c r="G18" s="114">
        <v>2207</v>
      </c>
      <c r="H18" s="140">
        <v>2070</v>
      </c>
      <c r="I18" s="115">
        <v>46</v>
      </c>
      <c r="J18" s="116">
        <v>2.2222222222222223</v>
      </c>
      <c r="K18" s="110"/>
      <c r="L18" s="110"/>
      <c r="M18" s="110"/>
      <c r="N18" s="110"/>
      <c r="O18" s="110"/>
    </row>
    <row r="19" spans="1:15" s="110" customFormat="1" ht="24.95" customHeight="1" x14ac:dyDescent="0.2">
      <c r="A19" s="193" t="s">
        <v>146</v>
      </c>
      <c r="B19" s="199" t="s">
        <v>147</v>
      </c>
      <c r="C19" s="113">
        <v>9.4361980790819509</v>
      </c>
      <c r="D19" s="115">
        <v>3026</v>
      </c>
      <c r="E19" s="114">
        <v>3125</v>
      </c>
      <c r="F19" s="114">
        <v>3162</v>
      </c>
      <c r="G19" s="114">
        <v>3120</v>
      </c>
      <c r="H19" s="140">
        <v>3130</v>
      </c>
      <c r="I19" s="115">
        <v>-104</v>
      </c>
      <c r="J19" s="116">
        <v>-3.3226837060702876</v>
      </c>
    </row>
    <row r="20" spans="1:15" s="287" customFormat="1" ht="24.95" customHeight="1" x14ac:dyDescent="0.2">
      <c r="A20" s="193" t="s">
        <v>148</v>
      </c>
      <c r="B20" s="199" t="s">
        <v>149</v>
      </c>
      <c r="C20" s="113">
        <v>3.0154671323437694</v>
      </c>
      <c r="D20" s="115">
        <v>967</v>
      </c>
      <c r="E20" s="114">
        <v>970</v>
      </c>
      <c r="F20" s="114">
        <v>987</v>
      </c>
      <c r="G20" s="114">
        <v>920</v>
      </c>
      <c r="H20" s="140">
        <v>906</v>
      </c>
      <c r="I20" s="115">
        <v>61</v>
      </c>
      <c r="J20" s="116">
        <v>6.7328918322295808</v>
      </c>
      <c r="K20" s="110"/>
      <c r="L20" s="110"/>
      <c r="M20" s="110"/>
      <c r="N20" s="110"/>
      <c r="O20" s="110"/>
    </row>
    <row r="21" spans="1:15" s="110" customFormat="1" ht="24.95" customHeight="1" x14ac:dyDescent="0.2">
      <c r="A21" s="201" t="s">
        <v>150</v>
      </c>
      <c r="B21" s="202" t="s">
        <v>151</v>
      </c>
      <c r="C21" s="113">
        <v>2.0550081077709867</v>
      </c>
      <c r="D21" s="115">
        <v>659</v>
      </c>
      <c r="E21" s="114">
        <v>645</v>
      </c>
      <c r="F21" s="114">
        <v>659</v>
      </c>
      <c r="G21" s="114">
        <v>662</v>
      </c>
      <c r="H21" s="140">
        <v>653</v>
      </c>
      <c r="I21" s="115">
        <v>6</v>
      </c>
      <c r="J21" s="116">
        <v>0.91883614088820831</v>
      </c>
    </row>
    <row r="22" spans="1:15" s="110" customFormat="1" ht="24.95" customHeight="1" x14ac:dyDescent="0.2">
      <c r="A22" s="201" t="s">
        <v>152</v>
      </c>
      <c r="B22" s="199" t="s">
        <v>153</v>
      </c>
      <c r="C22" s="113" t="s">
        <v>513</v>
      </c>
      <c r="D22" s="115" t="s">
        <v>513</v>
      </c>
      <c r="E22" s="114" t="s">
        <v>513</v>
      </c>
      <c r="F22" s="114" t="s">
        <v>513</v>
      </c>
      <c r="G22" s="114">
        <v>335</v>
      </c>
      <c r="H22" s="140">
        <v>285</v>
      </c>
      <c r="I22" s="115" t="s">
        <v>513</v>
      </c>
      <c r="J22" s="116" t="s">
        <v>513</v>
      </c>
    </row>
    <row r="23" spans="1:15" s="110" customFormat="1" ht="24.95" customHeight="1" x14ac:dyDescent="0.2">
      <c r="A23" s="193" t="s">
        <v>154</v>
      </c>
      <c r="B23" s="199" t="s">
        <v>155</v>
      </c>
      <c r="C23" s="113">
        <v>2.2140451540476489</v>
      </c>
      <c r="D23" s="115">
        <v>710</v>
      </c>
      <c r="E23" s="114">
        <v>710</v>
      </c>
      <c r="F23" s="114">
        <v>708</v>
      </c>
      <c r="G23" s="114">
        <v>707</v>
      </c>
      <c r="H23" s="140">
        <v>712</v>
      </c>
      <c r="I23" s="115">
        <v>-2</v>
      </c>
      <c r="J23" s="116">
        <v>-0.2808988764044944</v>
      </c>
    </row>
    <row r="24" spans="1:15" s="110" customFormat="1" ht="24.95" customHeight="1" x14ac:dyDescent="0.2">
      <c r="A24" s="193" t="s">
        <v>156</v>
      </c>
      <c r="B24" s="199" t="s">
        <v>221</v>
      </c>
      <c r="C24" s="113">
        <v>3.9728077834601474</v>
      </c>
      <c r="D24" s="115">
        <v>1274</v>
      </c>
      <c r="E24" s="114">
        <v>1306</v>
      </c>
      <c r="F24" s="114">
        <v>1295</v>
      </c>
      <c r="G24" s="114">
        <v>793</v>
      </c>
      <c r="H24" s="140">
        <v>786</v>
      </c>
      <c r="I24" s="115">
        <v>488</v>
      </c>
      <c r="J24" s="116">
        <v>62.086513994910945</v>
      </c>
    </row>
    <row r="25" spans="1:15" s="110" customFormat="1" ht="24.95" customHeight="1" x14ac:dyDescent="0.2">
      <c r="A25" s="193" t="s">
        <v>222</v>
      </c>
      <c r="B25" s="204" t="s">
        <v>159</v>
      </c>
      <c r="C25" s="113">
        <v>2.064363228140202</v>
      </c>
      <c r="D25" s="115">
        <v>662</v>
      </c>
      <c r="E25" s="114">
        <v>599</v>
      </c>
      <c r="F25" s="114">
        <v>634</v>
      </c>
      <c r="G25" s="114">
        <v>619</v>
      </c>
      <c r="H25" s="140">
        <v>572</v>
      </c>
      <c r="I25" s="115">
        <v>90</v>
      </c>
      <c r="J25" s="116">
        <v>15.734265734265735</v>
      </c>
    </row>
    <row r="26" spans="1:15" s="110" customFormat="1" ht="24.95" customHeight="1" x14ac:dyDescent="0.2">
      <c r="A26" s="201">
        <v>782.78300000000002</v>
      </c>
      <c r="B26" s="203" t="s">
        <v>160</v>
      </c>
      <c r="C26" s="113" t="s">
        <v>513</v>
      </c>
      <c r="D26" s="115" t="s">
        <v>513</v>
      </c>
      <c r="E26" s="114" t="s">
        <v>513</v>
      </c>
      <c r="F26" s="114" t="s">
        <v>513</v>
      </c>
      <c r="G26" s="114">
        <v>161</v>
      </c>
      <c r="H26" s="140">
        <v>155</v>
      </c>
      <c r="I26" s="115" t="s">
        <v>513</v>
      </c>
      <c r="J26" s="116" t="s">
        <v>513</v>
      </c>
    </row>
    <row r="27" spans="1:15" s="110" customFormat="1" ht="24.95" customHeight="1" x14ac:dyDescent="0.2">
      <c r="A27" s="193" t="s">
        <v>161</v>
      </c>
      <c r="B27" s="199" t="s">
        <v>223</v>
      </c>
      <c r="C27" s="113">
        <v>8.7314456779343903</v>
      </c>
      <c r="D27" s="115">
        <v>2800</v>
      </c>
      <c r="E27" s="114">
        <v>2812</v>
      </c>
      <c r="F27" s="114">
        <v>2792</v>
      </c>
      <c r="G27" s="114">
        <v>2781</v>
      </c>
      <c r="H27" s="140">
        <v>2770</v>
      </c>
      <c r="I27" s="115">
        <v>30</v>
      </c>
      <c r="J27" s="116">
        <v>1.0830324909747293</v>
      </c>
    </row>
    <row r="28" spans="1:15" s="110" customFormat="1" ht="24.95" customHeight="1" x14ac:dyDescent="0.2">
      <c r="A28" s="193" t="s">
        <v>163</v>
      </c>
      <c r="B28" s="199" t="s">
        <v>164</v>
      </c>
      <c r="C28" s="113">
        <v>2.6131969564675064</v>
      </c>
      <c r="D28" s="115">
        <v>838</v>
      </c>
      <c r="E28" s="114">
        <v>837</v>
      </c>
      <c r="F28" s="114">
        <v>825</v>
      </c>
      <c r="G28" s="114">
        <v>850</v>
      </c>
      <c r="H28" s="140">
        <v>854</v>
      </c>
      <c r="I28" s="115">
        <v>-16</v>
      </c>
      <c r="J28" s="116">
        <v>-1.873536299765808</v>
      </c>
    </row>
    <row r="29" spans="1:15" s="110" customFormat="1" ht="24.95" customHeight="1" x14ac:dyDescent="0.2">
      <c r="A29" s="193">
        <v>86</v>
      </c>
      <c r="B29" s="199" t="s">
        <v>165</v>
      </c>
      <c r="C29" s="113">
        <v>4.0445303729574658</v>
      </c>
      <c r="D29" s="115">
        <v>1297</v>
      </c>
      <c r="E29" s="114">
        <v>1309</v>
      </c>
      <c r="F29" s="114">
        <v>1310</v>
      </c>
      <c r="G29" s="114">
        <v>1275</v>
      </c>
      <c r="H29" s="140">
        <v>1294</v>
      </c>
      <c r="I29" s="115">
        <v>3</v>
      </c>
      <c r="J29" s="116">
        <v>0.23183925811437403</v>
      </c>
    </row>
    <row r="30" spans="1:15" s="110" customFormat="1" ht="24.95" customHeight="1" x14ac:dyDescent="0.2">
      <c r="A30" s="193">
        <v>87.88</v>
      </c>
      <c r="B30" s="204" t="s">
        <v>166</v>
      </c>
      <c r="C30" s="113">
        <v>9.5484595235125358</v>
      </c>
      <c r="D30" s="115">
        <v>3062</v>
      </c>
      <c r="E30" s="114">
        <v>3082</v>
      </c>
      <c r="F30" s="114">
        <v>3080</v>
      </c>
      <c r="G30" s="114">
        <v>3007</v>
      </c>
      <c r="H30" s="140">
        <v>3004</v>
      </c>
      <c r="I30" s="115">
        <v>58</v>
      </c>
      <c r="J30" s="116">
        <v>1.9307589880159788</v>
      </c>
    </row>
    <row r="31" spans="1:15" s="110" customFormat="1" ht="24.95" customHeight="1" x14ac:dyDescent="0.2">
      <c r="A31" s="193" t="s">
        <v>167</v>
      </c>
      <c r="B31" s="199" t="s">
        <v>168</v>
      </c>
      <c r="C31" s="113">
        <v>1.7525258824996881</v>
      </c>
      <c r="D31" s="115">
        <v>562</v>
      </c>
      <c r="E31" s="114">
        <v>546</v>
      </c>
      <c r="F31" s="114">
        <v>558</v>
      </c>
      <c r="G31" s="114">
        <v>559</v>
      </c>
      <c r="H31" s="140">
        <v>563</v>
      </c>
      <c r="I31" s="115">
        <v>-1</v>
      </c>
      <c r="J31" s="116">
        <v>-0.17761989342806395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v>347</v>
      </c>
      <c r="F34" s="114">
        <v>370</v>
      </c>
      <c r="G34" s="114">
        <v>343</v>
      </c>
      <c r="H34" s="140">
        <v>327</v>
      </c>
      <c r="I34" s="115" t="s">
        <v>513</v>
      </c>
      <c r="J34" s="116" t="s">
        <v>513</v>
      </c>
    </row>
    <row r="35" spans="1:10" s="110" customFormat="1" ht="24.95" customHeight="1" x14ac:dyDescent="0.2">
      <c r="A35" s="292" t="s">
        <v>171</v>
      </c>
      <c r="B35" s="293" t="s">
        <v>172</v>
      </c>
      <c r="C35" s="113" t="s">
        <v>513</v>
      </c>
      <c r="D35" s="115" t="s">
        <v>513</v>
      </c>
      <c r="E35" s="114">
        <v>15395</v>
      </c>
      <c r="F35" s="114">
        <v>15770</v>
      </c>
      <c r="G35" s="114">
        <v>15897</v>
      </c>
      <c r="H35" s="140">
        <v>15691</v>
      </c>
      <c r="I35" s="115" t="s">
        <v>513</v>
      </c>
      <c r="J35" s="116" t="s">
        <v>513</v>
      </c>
    </row>
    <row r="36" spans="1:10" s="110" customFormat="1" ht="24.95" customHeight="1" x14ac:dyDescent="0.2">
      <c r="A36" s="294" t="s">
        <v>173</v>
      </c>
      <c r="B36" s="295" t="s">
        <v>174</v>
      </c>
      <c r="C36" s="125">
        <v>50.75464637645004</v>
      </c>
      <c r="D36" s="143">
        <v>16276</v>
      </c>
      <c r="E36" s="144">
        <v>16364</v>
      </c>
      <c r="F36" s="144">
        <v>16479</v>
      </c>
      <c r="G36" s="144">
        <v>15789</v>
      </c>
      <c r="H36" s="145">
        <v>15684</v>
      </c>
      <c r="I36" s="143">
        <v>592</v>
      </c>
      <c r="J36" s="146">
        <v>3.7745473093598574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2020-09-25T11:20:13Z</dcterms:created>
  <dcterms:modified xsi:type="dcterms:W3CDTF">2020-09-28T08:11:18Z</dcterms:modified>
</cp:coreProperties>
</file>