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7"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K9" i="24" s="1"/>
  <c r="B8" i="24"/>
  <c r="B7" i="24"/>
  <c r="G35" i="24" l="1"/>
  <c r="M35" i="24"/>
  <c r="E35" i="24"/>
  <c r="L35" i="24"/>
  <c r="I35" i="24"/>
  <c r="G19" i="24"/>
  <c r="M19" i="24"/>
  <c r="E19" i="24"/>
  <c r="L19" i="24"/>
  <c r="I19" i="24"/>
  <c r="K8" i="24"/>
  <c r="J8" i="24"/>
  <c r="H8" i="24"/>
  <c r="F8" i="24"/>
  <c r="D8" i="24"/>
  <c r="G27" i="24"/>
  <c r="M27" i="24"/>
  <c r="E27" i="24"/>
  <c r="L27" i="24"/>
  <c r="I27" i="24"/>
  <c r="F25" i="24"/>
  <c r="D25" i="24"/>
  <c r="J25" i="24"/>
  <c r="K25" i="24"/>
  <c r="H25" i="24"/>
  <c r="I32" i="24"/>
  <c r="M32" i="24"/>
  <c r="E32" i="24"/>
  <c r="L32" i="24"/>
  <c r="G7" i="24"/>
  <c r="M7" i="24"/>
  <c r="E7" i="24"/>
  <c r="L7" i="24"/>
  <c r="I7" i="24"/>
  <c r="G32" i="24"/>
  <c r="F19" i="24"/>
  <c r="D19" i="24"/>
  <c r="J19" i="24"/>
  <c r="K19" i="24"/>
  <c r="H19" i="24"/>
  <c r="K22" i="24"/>
  <c r="J22" i="24"/>
  <c r="H22" i="24"/>
  <c r="F22" i="24"/>
  <c r="D22" i="24"/>
  <c r="K32" i="24"/>
  <c r="J32" i="24"/>
  <c r="H32" i="24"/>
  <c r="F32" i="24"/>
  <c r="D32" i="24"/>
  <c r="F35" i="24"/>
  <c r="D35" i="24"/>
  <c r="J35" i="24"/>
  <c r="K35" i="24"/>
  <c r="H35" i="24"/>
  <c r="B39" i="24"/>
  <c r="B45" i="24"/>
  <c r="I8" i="24"/>
  <c r="M8" i="24"/>
  <c r="E8" i="24"/>
  <c r="L8" i="24"/>
  <c r="G8" i="24"/>
  <c r="G9" i="24"/>
  <c r="M9" i="24"/>
  <c r="E9" i="24"/>
  <c r="L9" i="24"/>
  <c r="I9" i="24"/>
  <c r="G29" i="24"/>
  <c r="M29" i="24"/>
  <c r="E29" i="24"/>
  <c r="L29" i="24"/>
  <c r="I29" i="24"/>
  <c r="I37" i="24"/>
  <c r="G37" i="24"/>
  <c r="L37" i="24"/>
  <c r="E37" i="24"/>
  <c r="K58" i="24"/>
  <c r="J58" i="24"/>
  <c r="I58" i="24"/>
  <c r="K26" i="24"/>
  <c r="J26" i="24"/>
  <c r="H26" i="24"/>
  <c r="F26" i="24"/>
  <c r="D26" i="24"/>
  <c r="I16" i="24"/>
  <c r="M16" i="24"/>
  <c r="E16" i="24"/>
  <c r="L16" i="24"/>
  <c r="I26" i="24"/>
  <c r="M26" i="24"/>
  <c r="E26" i="24"/>
  <c r="G26" i="24"/>
  <c r="L26" i="24"/>
  <c r="G16" i="24"/>
  <c r="K74" i="24"/>
  <c r="J74" i="24"/>
  <c r="I74" i="24"/>
  <c r="I77" i="24" s="1"/>
  <c r="F17" i="24"/>
  <c r="D17" i="24"/>
  <c r="J17" i="24"/>
  <c r="K17" i="24"/>
  <c r="H17" i="24"/>
  <c r="F23" i="24"/>
  <c r="D23" i="24"/>
  <c r="J23" i="24"/>
  <c r="K23" i="24"/>
  <c r="H23" i="24"/>
  <c r="F29" i="24"/>
  <c r="D29" i="24"/>
  <c r="J29" i="24"/>
  <c r="H29" i="24"/>
  <c r="I20" i="24"/>
  <c r="M20" i="24"/>
  <c r="E20" i="24"/>
  <c r="L20" i="24"/>
  <c r="G20" i="24"/>
  <c r="G23" i="24"/>
  <c r="M23" i="24"/>
  <c r="E23" i="24"/>
  <c r="L23" i="24"/>
  <c r="I23" i="24"/>
  <c r="I30" i="24"/>
  <c r="M30" i="24"/>
  <c r="E30" i="24"/>
  <c r="L30" i="24"/>
  <c r="G30" i="24"/>
  <c r="G33" i="24"/>
  <c r="M33" i="24"/>
  <c r="E33" i="24"/>
  <c r="L33" i="24"/>
  <c r="I33" i="24"/>
  <c r="G15" i="24"/>
  <c r="M15" i="24"/>
  <c r="E15" i="24"/>
  <c r="L15" i="24"/>
  <c r="I15" i="24"/>
  <c r="B14" i="24"/>
  <c r="B6" i="24"/>
  <c r="K20" i="24"/>
  <c r="J20" i="24"/>
  <c r="H20" i="24"/>
  <c r="F20" i="24"/>
  <c r="D20" i="24"/>
  <c r="F33" i="24"/>
  <c r="D33" i="24"/>
  <c r="J33" i="24"/>
  <c r="K33" i="24"/>
  <c r="H33" i="24"/>
  <c r="H37" i="24"/>
  <c r="F37" i="24"/>
  <c r="D37" i="24"/>
  <c r="K37" i="24"/>
  <c r="J37" i="24"/>
  <c r="M38" i="24"/>
  <c r="E38" i="24"/>
  <c r="L38" i="24"/>
  <c r="G38" i="24"/>
  <c r="I38" i="24"/>
  <c r="M37" i="24"/>
  <c r="K28" i="24"/>
  <c r="J28" i="24"/>
  <c r="H28" i="24"/>
  <c r="F28" i="24"/>
  <c r="D28" i="24"/>
  <c r="I22" i="24"/>
  <c r="M22" i="24"/>
  <c r="E22" i="24"/>
  <c r="L22" i="24"/>
  <c r="G22" i="24"/>
  <c r="G25" i="24"/>
  <c r="M25" i="24"/>
  <c r="E25" i="24"/>
  <c r="L25" i="24"/>
  <c r="I25" i="24"/>
  <c r="F9" i="24"/>
  <c r="D9" i="24"/>
  <c r="J9" i="24"/>
  <c r="H9" i="24"/>
  <c r="K24" i="24"/>
  <c r="J24" i="24"/>
  <c r="H24" i="24"/>
  <c r="F24" i="24"/>
  <c r="D24" i="24"/>
  <c r="F27" i="24"/>
  <c r="D27" i="24"/>
  <c r="J27" i="24"/>
  <c r="K27" i="24"/>
  <c r="H27" i="24"/>
  <c r="K30" i="24"/>
  <c r="J30" i="24"/>
  <c r="H30" i="24"/>
  <c r="F30" i="24"/>
  <c r="D30" i="24"/>
  <c r="C14" i="24"/>
  <c r="C6" i="24"/>
  <c r="G17" i="24"/>
  <c r="M17" i="24"/>
  <c r="E17" i="24"/>
  <c r="L17" i="24"/>
  <c r="I17" i="24"/>
  <c r="I24" i="24"/>
  <c r="M24" i="24"/>
  <c r="E24" i="24"/>
  <c r="L24" i="24"/>
  <c r="I34" i="24"/>
  <c r="M34" i="24"/>
  <c r="E34" i="24"/>
  <c r="G34" i="24"/>
  <c r="L34" i="24"/>
  <c r="G24" i="24"/>
  <c r="F15" i="24"/>
  <c r="D15" i="24"/>
  <c r="J15" i="24"/>
  <c r="K15" i="24"/>
  <c r="H15" i="24"/>
  <c r="K34" i="24"/>
  <c r="J34" i="24"/>
  <c r="H34" i="24"/>
  <c r="F34" i="24"/>
  <c r="D34" i="24"/>
  <c r="G21" i="24"/>
  <c r="M21" i="24"/>
  <c r="E21" i="24"/>
  <c r="L21" i="24"/>
  <c r="I21" i="24"/>
  <c r="I28" i="24"/>
  <c r="M28" i="24"/>
  <c r="E28" i="24"/>
  <c r="L28" i="24"/>
  <c r="G28" i="24"/>
  <c r="G31" i="24"/>
  <c r="M31" i="24"/>
  <c r="E31" i="24"/>
  <c r="L31" i="24"/>
  <c r="I31" i="24"/>
  <c r="C45" i="24"/>
  <c r="C39" i="24"/>
  <c r="K66" i="24"/>
  <c r="J66" i="24"/>
  <c r="I66" i="24"/>
  <c r="K16" i="24"/>
  <c r="J16" i="24"/>
  <c r="H16" i="24"/>
  <c r="F16" i="24"/>
  <c r="D16" i="24"/>
  <c r="F7" i="24"/>
  <c r="D7" i="24"/>
  <c r="J7" i="24"/>
  <c r="K7" i="24"/>
  <c r="H7" i="24"/>
  <c r="F21" i="24"/>
  <c r="D21" i="24"/>
  <c r="J21" i="24"/>
  <c r="H21" i="24"/>
  <c r="F31" i="24"/>
  <c r="D31" i="24"/>
  <c r="J31" i="24"/>
  <c r="K31" i="24"/>
  <c r="H31" i="24"/>
  <c r="D38" i="24"/>
  <c r="K38" i="24"/>
  <c r="J38" i="24"/>
  <c r="H38" i="24"/>
  <c r="F38" i="24"/>
  <c r="I18" i="24"/>
  <c r="M18" i="24"/>
  <c r="E18" i="24"/>
  <c r="G18" i="24"/>
  <c r="L18" i="24"/>
  <c r="K29" i="24"/>
  <c r="K53" i="24"/>
  <c r="J53" i="24"/>
  <c r="K61" i="24"/>
  <c r="J61" i="24"/>
  <c r="K69" i="24"/>
  <c r="J69" i="24"/>
  <c r="K55" i="24"/>
  <c r="J55" i="24"/>
  <c r="K63" i="24"/>
  <c r="J63" i="24"/>
  <c r="K71" i="24"/>
  <c r="J71" i="24"/>
  <c r="K52" i="24"/>
  <c r="J52" i="24"/>
  <c r="K60" i="24"/>
  <c r="J60" i="24"/>
  <c r="K68" i="24"/>
  <c r="J68" i="24"/>
  <c r="K18" i="24"/>
  <c r="J18" i="24"/>
  <c r="H18" i="24"/>
  <c r="F18" i="24"/>
  <c r="H43" i="24"/>
  <c r="F43" i="24"/>
  <c r="D43" i="24"/>
  <c r="K43" i="24"/>
  <c r="K57" i="24"/>
  <c r="J57" i="24"/>
  <c r="K65" i="24"/>
  <c r="J65" i="24"/>
  <c r="K73" i="24"/>
  <c r="J73" i="24"/>
  <c r="K54" i="24"/>
  <c r="J54" i="24"/>
  <c r="K62" i="24"/>
  <c r="J62" i="24"/>
  <c r="K70" i="24"/>
  <c r="J70" i="24"/>
  <c r="D18" i="24"/>
  <c r="K51" i="24"/>
  <c r="J51" i="24"/>
  <c r="K59" i="24"/>
  <c r="J59" i="24"/>
  <c r="K67" i="24"/>
  <c r="J67" i="24"/>
  <c r="K75" i="24"/>
  <c r="J75" i="24"/>
  <c r="J77" i="24" s="1"/>
  <c r="H41" i="24"/>
  <c r="F41" i="24"/>
  <c r="D41" i="24"/>
  <c r="K41" i="24"/>
  <c r="K56" i="24"/>
  <c r="J56" i="24"/>
  <c r="K64" i="24"/>
  <c r="J64" i="24"/>
  <c r="K72" i="24"/>
  <c r="J72" i="24"/>
  <c r="G40" i="24"/>
  <c r="G42" i="24"/>
  <c r="G44" i="24"/>
  <c r="H40" i="24"/>
  <c r="L41" i="24"/>
  <c r="H42" i="24"/>
  <c r="L43" i="24"/>
  <c r="H44" i="24"/>
  <c r="J44" i="24"/>
  <c r="E40" i="24"/>
  <c r="E42" i="24"/>
  <c r="E44" i="24"/>
  <c r="I79" i="24" l="1"/>
  <c r="I45" i="24"/>
  <c r="G45" i="24"/>
  <c r="M45" i="24"/>
  <c r="E45" i="24"/>
  <c r="L45" i="24"/>
  <c r="I14" i="24"/>
  <c r="M14" i="24"/>
  <c r="E14" i="24"/>
  <c r="L14" i="24"/>
  <c r="G14" i="24"/>
  <c r="K14" i="24"/>
  <c r="J14" i="24"/>
  <c r="H14" i="24"/>
  <c r="F14" i="24"/>
  <c r="D14" i="24"/>
  <c r="H39" i="24"/>
  <c r="F39" i="24"/>
  <c r="D39" i="24"/>
  <c r="K39" i="24"/>
  <c r="J39" i="24"/>
  <c r="J79" i="24"/>
  <c r="K77" i="24"/>
  <c r="J78" i="24" s="1"/>
  <c r="I39" i="24"/>
  <c r="G39" i="24"/>
  <c r="L39" i="24"/>
  <c r="M39" i="24"/>
  <c r="E39" i="24"/>
  <c r="I6" i="24"/>
  <c r="M6" i="24"/>
  <c r="E6" i="24"/>
  <c r="G6" i="24"/>
  <c r="L6" i="24"/>
  <c r="K6" i="24"/>
  <c r="J6" i="24"/>
  <c r="H6" i="24"/>
  <c r="F6" i="24"/>
  <c r="D6" i="24"/>
  <c r="H45" i="24"/>
  <c r="F45" i="24"/>
  <c r="D45" i="24"/>
  <c r="K45" i="24"/>
  <c r="J45" i="24"/>
  <c r="K79" i="24" l="1"/>
  <c r="K78" i="24"/>
  <c r="I78" i="24"/>
  <c r="I83" i="24" l="1"/>
  <c r="I82" i="24"/>
  <c r="I81" i="24"/>
</calcChain>
</file>

<file path=xl/sharedStrings.xml><?xml version="1.0" encoding="utf-8"?>
<sst xmlns="http://schemas.openxmlformats.org/spreadsheetml/2006/main" count="1710" uniqueCount="521">
  <si>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</si>
  <si>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</si>
  <si>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</si>
  <si>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</si>
  <si>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</si>
  <si>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</si>
  <si>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</si>
  <si>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</si>
  <si>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</si>
  <si>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</si>
  <si>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</si>
  <si>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</si>
  <si>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</si>
  <si>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Regensburg (09375)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</si>
  <si>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</si>
  <si>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</si>
  <si>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</si>
  <si>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</si>
  <si>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</si>
  <si>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</si>
  <si>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</si>
  <si>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</si>
  <si>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</si>
  <si>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</si>
  <si>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</si>
  <si>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</si>
  <si>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</si>
  <si>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</si>
  <si>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</si>
  <si>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</si>
  <si>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</si>
  <si>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</si>
  <si>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</si>
  <si>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</si>
  <si>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</si>
  <si>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</si>
  <si>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</si>
  <si>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</si>
  <si>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</si>
  <si>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</si>
  <si>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</si>
  <si>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</si>
  <si>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</si>
  <si>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</si>
  <si>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</si>
  <si>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</si>
  <si>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</si>
  <si>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</si>
  <si>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</si>
  <si>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</si>
  <si>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</si>
  <si>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</si>
  <si>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</si>
  <si>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</si>
  <si>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</si>
  <si>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</si>
  <si>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</si>
  <si>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</si>
  <si>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</si>
  <si>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</si>
  <si>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</si>
  <si>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</si>
  <si>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</si>
  <si>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</si>
  <si>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</si>
  <si>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</si>
  <si>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</si>
  <si>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</si>
  <si>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</si>
  <si>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</si>
  <si>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</si>
  <si>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</si>
  <si>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</si>
  <si>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</si>
  <si>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</si>
  <si>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</si>
  <si>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</si>
  <si>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</si>
  <si>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</si>
  <si>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</si>
  <si>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</si>
  <si>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</si>
  <si>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</si>
  <si>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</si>
  <si>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</si>
  <si>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</si>
  <si>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</si>
  <si>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</si>
  <si>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</si>
  <si>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</si>
  <si>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</si>
  <si>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</si>
  <si>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Regensburg (09375);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</si>
  <si>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</si>
  <si>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</si>
  <si>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</si>
  <si>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</si>
  <si>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</si>
  <si>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</si>
  <si>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</si>
  <si>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</si>
  <si>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</si>
  <si>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</si>
  <si>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</si>
  <si>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</si>
  <si>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</si>
  <si>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</si>
  <si>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</si>
  <si>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</si>
  <si>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</si>
  <si>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</si>
  <si>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</si>
  <si>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</si>
  <si>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</si>
  <si>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</si>
  <si>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</si>
  <si>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</si>
  <si>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</si>
  <si>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</si>
  <si>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</si>
  <si>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</si>
  <si>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</si>
  <si>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</si>
  <si>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</si>
  <si>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</si>
  <si>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</si>
  <si>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</si>
  <si>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</si>
  <si>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</si>
  <si>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</si>
  <si>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</si>
  <si>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</si>
  <si>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</si>
  <si>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</si>
  <si>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</si>
  <si>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</si>
  <si>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</si>
  <si>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</si>
  <si>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</si>
  <si>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</si>
  <si>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</si>
  <si>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</si>
  <si>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</si>
  <si>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</si>
  <si>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</si>
  <si>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</si>
  <si>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</si>
  <si>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</si>
  <si>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</si>
  <si>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</si>
  <si>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</si>
  <si>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</si>
  <si>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</si>
  <si>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</si>
  <si>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</si>
  <si>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</si>
  <si>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</si>
  <si>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</si>
  <si>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</si>
  <si>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</si>
  <si>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</si>
  <si>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</si>
  <si>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</si>
  <si>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</si>
  <si>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</si>
  <si>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</si>
  <si>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</si>
  <si>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</si>
  <si>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</si>
  <si>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</si>
  <si>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</si>
  <si>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</si>
  <si>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</si>
  <si>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</si>
  <si>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</si>
  <si>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</si>
  <si>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</si>
  <si>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</si>
  <si>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</si>
  <si>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</si>
  <si>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</si>
  <si>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</si>
  <si>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</si>
  <si>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Regensburg (09375)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</si>
  <si>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</si>
  <si>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</si>
  <si>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</si>
  <si>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</si>
  <si>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</si>
  <si>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</si>
  <si>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</si>
  <si>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</si>
  <si>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</si>
  <si>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</si>
  <si>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</si>
  <si>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</si>
  <si>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</si>
  <si>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</si>
  <si>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</si>
  <si>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</si>
  <si>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</si>
  <si>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</si>
  <si>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</si>
  <si>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</si>
  <si>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</si>
  <si>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</si>
  <si>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</si>
  <si>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</si>
  <si>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</si>
  <si>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</si>
  <si>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</si>
  <si>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</si>
  <si>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</si>
  <si>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</si>
  <si>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</si>
  <si>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</si>
  <si>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</si>
  <si>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</si>
  <si>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</si>
  <si>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</si>
  <si>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</si>
  <si>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</si>
  <si>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</si>
  <si>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</si>
  <si>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</si>
  <si>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</si>
  <si>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</si>
  <si>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</si>
  <si>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</si>
  <si>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</si>
  <si>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</si>
  <si>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</si>
  <si>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</si>
  <si>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</si>
  <si>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</si>
  <si>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</si>
  <si>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</si>
  <si>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</si>
  <si>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</si>
  <si>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</si>
  <si>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</si>
  <si>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</si>
  <si>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</si>
  <si>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</si>
  <si>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</si>
  <si>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</si>
  <si>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</si>
  <si>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</si>
  <si>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</si>
  <si>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</si>
  <si>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</si>
  <si>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</si>
  <si>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</si>
  <si>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</si>
  <si>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</si>
  <si>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</si>
  <si>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</si>
  <si>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</si>
  <si>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</si>
  <si>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</si>
  <si>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</si>
  <si>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</si>
  <si>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</si>
  <si>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</si>
  <si>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</si>
  <si>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</si>
  <si>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</si>
  <si>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</si>
  <si>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</si>
  <si>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</si>
  <si>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</si>
  <si>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</si>
  <si>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</si>
  <si>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</si>
  <si>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</si>
  <si>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</si>
  <si>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</si>
  <si>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</si>
  <si>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</si>
  <si>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</si>
  <si>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</si>
  <si>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</si>
  <si>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</si>
  <si>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</si>
  <si>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</si>
  <si>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</si>
  <si>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</si>
  <si>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</si>
  <si>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</si>
  <si>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</si>
  <si>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</si>
  <si>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</si>
  <si>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</si>
  <si>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</si>
  <si>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</si>
  <si>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</si>
  <si>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</si>
  <si>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</si>
  <si>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</si>
  <si>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</si>
  <si>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</si>
  <si>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</si>
  <si>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</si>
  <si>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</si>
  <si>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</si>
  <si>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</si>
  <si>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</si>
  <si>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</si>
  <si>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</si>
  <si>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</si>
  <si>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</si>
  <si>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</si>
  <si>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</si>
  <si>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</si>
  <si>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</si>
  <si>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</si>
  <si>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</si>
  <si>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</si>
  <si>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</si>
  <si>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</si>
  <si>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</si>
  <si>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</si>
  <si>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</si>
  <si>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</si>
  <si>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</si>
  <si>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</si>
  <si>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</si>
  <si>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</si>
  <si>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</si>
  <si>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</si>
  <si>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</si>
  <si>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</si>
  <si>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</si>
  <si>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</si>
  <si>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</si>
  <si>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</si>
  <si>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</si>
  <si>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</si>
  <si>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</si>
  <si>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</si>
  <si>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</si>
  <si>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</si>
  <si>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</si>
  <si>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</si>
  <si>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</si>
  <si>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</si>
  <si>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</si>
  <si>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</si>
  <si>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</si>
  <si>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</si>
  <si>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</si>
  <si>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</si>
  <si>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</si>
  <si>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</si>
  <si>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</si>
  <si>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</si>
  <si>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</si>
  <si>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</si>
  <si>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</si>
  <si>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</si>
  <si>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</si>
  <si>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</si>
  <si>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</si>
  <si>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</si>
  <si>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</si>
  <si>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</si>
  <si>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</si>
  <si>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</si>
  <si>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</si>
  <si>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</si>
  <si>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</si>
  <si>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</si>
  <si>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</si>
  <si>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Regensburg (09375);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</si>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</sst>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{4C7C350C-BD67-4CD6-A682-4D2C6A91B58E}</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A85C-4088-BE0E-088D167B3440}"/>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{5C04272B-10DB-4D1E-9504-81C21FDCB54B}</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85C-4088-BE0E-088D167B344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{710A2D63-C28C-4004-BA8B-B257BF25761D}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85C-4088-BE0E-088D167B344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{EB68CAEC-157F-46CF-A4D8-B361B50986FB}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85C-4088-BE0E-088D167B344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2.3409449949734311</c:v>
                </c:pt>
                <c:pt idx="1">
                  <c:v>1.0013227114154917</c:v>
                </c:pt>
                <c:pt idx="2">
                  <c:v>1.1186464311118853</c:v>
                </c:pt>
                <c:pt idx="3">
                  <c:v>1.0875687030768</c:v>
                </c:pt>
              </c:numCache>
            </c:numRef>
          </c:val>
          <c:extLst>
            <c:ext xmlns:c16="http://schemas.microsoft.com/office/drawing/2014/chart" uri="{C3380CC4-5D6E-409C-BE32-E72D297353CC}">
              <c16:uniqueId val="{00000004-A85C-4088-BE0E-088D167B344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{8936A46A-16E4-4063-BBE7-D5E0AEB19D3D}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85C-4088-BE0E-088D167B344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{8984FA68-A474-444A-A311-DAD1F36412D2}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85C-4088-BE0E-088D167B344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{E4E32F32-C7BB-494B-902A-028CF4A6BF2D}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85C-4088-BE0E-088D167B344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{40AB4015-D1E3-4023-A1EC-2B75131214EF}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85C-4088-BE0E-088D167B34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5C-4088-BE0E-088D167B344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5C-4088-BE0E-088D167B344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{F19A57F9-CD64-4743-AE4F-CD73AB59586A}</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40A7-4E72-8957-8BF9257DC2D7}"/>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{63B765C8-958D-4B43-832F-2637A4E78081}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40A7-4E72-8957-8BF9257DC2D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{7D2DE0BD-7C61-4A33-8744-FA6AE1A8DB7D}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0A7-4E72-8957-8BF9257DC2D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{4744E59C-75CF-42E2-A2DB-96FECCD26E21}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0A7-4E72-8957-8BF9257DC2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-1.1941448382126347</c:v>
                </c:pt>
                <c:pt idx="1">
                  <c:v>-1.8915068707011207</c:v>
                </c:pt>
                <c:pt idx="2">
                  <c:v>-2.7637010795899166</c:v>
                </c:pt>
                <c:pt idx="3">
                  <c:v>-2.8655893304673015</c:v>
                </c:pt>
              </c:numCache>
            </c:numRef>
          </c:val>
          <c:extLst>
            <c:ext xmlns:c16="http://schemas.microsoft.com/office/drawing/2014/chart" uri="{C3380CC4-5D6E-409C-BE32-E72D297353CC}">
              <c16:uniqueId val="{00000004-40A7-4E72-8957-8BF9257DC2D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{988FDE2A-CD2C-4B42-84C2-9D952741AD8F}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0A7-4E72-8957-8BF9257DC2D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{BC97C81E-DB28-4FD5-9359-3D65C2C4CC51}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0A7-4E72-8957-8BF9257DC2D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{A27DB923-11A0-4D05-AF04-08C3AE1FE73B}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0A7-4E72-8957-8BF9257DC2D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{4772CC66-C944-4A3F-A3FC-B6CD7389D0FC}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0A7-4E72-8957-8BF9257DC2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0A7-4E72-8957-8BF9257DC2D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0A7-4E72-8957-8BF9257DC2D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{C559580A-2A67-44CE-8603-A7F42F179127}</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E73A-4CA8-9302-D9A7B3CBC72A}"/>
                </c:ext>
              </c:extLst>
            </c:dLbl>
            <c:dLbl>
              <c:idx val="1"/>
              <c:tx>
                <c:strRef>
                  <c:f>Daten_Diagramme!$D$15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{A0EC7FD4-6C56-41FD-8EBB-D48E73AD0B5A}</c15:txfldGUID>
                      <c15:f>Daten_Diagramme!$D$15</c15:f>
                      <c15:dlblFieldTableCache>
                        <c:ptCount val="1"/>
                        <c:pt idx="0">
                          <c:v>4.5</c:v>
                        </c:pt>
                      </c15:dlblFieldTableCache>
                    </c15:dlblFTEntry>
                  </c15:dlblFieldTable>
                  <c15:showDataLabelsRange val="0"/>
                </c:ext>
                <c:ext xmlns:c16="http://schemas.microsoft.com/office/drawing/2014/chart" uri="{C3380CC4-5D6E-409C-BE32-E72D297353CC}">
                  <c16:uniqueId val="{00000001-E73A-4CA8-9302-D9A7B3CBC72A}"/>
                </c:ext>
              </c:extLst>
            </c:dLbl>
            <c:dLbl>
              <c:idx val="2"/>
              <c:tx>
                <c:strRef>
                  <c:f>Daten_Diagramme!$D$16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{4A8CF8C5-808D-4532-A3CD-8398CB19EAE0}</c15:txfldGUID>
                      <c15:f>Daten_Diagramme!$D$16</c15:f>
                      <c15:dlblFieldTableCache>
                        <c:ptCount val="1"/>
                        <c:pt idx="0">
                          <c:v>6.9</c:v>
                        </c:pt>
                      </c15:dlblFieldTableCache>
                    </c15:dlblFTEntry>
                  </c15:dlblFieldTable>
                  <c15:showDataLabelsRange val="0"/>
                </c:ext>
                <c:ext xmlns:c16="http://schemas.microsoft.com/office/drawing/2014/chart" uri="{C3380CC4-5D6E-409C-BE32-E72D297353CC}">
                  <c16:uniqueId val="{00000002-E73A-4CA8-9302-D9A7B3CBC72A}"/>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{FAEFC45F-A2C8-495E-9393-6AEE9DE1EA04}</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E73A-4CA8-9302-D9A7B3CBC72A}"/>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{FA8B17CC-0C23-401E-AEF2-2768D3A2F6A0}</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E73A-4CA8-9302-D9A7B3CBC72A}"/>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{99DD74C3-7188-4FCB-989E-1FD846D59A74}</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E73A-4CA8-9302-D9A7B3CBC72A}"/>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{64A7ABF5-E886-4DC2-9596-C1269841CACD}</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E73A-4CA8-9302-D9A7B3CBC72A}"/>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{B9EA90C2-2C4F-47A0-BA28-C9C45F0C6E50}</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E73A-4CA8-9302-D9A7B3CBC72A}"/>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{0FC1260A-ED70-4086-9A24-406BD8A3EDA2}</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E73A-4CA8-9302-D9A7B3CBC72A}"/>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{8164E3D3-51C5-4C69-84D9-284FACCF6629}</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E73A-4CA8-9302-D9A7B3CBC72A}"/>
                </c:ext>
              </c:extLst>
            </c:dLbl>
            <c:dLbl>
              <c:idx val="10"/>
              <c:tx>
                <c:strRef>
                  <c:f>Daten_Diagramme!$D$24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{B85B30F3-B7C5-4D15-9444-91ED201D1FBE}</c15:txfldGUID>
                      <c15:f>Daten_Diagramme!$D$24</c15:f>
                      <c15:dlblFieldTableCache>
                        <c:ptCount val="1"/>
                        <c:pt idx="0">
                          <c:v>-3.6</c:v>
                        </c:pt>
                      </c15:dlblFieldTableCache>
                    </c15:dlblFTEntry>
                  </c15:dlblFieldTable>
                  <c15:showDataLabelsRange val="0"/>
                </c:ext>
                <c:ext xmlns:c16="http://schemas.microsoft.com/office/drawing/2014/chart" uri="{C3380CC4-5D6E-409C-BE32-E72D297353CC}">
                  <c16:uniqueId val="{0000000A-E73A-4CA8-9302-D9A7B3CBC72A}"/>
                </c:ext>
              </c:extLst>
            </c:dLbl>
            <c:dLbl>
              <c:idx val="11"/>
              <c:tx>
                <c:strRef>
                  <c:f>Daten_Diagramme!$D$25</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{EE4EA844-080D-43B5-8814-FE7231751557}</c15:txfldGUID>
                      <c15:f>Daten_Diagramme!$D$25</c15:f>
                      <c15:dlblFieldTableCache>
                        <c:ptCount val="1"/>
                        <c:pt idx="0">
                          <c:v>16.0</c:v>
                        </c:pt>
                      </c15:dlblFieldTableCache>
                    </c15:dlblFTEntry>
                  </c15:dlblFieldTable>
                  <c15:showDataLabelsRange val="0"/>
                </c:ext>
                <c:ext xmlns:c16="http://schemas.microsoft.com/office/drawing/2014/chart" uri="{C3380CC4-5D6E-409C-BE32-E72D297353CC}">
                  <c16:uniqueId val="{0000000B-E73A-4CA8-9302-D9A7B3CBC72A}"/>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{FA3C244A-85CE-4AF4-8844-3AA18150116C}</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E73A-4CA8-9302-D9A7B3CBC72A}"/>
                </c:ext>
              </c:extLst>
            </c:dLbl>
            <c:dLbl>
              <c:idx val="13"/>
              <c:tx>
                <c:strRef>
                  <c:f>Daten_Diagramme!$D$27</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{AD59E513-E2C2-4EC2-A1D5-587F0CBDF1CE}</c15:txfldGUID>
                      <c15:f>Daten_Diagramme!$D$27</c15:f>
                      <c15:dlblFieldTableCache>
                        <c:ptCount val="1"/>
                        <c:pt idx="0">
                          <c:v>11.8</c:v>
                        </c:pt>
                      </c15:dlblFieldTableCache>
                    </c15:dlblFTEntry>
                  </c15:dlblFieldTable>
                  <c15:showDataLabelsRange val="0"/>
                </c:ext>
                <c:ext xmlns:c16="http://schemas.microsoft.com/office/drawing/2014/chart" uri="{C3380CC4-5D6E-409C-BE32-E72D297353CC}">
                  <c16:uniqueId val="{0000000D-E73A-4CA8-9302-D9A7B3CBC72A}"/>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{C68E5290-1AFD-4813-A38F-497D848DC8EC}</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E73A-4CA8-9302-D9A7B3CBC72A}"/>
                </c:ext>
              </c:extLst>
            </c:dLbl>
            <c:dLbl>
              <c:idx val="15"/>
              <c:tx>
                <c:strRef>
                  <c:f>Daten_Diagramme!$D$29</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{48F76CC1-13FA-4D11-ACB6-7464BF54E56F}</c15:txfldGUID>
                      <c15:f>Daten_Diagramme!$D$29</c15:f>
                      <c15:dlblFieldTableCache>
                        <c:ptCount val="1"/>
                        <c:pt idx="0">
                          <c:v>15.7</c:v>
                        </c:pt>
                      </c15:dlblFieldTableCache>
                    </c15:dlblFTEntry>
                  </c15:dlblFieldTable>
                  <c15:showDataLabelsRange val="0"/>
                </c:ext>
                <c:ext xmlns:c16="http://schemas.microsoft.com/office/drawing/2014/chart" uri="{C3380CC4-5D6E-409C-BE32-E72D297353CC}">
                  <c16:uniqueId val="{0000000F-E73A-4CA8-9302-D9A7B3CBC72A}"/>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{DA1EA76A-8228-4A06-8D61-28E0D6BCEF55}</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E73A-4CA8-9302-D9A7B3CBC72A}"/>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{2883B5AA-3C5B-4D24-A582-F369622FFC13}</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E73A-4CA8-9302-D9A7B3CBC72A}"/>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{2606A88B-9B0E-42B3-A794-BD088DAB8F8B}</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E73A-4CA8-9302-D9A7B3CBC72A}"/>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{4106D0E6-31AC-4D5E-93E4-50ACED6A8C3F}</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E73A-4CA8-9302-D9A7B3CBC72A}"/>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{AFA45F6C-8042-4016-9D11-290508C97124}</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E73A-4CA8-9302-D9A7B3CBC72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{52B7A1A4-93A2-4C61-8398-1786EC019560}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73A-4CA8-9302-D9A7B3CBC72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{C2CDACF4-F6DE-43EE-B403-2C8CD6E6CFCC}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73A-4CA8-9302-D9A7B3CBC72A}"/>
                </c:ext>
              </c:extLst>
            </c:dLbl>
            <c:dLbl>
              <c:idx val="23"/>
              <c:tx>
                <c:strRef>
                  <c:f>Daten_Diagramme!$D$37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{B347E030-30E8-442D-A584-443614C54755}</c15:txfldGUID>
                      <c15:f>Daten_Diagramme!$D$37</c15:f>
                      <c15:dlblFieldTableCache>
                        <c:ptCount val="1"/>
                        <c:pt idx="0">
                          <c:v>4.5</c:v>
                        </c:pt>
                      </c15:dlblFieldTableCache>
                    </c15:dlblFTEntry>
                  </c15:dlblFieldTable>
                  <c15:showDataLabelsRange val="0"/>
                </c:ext>
                <c:ext xmlns:c16="http://schemas.microsoft.com/office/drawing/2014/chart" uri="{C3380CC4-5D6E-409C-BE32-E72D297353CC}">
                  <c16:uniqueId val="{00000017-E73A-4CA8-9302-D9A7B3CBC72A}"/>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{63AD2554-AE8E-49B8-8412-E699B52C8399}</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E73A-4CA8-9302-D9A7B3CBC72A}"/>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{2EAF729E-C317-4B70-AC3A-54E4D91F5CB7}</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E73A-4CA8-9302-D9A7B3CBC72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{95CE7F9C-CC78-448A-9957-F9D95D033E9D}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73A-4CA8-9302-D9A7B3CBC72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{A8031A0F-F2FE-433A-9FF9-F7C72405C856}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73A-4CA8-9302-D9A7B3CBC72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{E88DD5F5-FE87-4FB4-BCEE-48CC0947EBF2}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73A-4CA8-9302-D9A7B3CBC72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{1F90D049-0B7E-45EA-ADA1-5E542FC73E16}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73A-4CA8-9302-D9A7B3CBC72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{437E21B6-3A02-4E75-B2B9-B089D3C31997}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73A-4CA8-9302-D9A7B3CBC72A}"/>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{ECCE1FEF-C110-4642-81EA-96617FBA1FA9}</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E73A-4CA8-9302-D9A7B3CBC7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2.3409449949734311</c:v>
                </c:pt>
                <c:pt idx="1">
                  <c:v>4.4989775051124745</c:v>
                </c:pt>
                <c:pt idx="2">
                  <c:v>6.8649885583524028</c:v>
                </c:pt>
                <c:pt idx="3">
                  <c:v>0.97979593215757821</c:v>
                </c:pt>
                <c:pt idx="4">
                  <c:v>-0.48661800486618007</c:v>
                </c:pt>
                <c:pt idx="5">
                  <c:v>1.216786689843556</c:v>
                </c:pt>
                <c:pt idx="6">
                  <c:v>0.55865921787709494</c:v>
                </c:pt>
                <c:pt idx="7">
                  <c:v>3.8124556002841583</c:v>
                </c:pt>
                <c:pt idx="8">
                  <c:v>2.8387638092574465</c:v>
                </c:pt>
                <c:pt idx="9">
                  <c:v>1.1116152450090744</c:v>
                </c:pt>
                <c:pt idx="10">
                  <c:v>-3.5982008995502248</c:v>
                </c:pt>
                <c:pt idx="11">
                  <c:v>16.03960396039604</c:v>
                </c:pt>
                <c:pt idx="12">
                  <c:v>1.347305389221557</c:v>
                </c:pt>
                <c:pt idx="13">
                  <c:v>11.846689895470384</c:v>
                </c:pt>
                <c:pt idx="14">
                  <c:v>-0.45977011494252873</c:v>
                </c:pt>
                <c:pt idx="15">
                  <c:v>15.686274509803921</c:v>
                </c:pt>
                <c:pt idx="16">
                  <c:v>4.5747422680412368</c:v>
                </c:pt>
                <c:pt idx="17">
                  <c:v>3.1067961165048543</c:v>
                </c:pt>
                <c:pt idx="18">
                  <c:v>1.2163336229365769</c:v>
                </c:pt>
                <c:pt idx="19">
                  <c:v>2.6167605167273931</c:v>
                </c:pt>
                <c:pt idx="20">
                  <c:v>-1.8930957683741647</c:v>
                </c:pt>
                <c:pt idx="21">
                  <c:v>0</c:v>
                </c:pt>
                <c:pt idx="23">
                  <c:v>4.4989775051124745</c:v>
                </c:pt>
                <c:pt idx="24">
                  <c:v>1.7267074361477979</c:v>
                </c:pt>
                <c:pt idx="25">
                  <c:v>2.7194109679435976</c:v>
                </c:pt>
              </c:numCache>
            </c:numRef>
          </c:val>
          <c:extLst>
            <c:ext xmlns:c16="http://schemas.microsoft.com/office/drawing/2014/chart" uri="{C3380CC4-5D6E-409C-BE32-E72D297353CC}">
              <c16:uniqueId val="{00000020-E73A-4CA8-9302-D9A7B3CBC72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{C6E1E129-8B93-487B-B720-A0364F1EE5DE}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73A-4CA8-9302-D9A7B3CBC72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{6E6802E2-A1FE-4E92-8283-E826F0E01A42}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73A-4CA8-9302-D9A7B3CBC72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{17BA4BD7-CD7A-4AA0-8C4B-444980A186C7}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73A-4CA8-9302-D9A7B3CBC72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{7AD6CFF6-642A-43BA-8FB8-0171CD896D6B}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73A-4CA8-9302-D9A7B3CBC72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{0006E8AA-C4AC-4B00-84E9-5EB401455DE3}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73A-4CA8-9302-D9A7B3CBC72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{8E5CAC18-9A1D-49C0-998B-5222211EB07D}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73A-4CA8-9302-D9A7B3CBC72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{9FB49C82-882B-4581-96F5-6FED0487F563}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73A-4CA8-9302-D9A7B3CBC72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{AD2535B2-EDAD-462D-BF92-D001D6437839}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73A-4CA8-9302-D9A7B3CBC72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{F31E7931-F957-484E-94D5-6BAC0E42D993}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73A-4CA8-9302-D9A7B3CBC72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{82DE7253-1ECD-4019-BA71-923E39CF1CC8}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73A-4CA8-9302-D9A7B3CBC72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{5EAE0EF3-CB83-40B5-8FDB-2EFDAAFEA593}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73A-4CA8-9302-D9A7B3CBC72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{46A5BBE9-9480-4C47-B58E-78CD958DCDAE}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73A-4CA8-9302-D9A7B3CBC72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{A9A72D94-1BC4-4011-8497-E47D9CAFB0B4}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73A-4CA8-9302-D9A7B3CBC72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{F4B2AF8C-9EBF-4F47-B146-98685B9F802D}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73A-4CA8-9302-D9A7B3CBC72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{F3D95693-D8AF-4D85-BDF6-572387FDD80A}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73A-4CA8-9302-D9A7B3CBC72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{F3A438D6-94DF-4002-B374-D84EDE4D4621}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73A-4CA8-9302-D9A7B3CBC72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{87C8DAC8-B935-4552-BF1D-7F6AF79297A1}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73A-4CA8-9302-D9A7B3CBC72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{F09864B2-B836-49EF-9808-14E30B4F945C}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73A-4CA8-9302-D9A7B3CBC72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{94C9164A-EC91-4257-BD69-2DAFAD78E604}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73A-4CA8-9302-D9A7B3CBC72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{417E06AF-5AE8-43E4-B56C-93438F3E6087}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73A-4CA8-9302-D9A7B3CBC72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{B932E0AD-09BF-4DF9-A249-66B55557151D}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73A-4CA8-9302-D9A7B3CBC72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{C47EB9AF-A26C-4681-A16B-5361E70B85B9}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73A-4CA8-9302-D9A7B3CBC72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{AF456627-965B-4A0D-987C-CD6DB7A36C73}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73A-4CA8-9302-D9A7B3CBC72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{E6B1F266-F2BD-4EAC-B07F-D90695AD16E3}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73A-4CA8-9302-D9A7B3CBC72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{3180D044-9BCC-4D0F-B6C0-FF7C75ED1F7F}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73A-4CA8-9302-D9A7B3CBC72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{125D76C6-D584-4054-BBE9-5DF7D5D07E25}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73A-4CA8-9302-D9A7B3CBC72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{31C3E0B1-E6C4-4202-A2C5-8F9A5A8D2AF1}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73A-4CA8-9302-D9A7B3CBC72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{2C57454B-322C-4C71-AE9C-B83D45261F49}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73A-4CA8-9302-D9A7B3CBC72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{539DC5E7-4C2A-4B4E-969E-3136C94C3F78}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73A-4CA8-9302-D9A7B3CBC72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{2E3DD93C-2786-4481-B52A-477A65625049}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73A-4CA8-9302-D9A7B3CBC72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{ECEFAA69-B6DB-405B-98E0-998904413D94}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73A-4CA8-9302-D9A7B3CBC72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{E228E232-83B7-4889-AB09-DCF8D2771B3F}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73A-4CA8-9302-D9A7B3CBC7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73A-4CA8-9302-D9A7B3CBC72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73A-4CA8-9302-D9A7B3CBC72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{E0468413-2F64-4CA5-8416-6739B87B1336}</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9400-4A40-830F-4F79AF45A523}"/>
                </c:ext>
              </c:extLst>
            </c:dLbl>
            <c:dLbl>
              <c:idx val="1"/>
              <c:tx>
                <c:strRef>
                  <c:f>Daten_Diagramme!$E$15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{8C70B286-D389-4544-9825-2AB473E6CA19}</c15:txfldGUID>
                      <c15:f>Daten_Diagramme!$E$15</c15:f>
                      <c15:dlblFieldTableCache>
                        <c:ptCount val="1"/>
                        <c:pt idx="0">
                          <c:v>4.0</c:v>
                        </c:pt>
                      </c15:dlblFieldTableCache>
                    </c15:dlblFTEntry>
                  </c15:dlblFieldTable>
                  <c15:showDataLabelsRange val="0"/>
                </c:ext>
                <c:ext xmlns:c16="http://schemas.microsoft.com/office/drawing/2014/chart" uri="{C3380CC4-5D6E-409C-BE32-E72D297353CC}">
                  <c16:uniqueId val="{00000001-9400-4A40-830F-4F79AF45A523}"/>
                </c:ext>
              </c:extLst>
            </c:dLbl>
            <c:dLbl>
              <c:idx val="2"/>
              <c:tx>
                <c:strRef>
                  <c:f>Daten_Diagramme!$E$16</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{7B9DE915-23A6-4822-987B-48AD8CF5533A}</c15:txfldGUID>
                      <c15:f>Daten_Diagramme!$E$16</c15:f>
                      <c15:dlblFieldTableCache>
                        <c:ptCount val="1"/>
                        <c:pt idx="0">
                          <c:v>7.2</c:v>
                        </c:pt>
                      </c15:dlblFieldTableCache>
                    </c15:dlblFTEntry>
                  </c15:dlblFieldTable>
                  <c15:showDataLabelsRange val="0"/>
                </c:ext>
                <c:ext xmlns:c16="http://schemas.microsoft.com/office/drawing/2014/chart" uri="{C3380CC4-5D6E-409C-BE32-E72D297353CC}">
                  <c16:uniqueId val="{00000002-9400-4A40-830F-4F79AF45A523}"/>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{5B15B456-E116-4DD8-9E2D-12DA16DCEF52}</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9400-4A40-830F-4F79AF45A523}"/>
                </c:ext>
              </c:extLst>
            </c:dLbl>
            <c:dLbl>
              <c:idx val="4"/>
              <c:tx>
                <c:strRef>
                  <c:f>Daten_Diagramme!$E$18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{68C52BE4-CDC4-4750-932A-31EFD0A84748}</c15:txfldGUID>
                      <c15:f>Daten_Diagramme!$E$18</c15:f>
                      <c15:dlblFieldTableCache>
                        <c:ptCount val="1"/>
                        <c:pt idx="0">
                          <c:v>-3.0</c:v>
                        </c:pt>
                      </c15:dlblFieldTableCache>
                    </c15:dlblFTEntry>
                  </c15:dlblFieldTable>
                  <c15:showDataLabelsRange val="0"/>
                </c:ext>
                <c:ext xmlns:c16="http://schemas.microsoft.com/office/drawing/2014/chart" uri="{C3380CC4-5D6E-409C-BE32-E72D297353CC}">
                  <c16:uniqueId val="{00000004-9400-4A40-830F-4F79AF45A523}"/>
                </c:ext>
              </c:extLst>
            </c:dLbl>
            <c:dLbl>
              <c:idx val="5"/>
              <c:tx>
                <c:strRef>
                  <c:f>Daten_Diagramme!$E$19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{3AF47963-BECD-49D4-ABD5-7A736FD9DDE5}</c15:txfldGUID>
                      <c15:f>Daten_Diagramme!$E$19</c15:f>
                      <c15:dlblFieldTableCache>
                        <c:ptCount val="1"/>
                        <c:pt idx="0">
                          <c:v>-7.9</c:v>
                        </c:pt>
                      </c15:dlblFieldTableCache>
                    </c15:dlblFTEntry>
                  </c15:dlblFieldTable>
                  <c15:showDataLabelsRange val="0"/>
                </c:ext>
                <c:ext xmlns:c16="http://schemas.microsoft.com/office/drawing/2014/chart" uri="{C3380CC4-5D6E-409C-BE32-E72D297353CC}">
                  <c16:uniqueId val="{00000005-9400-4A40-830F-4F79AF45A523}"/>
                </c:ext>
              </c:extLst>
            </c:dLbl>
            <c:dLbl>
              <c:idx val="6"/>
              <c:tx>
                <c:strRef>
                  <c:f>Daten_Diagramme!$E$20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{D95B09B9-5875-4944-911E-670AF0C663CC}</c15:txfldGUID>
                      <c15:f>Daten_Diagramme!$E$20</c15:f>
                      <c15:dlblFieldTableCache>
                        <c:ptCount val="1"/>
                        <c:pt idx="0">
                          <c:v>6.7</c:v>
                        </c:pt>
                      </c15:dlblFieldTableCache>
                    </c15:dlblFTEntry>
                  </c15:dlblFieldTable>
                  <c15:showDataLabelsRange val="0"/>
                </c:ext>
                <c:ext xmlns:c16="http://schemas.microsoft.com/office/drawing/2014/chart" uri="{C3380CC4-5D6E-409C-BE32-E72D297353CC}">
                  <c16:uniqueId val="{00000006-9400-4A40-830F-4F79AF45A523}"/>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{5B7C36B5-1AE5-4B14-9E92-FEE69AC0A235}</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9400-4A40-830F-4F79AF45A523}"/>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{B254D7FD-2E7D-4032-BF70-BA412DAD4242}</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9400-4A40-830F-4F79AF45A523}"/>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{8C9FCF95-517A-45AF-9966-1D9401DADA14}</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9400-4A40-830F-4F79AF45A523}"/>
                </c:ext>
              </c:extLst>
            </c:dLbl>
            <c:dLbl>
              <c:idx val="10"/>
              <c:tx>
                <c:strRef>
                  <c:f>Daten_Diagramme!$E$24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{6C06BC7B-78B0-4D14-BE5A-55779EFE1E5E}</c15:txfldGUID>
                      <c15:f>Daten_Diagramme!$E$24</c15:f>
                      <c15:dlblFieldTableCache>
                        <c:ptCount val="1"/>
                        <c:pt idx="0">
                          <c:v>-6.7</c:v>
                        </c:pt>
                      </c15:dlblFieldTableCache>
                    </c15:dlblFTEntry>
                  </c15:dlblFieldTable>
                  <c15:showDataLabelsRange val="0"/>
                </c:ext>
                <c:ext xmlns:c16="http://schemas.microsoft.com/office/drawing/2014/chart" uri="{C3380CC4-5D6E-409C-BE32-E72D297353CC}">
                  <c16:uniqueId val="{0000000A-9400-4A40-830F-4F79AF45A523}"/>
                </c:ext>
              </c:extLst>
            </c:dLbl>
            <c:dLbl>
              <c:idx val="11"/>
              <c:tx>
                <c:strRef>
                  <c:f>Daten_Diagramme!$E$25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{0B739D9F-3F0A-4A1F-B997-4F939DAB3444}</c15:txfldGUID>
                      <c15:f>Daten_Diagramme!$E$25</c15:f>
                      <c15:dlblFieldTableCache>
                        <c:ptCount val="1"/>
                        <c:pt idx="0">
                          <c:v>1.3</c:v>
                        </c:pt>
                      </c15:dlblFieldTableCache>
                    </c15:dlblFTEntry>
                  </c15:dlblFieldTable>
                  <c15:showDataLabelsRange val="0"/>
                </c:ext>
                <c:ext xmlns:c16="http://schemas.microsoft.com/office/drawing/2014/chart" uri="{C3380CC4-5D6E-409C-BE32-E72D297353CC}">
                  <c16:uniqueId val="{0000000B-9400-4A40-830F-4F79AF45A523}"/>
                </c:ext>
              </c:extLst>
            </c:dLbl>
            <c:dLbl>
              <c:idx val="12"/>
              <c:tx>
                <c:strRef>
                  <c:f>Daten_Diagramme!$E$26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{4ED66F02-22D8-44EC-80B4-244D1D96731A}</c15:txfldGUID>
                      <c15:f>Daten_Diagramme!$E$26</c15:f>
                      <c15:dlblFieldTableCache>
                        <c:ptCount val="1"/>
                        <c:pt idx="0">
                          <c:v>2.5</c:v>
                        </c:pt>
                      </c15:dlblFieldTableCache>
                    </c15:dlblFTEntry>
                  </c15:dlblFieldTable>
                  <c15:showDataLabelsRange val="0"/>
                </c:ext>
                <c:ext xmlns:c16="http://schemas.microsoft.com/office/drawing/2014/chart" uri="{C3380CC4-5D6E-409C-BE32-E72D297353CC}">
                  <c16:uniqueId val="{0000000C-9400-4A40-830F-4F79AF45A523}"/>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{EC76228B-13F1-48BD-8B14-80444F026822}</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9400-4A40-830F-4F79AF45A523}"/>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{6B401DE4-1A06-48A7-8A48-0647E784FB53}</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9400-4A40-830F-4F79AF45A523}"/>
                </c:ext>
              </c:extLst>
            </c:dLbl>
            <c:dLbl>
              <c:idx val="15"/>
              <c:tx>
                <c:strRef>
                  <c:f>Daten_Diagramme!$E$29</c:f>
                  <c:strCache>
                    <c:ptCount val="1"/>
                    <c:pt idx="0">
                      <c:v>-31.8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{D7D78CCE-5D59-4C5E-85B5-3A54A4F11668}</c15:txfldGUID>
                      <c15:f>Daten_Diagramme!$E$29</c15:f>
                      <c15:dlblFieldTableCache>
                        <c:ptCount val="1"/>
                        <c:pt idx="0">
                          <c:v>-31.8</c:v>
                        </c:pt>
                      </c15:dlblFieldTableCache>
                    </c15:dlblFTEntry>
                  </c15:dlblFieldTable>
                  <c15:showDataLabelsRange val="0"/>
                </c:ext>
                <c:ext xmlns:c16="http://schemas.microsoft.com/office/drawing/2014/chart" uri="{C3380CC4-5D6E-409C-BE32-E72D297353CC}">
                  <c16:uniqueId val="{0000000F-9400-4A40-830F-4F79AF45A523}"/>
                </c:ext>
              </c:extLst>
            </c:dLbl>
            <c:dLbl>
              <c:idx val="16"/>
              <c:tx>
                <c:strRef>
                  <c:f>Daten_Diagramme!$E$30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{B641E861-3C85-4231-A5BE-6E7DAE648145}</c15:txfldGUID>
                      <c15:f>Daten_Diagramme!$E$30</c15:f>
                      <c15:dlblFieldTableCache>
                        <c:ptCount val="1"/>
                        <c:pt idx="0">
                          <c:v>3.7</c:v>
                        </c:pt>
                      </c15:dlblFieldTableCache>
                    </c15:dlblFTEntry>
                  </c15:dlblFieldTable>
                  <c15:showDataLabelsRange val="0"/>
                </c:ext>
                <c:ext xmlns:c16="http://schemas.microsoft.com/office/drawing/2014/chart" uri="{C3380CC4-5D6E-409C-BE32-E72D297353CC}">
                  <c16:uniqueId val="{00000010-9400-4A40-830F-4F79AF45A523}"/>
                </c:ext>
              </c:extLst>
            </c:dLbl>
            <c:dLbl>
              <c:idx val="17"/>
              <c:tx>
                <c:strRef>
                  <c:f>Daten_Diagramme!$E$31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{7F1CFA1C-ECBB-4BAF-B82C-7AA13A6F7634}</c15:txfldGUID>
                      <c15:f>Daten_Diagramme!$E$31</c15:f>
                      <c15:dlblFieldTableCache>
                        <c:ptCount val="1"/>
                        <c:pt idx="0">
                          <c:v>-5.2</c:v>
                        </c:pt>
                      </c15:dlblFieldTableCache>
                    </c15:dlblFTEntry>
                  </c15:dlblFieldTable>
                  <c15:showDataLabelsRange val="0"/>
                </c:ext>
                <c:ext xmlns:c16="http://schemas.microsoft.com/office/drawing/2014/chart" uri="{C3380CC4-5D6E-409C-BE32-E72D297353CC}">
                  <c16:uniqueId val="{00000011-9400-4A40-830F-4F79AF45A523}"/>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{7E64C5AA-F1CB-44DD-9D49-D5258D782770}</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9400-4A40-830F-4F79AF45A523}"/>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{EE3B7FFF-4D6E-4CD9-BA83-8054609A578E}</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9400-4A40-830F-4F79AF45A523}"/>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{5508E542-9E9A-4FAA-9234-DA6AFABDD917}</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9400-4A40-830F-4F79AF45A52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{BB91F4D1-367A-4FFF-A99F-39C94FE9201B}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400-4A40-830F-4F79AF45A52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{BB026B54-E98C-476E-AFE8-50730F3AD539}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400-4A40-830F-4F79AF45A523}"/>
                </c:ext>
              </c:extLst>
            </c:dLbl>
            <c:dLbl>
              <c:idx val="23"/>
              <c:tx>
                <c:strRef>
                  <c:f>Daten_Diagramme!$E$37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{75BA72C9-39C2-4DC8-89B0-9DBCACA7809A}</c15:txfldGUID>
                      <c15:f>Daten_Diagramme!$E$37</c15:f>
                      <c15:dlblFieldTableCache>
                        <c:ptCount val="1"/>
                        <c:pt idx="0">
                          <c:v>4.0</c:v>
                        </c:pt>
                      </c15:dlblFieldTableCache>
                    </c15:dlblFTEntry>
                  </c15:dlblFieldTable>
                  <c15:showDataLabelsRange val="0"/>
                </c:ext>
                <c:ext xmlns:c16="http://schemas.microsoft.com/office/drawing/2014/chart" uri="{C3380CC4-5D6E-409C-BE32-E72D297353CC}">
                  <c16:uniqueId val="{00000017-9400-4A40-830F-4F79AF45A523}"/>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{B1F56DE2-A29D-48EE-B4B2-ED4B86556A2E}</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9400-4A40-830F-4F79AF45A523}"/>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{010EC653-D06C-4F4B-8723-D840CBA1AC53}</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9400-4A40-830F-4F79AF45A52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{8DA38D1F-A726-4300-9C5E-5121FCD66CF9}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400-4A40-830F-4F79AF45A52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{9DC688EF-2638-4064-9E08-8E355C26B9E3}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400-4A40-830F-4F79AF45A52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{21762773-207C-45E1-A4A1-C250E5CC891F}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400-4A40-830F-4F79AF45A52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{98CB61DD-6127-4AE1-9BCB-49674DB657F6}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400-4A40-830F-4F79AF45A52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{430D1F77-1855-40DC-9967-AFB616A9AE38}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400-4A40-830F-4F79AF45A523}"/>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{4E8039B0-47A0-4D89-B526-D915F46AF71F}</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9400-4A40-830F-4F79AF45A5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-1.1941448382126347</c:v>
                </c:pt>
                <c:pt idx="1">
                  <c:v>4</c:v>
                </c:pt>
                <c:pt idx="2">
                  <c:v>7.2463768115942031</c:v>
                </c:pt>
                <c:pt idx="3">
                  <c:v>-3.9711191335740073</c:v>
                </c:pt>
                <c:pt idx="4">
                  <c:v>-3.0343007915567282</c:v>
                </c:pt>
                <c:pt idx="5">
                  <c:v>-7.8740157480314963</c:v>
                </c:pt>
                <c:pt idx="6">
                  <c:v>6.7226890756302522</c:v>
                </c:pt>
                <c:pt idx="7">
                  <c:v>2.3364485981308412</c:v>
                </c:pt>
                <c:pt idx="8">
                  <c:v>2.8534370946822309</c:v>
                </c:pt>
                <c:pt idx="9">
                  <c:v>-0.55679287305122493</c:v>
                </c:pt>
                <c:pt idx="10">
                  <c:v>-6.7296996662958843</c:v>
                </c:pt>
                <c:pt idx="11">
                  <c:v>1.3422818791946309</c:v>
                </c:pt>
                <c:pt idx="12">
                  <c:v>2.4752475247524752</c:v>
                </c:pt>
                <c:pt idx="13">
                  <c:v>1.0857763300760044</c:v>
                </c:pt>
                <c:pt idx="14">
                  <c:v>-2.7732463295269167</c:v>
                </c:pt>
                <c:pt idx="15">
                  <c:v>-31.818181818181817</c:v>
                </c:pt>
                <c:pt idx="16">
                  <c:v>3.6734693877551021</c:v>
                </c:pt>
                <c:pt idx="17">
                  <c:v>-5.1948051948051948</c:v>
                </c:pt>
                <c:pt idx="18">
                  <c:v>1.7907634307257305</c:v>
                </c:pt>
                <c:pt idx="19">
                  <c:v>-1.3368983957219251</c:v>
                </c:pt>
                <c:pt idx="20">
                  <c:v>-3.528050896471949</c:v>
                </c:pt>
                <c:pt idx="21">
                  <c:v>0</c:v>
                </c:pt>
                <c:pt idx="23">
                  <c:v>4</c:v>
                </c:pt>
                <c:pt idx="24">
                  <c:v>-1.2987012987012987</c:v>
                </c:pt>
                <c:pt idx="25">
                  <c:v>-1.3576779026217229</c:v>
                </c:pt>
              </c:numCache>
            </c:numRef>
          </c:val>
          <c:extLst>
            <c:ext xmlns:c16="http://schemas.microsoft.com/office/drawing/2014/chart" uri="{C3380CC4-5D6E-409C-BE32-E72D297353CC}">
              <c16:uniqueId val="{00000020-9400-4A40-830F-4F79AF45A52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{01EE9191-56A3-46F8-A750-305F836D9480}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400-4A40-830F-4F79AF45A52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{B96DD15F-2F3D-4CF3-B1B3-B3E2027D2E91}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400-4A40-830F-4F79AF45A52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{0B4E2693-8E8E-48F7-BF66-0CA39F2E0FFC}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400-4A40-830F-4F79AF45A52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{EB19FFFE-7E09-44CC-AF34-3B2344091897}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400-4A40-830F-4F79AF45A52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{6CE40CAF-0863-4937-BB05-AD29A48AA4E0}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400-4A40-830F-4F79AF45A52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{A426F7EA-6FC5-4FF5-BD0B-135F2BC987FE}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400-4A40-830F-4F79AF45A52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{20101710-BC9E-4609-92F4-8608F9691EF7}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400-4A40-830F-4F79AF45A52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{5ED93ACD-3265-42BA-AFCD-1FA0C9BF1ED7}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400-4A40-830F-4F79AF45A52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{6B40A6B4-BB35-42C0-9139-1F727732100B}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400-4A40-830F-4F79AF45A52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{9BA3C0B6-099C-4288-924C-27ED27B9E642}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400-4A40-830F-4F79AF45A52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{81FF9B90-10EA-4D6D-9DB3-2A09FA773FFF}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400-4A40-830F-4F79AF45A52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{DD383F79-5694-4BE4-91C7-199E1664AFC4}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400-4A40-830F-4F79AF45A52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{C0924261-59CA-4B96-822C-0AD34F5BAE3D}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400-4A40-830F-4F79AF45A52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{E6AD021E-5D41-49E6-81D3-1067595B60D6}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400-4A40-830F-4F79AF45A52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{81860DA8-BC81-4826-AD5F-0532BFAAC995}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400-4A40-830F-4F79AF45A52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{E62785B4-FBAF-463F-825F-C795296EBD7A}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400-4A40-830F-4F79AF45A52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{AF5E7B7C-33EB-475F-B852-CB7EBE334FF8}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400-4A40-830F-4F79AF45A52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{70BEBC0D-78B6-48E5-817B-B45484FBFF3A}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400-4A40-830F-4F79AF45A52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{6059FB61-5017-4F64-B02D-BD1E00D0068E}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400-4A40-830F-4F79AF45A52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{6A429A68-E755-46B3-A0F2-4E14B398820D}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400-4A40-830F-4F79AF45A52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{59A8A93B-B6D2-4C0D-BC6C-16D4AE37134D}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400-4A40-830F-4F79AF45A52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{106C0B9C-1828-4014-8926-0049D0F215AD}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400-4A40-830F-4F79AF45A52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{8F35E1D4-FE46-415B-91E5-14C22D74ED07}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400-4A40-830F-4F79AF45A52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{8159B069-E823-4422-8FA6-304FA2374256}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400-4A40-830F-4F79AF45A52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{CBEE0A52-D105-4313-88C6-A1AE1D06082A}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400-4A40-830F-4F79AF45A52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{22D31D76-2515-482F-AA3F-E8F94C64584B}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400-4A40-830F-4F79AF45A52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{52B286D0-9746-4E04-88AA-72C6860D09A0}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400-4A40-830F-4F79AF45A52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{4229E6F5-048E-4842-B6B1-3CC175F71758}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400-4A40-830F-4F79AF45A52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{54305FC1-1A6F-4500-9B18-93D72852CEFF}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400-4A40-830F-4F79AF45A52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{94094319-BFAF-4904-B50D-85A90150866F}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400-4A40-830F-4F79AF45A52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{164AF876-0C61-4333-A5E6-B5B8C03D5BD6}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400-4A40-830F-4F79AF45A52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{BFF9E296-DD02-4771-83A6-B4FAB0D812FB}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400-4A40-830F-4F79AF45A5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400-4A40-830F-4F79AF45A52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400-4A40-830F-4F79AF45A52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{A688AB45-C5ED-4FE2-8D76-6547BEC090F8}</c15:txfldGUID>
                      <c15:f>Diagramm!$I$46</c15:f>
                      <c15:dlblFieldTableCache>
                        <c:ptCount val="1"/>
                      </c15:dlblFieldTableCache>
                    </c15:dlblFTEntry>
                  </c15:dlblFieldTable>
                  <c15:showDataLabelsRange val="0"/>
                </c:ext>
                <c:ext xmlns:c16="http://schemas.microsoft.com/office/drawing/2014/chart" uri="{C3380CC4-5D6E-409C-BE32-E72D297353CC}">
                  <c16:uniqueId val="{00000000-643D-4C7B-B8E4-4FCAF1B7705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{0FEE8A02-0E9C-4DAC-8D38-5A18C84D7468}</c15:txfldGUID>
                      <c15:f>Diagramm!$I$47</c15:f>
                      <c15:dlblFieldTableCache>
                        <c:ptCount val="1"/>
                      </c15:dlblFieldTableCache>
                    </c15:dlblFTEntry>
                  </c15:dlblFieldTable>
                  <c15:showDataLabelsRange val="0"/>
                </c:ext>
                <c:ext xmlns:c16="http://schemas.microsoft.com/office/drawing/2014/chart" uri="{C3380CC4-5D6E-409C-BE32-E72D297353CC}">
                  <c16:uniqueId val="{00000001-643D-4C7B-B8E4-4FCAF1B7705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{9B8AA50A-6002-4769-A20A-ACC30CF57A29}</c15:txfldGUID>
                      <c15:f>Diagramm!$I$48</c15:f>
                      <c15:dlblFieldTableCache>
                        <c:ptCount val="1"/>
                      </c15:dlblFieldTableCache>
                    </c15:dlblFTEntry>
                  </c15:dlblFieldTable>
                  <c15:showDataLabelsRange val="0"/>
                </c:ext>
                <c:ext xmlns:c16="http://schemas.microsoft.com/office/drawing/2014/chart" uri="{C3380CC4-5D6E-409C-BE32-E72D297353CC}">
                  <c16:uniqueId val="{00000002-643D-4C7B-B8E4-4FCAF1B7705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{CB6E52C7-A3DC-41C5-95D6-F3B0D31EB19F}</c15:txfldGUID>
                      <c15:f>Diagramm!$I$49</c15:f>
                      <c15:dlblFieldTableCache>
                        <c:ptCount val="1"/>
                      </c15:dlblFieldTableCache>
                    </c15:dlblFTEntry>
                  </c15:dlblFieldTable>
                  <c15:showDataLabelsRange val="0"/>
                </c:ext>
                <c:ext xmlns:c16="http://schemas.microsoft.com/office/drawing/2014/chart" uri="{C3380CC4-5D6E-409C-BE32-E72D297353CC}">
                  <c16:uniqueId val="{00000003-643D-4C7B-B8E4-4FCAF1B7705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{1BB63B3A-52AA-486F-9263-0CE8FE598609}</c15:txfldGUID>
                      <c15:f>Diagramm!$I$50</c15:f>
                      <c15:dlblFieldTableCache>
                        <c:ptCount val="1"/>
                      </c15:dlblFieldTableCache>
                    </c15:dlblFTEntry>
                  </c15:dlblFieldTable>
                  <c15:showDataLabelsRange val="0"/>
                </c:ext>
                <c:ext xmlns:c16="http://schemas.microsoft.com/office/drawing/2014/chart" uri="{C3380CC4-5D6E-409C-BE32-E72D297353CC}">
                  <c16:uniqueId val="{00000004-643D-4C7B-B8E4-4FCAF1B7705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{7E8C0601-F612-4C23-983A-5C01457907A8}</c15:txfldGUID>
                      <c15:f>Diagramm!$I$51</c15:f>
                      <c15:dlblFieldTableCache>
                        <c:ptCount val="1"/>
                      </c15:dlblFieldTableCache>
                    </c15:dlblFTEntry>
                  </c15:dlblFieldTable>
                  <c15:showDataLabelsRange val="0"/>
                </c:ext>
                <c:ext xmlns:c16="http://schemas.microsoft.com/office/drawing/2014/chart" uri="{C3380CC4-5D6E-409C-BE32-E72D297353CC}">
                  <c16:uniqueId val="{00000005-643D-4C7B-B8E4-4FCAF1B7705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{9158720F-9DFD-466F-B627-C86C1FC7404E}</c15:txfldGUID>
                      <c15:f>Diagramm!$I$52</c15:f>
                      <c15:dlblFieldTableCache>
                        <c:ptCount val="1"/>
                      </c15:dlblFieldTableCache>
                    </c15:dlblFTEntry>
                  </c15:dlblFieldTable>
                  <c15:showDataLabelsRange val="0"/>
                </c:ext>
                <c:ext xmlns:c16="http://schemas.microsoft.com/office/drawing/2014/chart" uri="{C3380CC4-5D6E-409C-BE32-E72D297353CC}">
                  <c16:uniqueId val="{00000006-643D-4C7B-B8E4-4FCAF1B7705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{71DB8E6F-F943-495E-89F1-3B7764922229}</c15:txfldGUID>
                      <c15:f>Diagramm!$I$53</c15:f>
                      <c15:dlblFieldTableCache>
                        <c:ptCount val="1"/>
                      </c15:dlblFieldTableCache>
                    </c15:dlblFTEntry>
                  </c15:dlblFieldTable>
                  <c15:showDataLabelsRange val="0"/>
                </c:ext>
                <c:ext xmlns:c16="http://schemas.microsoft.com/office/drawing/2014/chart" uri="{C3380CC4-5D6E-409C-BE32-E72D297353CC}">
                  <c16:uniqueId val="{00000007-643D-4C7B-B8E4-4FCAF1B7705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{F6FA738B-7014-4B44-9484-6565E3886E34}</c15:txfldGUID>
                      <c15:f>Diagramm!$I$54</c15:f>
                      <c15:dlblFieldTableCache>
                        <c:ptCount val="1"/>
                      </c15:dlblFieldTableCache>
                    </c15:dlblFTEntry>
                  </c15:dlblFieldTable>
                  <c15:showDataLabelsRange val="0"/>
                </c:ext>
                <c:ext xmlns:c16="http://schemas.microsoft.com/office/drawing/2014/chart" uri="{C3380CC4-5D6E-409C-BE32-E72D297353CC}">
                  <c16:uniqueId val="{00000008-643D-4C7B-B8E4-4FCAF1B7705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{2AF5EA2A-010F-4271-893E-FCFCE8CE01C6}</c15:txfldGUID>
                      <c15:f>Diagramm!$I$55</c15:f>
                      <c15:dlblFieldTableCache>
                        <c:ptCount val="1"/>
                      </c15:dlblFieldTableCache>
                    </c15:dlblFTEntry>
                  </c15:dlblFieldTable>
                  <c15:showDataLabelsRange val="0"/>
                </c:ext>
                <c:ext xmlns:c16="http://schemas.microsoft.com/office/drawing/2014/chart" uri="{C3380CC4-5D6E-409C-BE32-E72D297353CC}">
                  <c16:uniqueId val="{00000009-643D-4C7B-B8E4-4FCAF1B7705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{D2F83D4B-E7D0-4ACD-9488-72E3432782DE}</c15:txfldGUID>
                      <c15:f>Diagramm!$I$56</c15:f>
                      <c15:dlblFieldTableCache>
                        <c:ptCount val="1"/>
                      </c15:dlblFieldTableCache>
                    </c15:dlblFTEntry>
                  </c15:dlblFieldTable>
                  <c15:showDataLabelsRange val="0"/>
                </c:ext>
                <c:ext xmlns:c16="http://schemas.microsoft.com/office/drawing/2014/chart" uri="{C3380CC4-5D6E-409C-BE32-E72D297353CC}">
                  <c16:uniqueId val="{0000000A-643D-4C7B-B8E4-4FCAF1B7705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{C02ACBA4-15D3-4B66-8178-BA51343B0DF9}</c15:txfldGUID>
                      <c15:f>Diagramm!$I$57</c15:f>
                      <c15:dlblFieldTableCache>
                        <c:ptCount val="1"/>
                      </c15:dlblFieldTableCache>
                    </c15:dlblFTEntry>
                  </c15:dlblFieldTable>
                  <c15:showDataLabelsRange val="0"/>
                </c:ext>
                <c:ext xmlns:c16="http://schemas.microsoft.com/office/drawing/2014/chart" uri="{C3380CC4-5D6E-409C-BE32-E72D297353CC}">
                  <c16:uniqueId val="{0000000B-643D-4C7B-B8E4-4FCAF1B7705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{A791239F-1069-42B1-8996-7DA9674D0490}</c15:txfldGUID>
                      <c15:f>Diagramm!$I$58</c15:f>
                      <c15:dlblFieldTableCache>
                        <c:ptCount val="1"/>
                      </c15:dlblFieldTableCache>
                    </c15:dlblFTEntry>
                  </c15:dlblFieldTable>
                  <c15:showDataLabelsRange val="0"/>
                </c:ext>
                <c:ext xmlns:c16="http://schemas.microsoft.com/office/drawing/2014/chart" uri="{C3380CC4-5D6E-409C-BE32-E72D297353CC}">
                  <c16:uniqueId val="{0000000C-643D-4C7B-B8E4-4FCAF1B7705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{614D179F-8610-44B8-8ED0-A80D6FE2746A}</c15:txfldGUID>
                      <c15:f>Diagramm!$I$59</c15:f>
                      <c15:dlblFieldTableCache>
                        <c:ptCount val="1"/>
                      </c15:dlblFieldTableCache>
                    </c15:dlblFTEntry>
                  </c15:dlblFieldTable>
                  <c15:showDataLabelsRange val="0"/>
                </c:ext>
                <c:ext xmlns:c16="http://schemas.microsoft.com/office/drawing/2014/chart" uri="{C3380CC4-5D6E-409C-BE32-E72D297353CC}">
                  <c16:uniqueId val="{0000000D-643D-4C7B-B8E4-4FCAF1B7705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{09DD1E69-DDEA-4C4C-B2AF-5C836FC00A33}</c15:txfldGUID>
                      <c15:f>Diagramm!$I$60</c15:f>
                      <c15:dlblFieldTableCache>
                        <c:ptCount val="1"/>
                      </c15:dlblFieldTableCache>
                    </c15:dlblFTEntry>
                  </c15:dlblFieldTable>
                  <c15:showDataLabelsRange val="0"/>
                </c:ext>
                <c:ext xmlns:c16="http://schemas.microsoft.com/office/drawing/2014/chart" uri="{C3380CC4-5D6E-409C-BE32-E72D297353CC}">
                  <c16:uniqueId val="{0000000E-643D-4C7B-B8E4-4FCAF1B7705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{43532FD2-438D-4D12-9CC0-F5DA957E179F}</c15:txfldGUID>
                      <c15:f>Diagramm!$I$61</c15:f>
                      <c15:dlblFieldTableCache>
                        <c:ptCount val="1"/>
                      </c15:dlblFieldTableCache>
                    </c15:dlblFTEntry>
                  </c15:dlblFieldTable>
                  <c15:showDataLabelsRange val="0"/>
                </c:ext>
                <c:ext xmlns:c16="http://schemas.microsoft.com/office/drawing/2014/chart" uri="{C3380CC4-5D6E-409C-BE32-E72D297353CC}">
                  <c16:uniqueId val="{0000000F-643D-4C7B-B8E4-4FCAF1B7705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{273A608A-A078-435E-9DA0-1AF1974CE24F}</c15:txfldGUID>
                      <c15:f>Diagramm!$I$62</c15:f>
                      <c15:dlblFieldTableCache>
                        <c:ptCount val="1"/>
                      </c15:dlblFieldTableCache>
                    </c15:dlblFTEntry>
                  </c15:dlblFieldTable>
                  <c15:showDataLabelsRange val="0"/>
                </c:ext>
                <c:ext xmlns:c16="http://schemas.microsoft.com/office/drawing/2014/chart" uri="{C3380CC4-5D6E-409C-BE32-E72D297353CC}">
                  <c16:uniqueId val="{00000010-643D-4C7B-B8E4-4FCAF1B7705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{D2D2A626-EEEF-4A5B-831D-5DF23C662656}</c15:txfldGUID>
                      <c15:f>Diagramm!$I$63</c15:f>
                      <c15:dlblFieldTableCache>
                        <c:ptCount val="1"/>
                      </c15:dlblFieldTableCache>
                    </c15:dlblFTEntry>
                  </c15:dlblFieldTable>
                  <c15:showDataLabelsRange val="0"/>
                </c:ext>
                <c:ext xmlns:c16="http://schemas.microsoft.com/office/drawing/2014/chart" uri="{C3380CC4-5D6E-409C-BE32-E72D297353CC}">
                  <c16:uniqueId val="{00000011-643D-4C7B-B8E4-4FCAF1B7705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{9B3574B5-91E5-4556-8E73-E827F49F13B4}</c15:txfldGUID>
                      <c15:f>Diagramm!$I$64</c15:f>
                      <c15:dlblFieldTableCache>
                        <c:ptCount val="1"/>
                      </c15:dlblFieldTableCache>
                    </c15:dlblFTEntry>
                  </c15:dlblFieldTable>
                  <c15:showDataLabelsRange val="0"/>
                </c:ext>
                <c:ext xmlns:c16="http://schemas.microsoft.com/office/drawing/2014/chart" uri="{C3380CC4-5D6E-409C-BE32-E72D297353CC}">
                  <c16:uniqueId val="{00000012-643D-4C7B-B8E4-4FCAF1B7705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{E92FA3EF-0636-4F57-95F1-F8E2C92EA859}</c15:txfldGUID>
                      <c15:f>Diagramm!$I$65</c15:f>
                      <c15:dlblFieldTableCache>
                        <c:ptCount val="1"/>
                      </c15:dlblFieldTableCache>
                    </c15:dlblFTEntry>
                  </c15:dlblFieldTable>
                  <c15:showDataLabelsRange val="0"/>
                </c:ext>
                <c:ext xmlns:c16="http://schemas.microsoft.com/office/drawing/2014/chart" uri="{C3380CC4-5D6E-409C-BE32-E72D297353CC}">
                  <c16:uniqueId val="{00000013-643D-4C7B-B8E4-4FCAF1B7705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{5ABB64D9-AD1C-4898-9A3C-B44D9ECE96D6}</c15:txfldGUID>
                      <c15:f>Diagramm!$I$66</c15:f>
                      <c15:dlblFieldTableCache>
                        <c:ptCount val="1"/>
                      </c15:dlblFieldTableCache>
                    </c15:dlblFTEntry>
                  </c15:dlblFieldTable>
                  <c15:showDataLabelsRange val="0"/>
                </c:ext>
                <c:ext xmlns:c16="http://schemas.microsoft.com/office/drawing/2014/chart" uri="{C3380CC4-5D6E-409C-BE32-E72D297353CC}">
                  <c16:uniqueId val="{00000014-643D-4C7B-B8E4-4FCAF1B7705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{1CD0839D-4E45-413F-B08B-0B77B183A12E}</c15:txfldGUID>
                      <c15:f>Diagramm!$I$67</c15:f>
                      <c15:dlblFieldTableCache>
                        <c:ptCount val="1"/>
                      </c15:dlblFieldTableCache>
                    </c15:dlblFTEntry>
                  </c15:dlblFieldTable>
                  <c15:showDataLabelsRange val="0"/>
                </c:ext>
                <c:ext xmlns:c16="http://schemas.microsoft.com/office/drawing/2014/chart" uri="{C3380CC4-5D6E-409C-BE32-E72D297353CC}">
                  <c16:uniqueId val="{00000015-643D-4C7B-B8E4-4FCAF1B770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43D-4C7B-B8E4-4FCAF1B7705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{AD23612B-05B9-4518-BAFE-3F3F570EB68C}</c15:txfldGUID>
                      <c15:f>Diagramm!$K$46</c15:f>
                      <c15:dlblFieldTableCache>
                        <c:ptCount val="1"/>
                      </c15:dlblFieldTableCache>
                    </c15:dlblFTEntry>
                  </c15:dlblFieldTable>
                  <c15:showDataLabelsRange val="0"/>
                </c:ext>
                <c:ext xmlns:c16="http://schemas.microsoft.com/office/drawing/2014/chart" uri="{C3380CC4-5D6E-409C-BE32-E72D297353CC}">
                  <c16:uniqueId val="{00000017-643D-4C7B-B8E4-4FCAF1B7705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{7EF8C4C6-2FD1-40A4-B31C-5E2097CA1107}</c15:txfldGUID>
                      <c15:f>Diagramm!$K$47</c15:f>
                      <c15:dlblFieldTableCache>
                        <c:ptCount val="1"/>
                      </c15:dlblFieldTableCache>
                    </c15:dlblFTEntry>
                  </c15:dlblFieldTable>
                  <c15:showDataLabelsRange val="0"/>
                </c:ext>
                <c:ext xmlns:c16="http://schemas.microsoft.com/office/drawing/2014/chart" uri="{C3380CC4-5D6E-409C-BE32-E72D297353CC}">
                  <c16:uniqueId val="{00000018-643D-4C7B-B8E4-4FCAF1B7705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{1C172E42-935A-4C2C-AC3E-DC525C94805F}</c15:txfldGUID>
                      <c15:f>Diagramm!$K$48</c15:f>
                      <c15:dlblFieldTableCache>
                        <c:ptCount val="1"/>
                      </c15:dlblFieldTableCache>
                    </c15:dlblFTEntry>
                  </c15:dlblFieldTable>
                  <c15:showDataLabelsRange val="0"/>
                </c:ext>
                <c:ext xmlns:c16="http://schemas.microsoft.com/office/drawing/2014/chart" uri="{C3380CC4-5D6E-409C-BE32-E72D297353CC}">
                  <c16:uniqueId val="{00000019-643D-4C7B-B8E4-4FCAF1B7705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{6349FC8A-63CE-4C40-8E79-D702D1E77FB2}</c15:txfldGUID>
                      <c15:f>Diagramm!$K$49</c15:f>
                      <c15:dlblFieldTableCache>
                        <c:ptCount val="1"/>
                      </c15:dlblFieldTableCache>
                    </c15:dlblFTEntry>
                  </c15:dlblFieldTable>
                  <c15:showDataLabelsRange val="0"/>
                </c:ext>
                <c:ext xmlns:c16="http://schemas.microsoft.com/office/drawing/2014/chart" uri="{C3380CC4-5D6E-409C-BE32-E72D297353CC}">
                  <c16:uniqueId val="{0000001A-643D-4C7B-B8E4-4FCAF1B7705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{71C43ACD-5977-4BA9-9AFF-948054CA9510}</c15:txfldGUID>
                      <c15:f>Diagramm!$K$50</c15:f>
                      <c15:dlblFieldTableCache>
                        <c:ptCount val="1"/>
                      </c15:dlblFieldTableCache>
                    </c15:dlblFTEntry>
                  </c15:dlblFieldTable>
                  <c15:showDataLabelsRange val="0"/>
                </c:ext>
                <c:ext xmlns:c16="http://schemas.microsoft.com/office/drawing/2014/chart" uri="{C3380CC4-5D6E-409C-BE32-E72D297353CC}">
                  <c16:uniqueId val="{0000001B-643D-4C7B-B8E4-4FCAF1B7705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{2E0A8106-97A5-40A7-8B71-425CAF1D5F46}</c15:txfldGUID>
                      <c15:f>Diagramm!$K$51</c15:f>
                      <c15:dlblFieldTableCache>
                        <c:ptCount val="1"/>
                      </c15:dlblFieldTableCache>
                    </c15:dlblFTEntry>
                  </c15:dlblFieldTable>
                  <c15:showDataLabelsRange val="0"/>
                </c:ext>
                <c:ext xmlns:c16="http://schemas.microsoft.com/office/drawing/2014/chart" uri="{C3380CC4-5D6E-409C-BE32-E72D297353CC}">
                  <c16:uniqueId val="{0000001C-643D-4C7B-B8E4-4FCAF1B7705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{2FC42941-7D58-453B-9B0A-056BF8EFB3A7}</c15:txfldGUID>
                      <c15:f>Diagramm!$K$52</c15:f>
                      <c15:dlblFieldTableCache>
                        <c:ptCount val="1"/>
                      </c15:dlblFieldTableCache>
                    </c15:dlblFTEntry>
                  </c15:dlblFieldTable>
                  <c15:showDataLabelsRange val="0"/>
                </c:ext>
                <c:ext xmlns:c16="http://schemas.microsoft.com/office/drawing/2014/chart" uri="{C3380CC4-5D6E-409C-BE32-E72D297353CC}">
                  <c16:uniqueId val="{0000001D-643D-4C7B-B8E4-4FCAF1B7705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{783AC15F-EDCE-40FB-B8C0-2AC20B3DBAFD}</c15:txfldGUID>
                      <c15:f>Diagramm!$K$53</c15:f>
                      <c15:dlblFieldTableCache>
                        <c:ptCount val="1"/>
                      </c15:dlblFieldTableCache>
                    </c15:dlblFTEntry>
                  </c15:dlblFieldTable>
                  <c15:showDataLabelsRange val="0"/>
                </c:ext>
                <c:ext xmlns:c16="http://schemas.microsoft.com/office/drawing/2014/chart" uri="{C3380CC4-5D6E-409C-BE32-E72D297353CC}">
                  <c16:uniqueId val="{0000001E-643D-4C7B-B8E4-4FCAF1B7705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{57133F2E-F75D-433F-972F-184ABD3340A2}</c15:txfldGUID>
                      <c15:f>Diagramm!$K$54</c15:f>
                      <c15:dlblFieldTableCache>
                        <c:ptCount val="1"/>
                      </c15:dlblFieldTableCache>
                    </c15:dlblFTEntry>
                  </c15:dlblFieldTable>
                  <c15:showDataLabelsRange val="0"/>
                </c:ext>
                <c:ext xmlns:c16="http://schemas.microsoft.com/office/drawing/2014/chart" uri="{C3380CC4-5D6E-409C-BE32-E72D297353CC}">
                  <c16:uniqueId val="{0000001F-643D-4C7B-B8E4-4FCAF1B7705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{9F062BF3-D4AA-4EE4-B860-8C18FD6FF1E8}</c15:txfldGUID>
                      <c15:f>Diagramm!$K$55</c15:f>
                      <c15:dlblFieldTableCache>
                        <c:ptCount val="1"/>
                      </c15:dlblFieldTableCache>
                    </c15:dlblFTEntry>
                  </c15:dlblFieldTable>
                  <c15:showDataLabelsRange val="0"/>
                </c:ext>
                <c:ext xmlns:c16="http://schemas.microsoft.com/office/drawing/2014/chart" uri="{C3380CC4-5D6E-409C-BE32-E72D297353CC}">
                  <c16:uniqueId val="{00000020-643D-4C7B-B8E4-4FCAF1B7705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{5B40CB77-7041-4C63-8589-D8BCD29A0EF9}</c15:txfldGUID>
                      <c15:f>Diagramm!$K$56</c15:f>
                      <c15:dlblFieldTableCache>
                        <c:ptCount val="1"/>
                      </c15:dlblFieldTableCache>
                    </c15:dlblFTEntry>
                  </c15:dlblFieldTable>
                  <c15:showDataLabelsRange val="0"/>
                </c:ext>
                <c:ext xmlns:c16="http://schemas.microsoft.com/office/drawing/2014/chart" uri="{C3380CC4-5D6E-409C-BE32-E72D297353CC}">
                  <c16:uniqueId val="{00000021-643D-4C7B-B8E4-4FCAF1B7705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{1B9E82D2-7CBC-4FA9-A7B1-4972841C707A}</c15:txfldGUID>
                      <c15:f>Diagramm!$K$57</c15:f>
                      <c15:dlblFieldTableCache>
                        <c:ptCount val="1"/>
                      </c15:dlblFieldTableCache>
                    </c15:dlblFTEntry>
                  </c15:dlblFieldTable>
                  <c15:showDataLabelsRange val="0"/>
                </c:ext>
                <c:ext xmlns:c16="http://schemas.microsoft.com/office/drawing/2014/chart" uri="{C3380CC4-5D6E-409C-BE32-E72D297353CC}">
                  <c16:uniqueId val="{00000022-643D-4C7B-B8E4-4FCAF1B7705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{CE0D583E-BB21-4F6C-82CB-1DEF8C4E1B8A}</c15:txfldGUID>
                      <c15:f>Diagramm!$K$58</c15:f>
                      <c15:dlblFieldTableCache>
                        <c:ptCount val="1"/>
                      </c15:dlblFieldTableCache>
                    </c15:dlblFTEntry>
                  </c15:dlblFieldTable>
                  <c15:showDataLabelsRange val="0"/>
                </c:ext>
                <c:ext xmlns:c16="http://schemas.microsoft.com/office/drawing/2014/chart" uri="{C3380CC4-5D6E-409C-BE32-E72D297353CC}">
                  <c16:uniqueId val="{00000023-643D-4C7B-B8E4-4FCAF1B7705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{3118930C-6F99-484E-A367-CA423281C8E3}</c15:txfldGUID>
                      <c15:f>Diagramm!$K$59</c15:f>
                      <c15:dlblFieldTableCache>
                        <c:ptCount val="1"/>
                      </c15:dlblFieldTableCache>
                    </c15:dlblFTEntry>
                  </c15:dlblFieldTable>
                  <c15:showDataLabelsRange val="0"/>
                </c:ext>
                <c:ext xmlns:c16="http://schemas.microsoft.com/office/drawing/2014/chart" uri="{C3380CC4-5D6E-409C-BE32-E72D297353CC}">
                  <c16:uniqueId val="{00000024-643D-4C7B-B8E4-4FCAF1B7705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{04297F97-8BFA-421D-BA8F-9A0B8173BED4}</c15:txfldGUID>
                      <c15:f>Diagramm!$K$60</c15:f>
                      <c15:dlblFieldTableCache>
                        <c:ptCount val="1"/>
                      </c15:dlblFieldTableCache>
                    </c15:dlblFTEntry>
                  </c15:dlblFieldTable>
                  <c15:showDataLabelsRange val="0"/>
                </c:ext>
                <c:ext xmlns:c16="http://schemas.microsoft.com/office/drawing/2014/chart" uri="{C3380CC4-5D6E-409C-BE32-E72D297353CC}">
                  <c16:uniqueId val="{00000025-643D-4C7B-B8E4-4FCAF1B7705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{FDE3C2CF-8391-4E51-ACDE-9CC3668126C4}</c15:txfldGUID>
                      <c15:f>Diagramm!$K$61</c15:f>
                      <c15:dlblFieldTableCache>
                        <c:ptCount val="1"/>
                      </c15:dlblFieldTableCache>
                    </c15:dlblFTEntry>
                  </c15:dlblFieldTable>
                  <c15:showDataLabelsRange val="0"/>
                </c:ext>
                <c:ext xmlns:c16="http://schemas.microsoft.com/office/drawing/2014/chart" uri="{C3380CC4-5D6E-409C-BE32-E72D297353CC}">
                  <c16:uniqueId val="{00000026-643D-4C7B-B8E4-4FCAF1B7705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{CA8065C4-358E-442B-8A5B-FEF10FE1076C}</c15:txfldGUID>
                      <c15:f>Diagramm!$K$62</c15:f>
                      <c15:dlblFieldTableCache>
                        <c:ptCount val="1"/>
                      </c15:dlblFieldTableCache>
                    </c15:dlblFTEntry>
                  </c15:dlblFieldTable>
                  <c15:showDataLabelsRange val="0"/>
                </c:ext>
                <c:ext xmlns:c16="http://schemas.microsoft.com/office/drawing/2014/chart" uri="{C3380CC4-5D6E-409C-BE32-E72D297353CC}">
                  <c16:uniqueId val="{00000027-643D-4C7B-B8E4-4FCAF1B7705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{0CDF8CFD-D092-46E9-82B2-A84A2D0D6B24}</c15:txfldGUID>
                      <c15:f>Diagramm!$K$63</c15:f>
                      <c15:dlblFieldTableCache>
                        <c:ptCount val="1"/>
                      </c15:dlblFieldTableCache>
                    </c15:dlblFTEntry>
                  </c15:dlblFieldTable>
                  <c15:showDataLabelsRange val="0"/>
                </c:ext>
                <c:ext xmlns:c16="http://schemas.microsoft.com/office/drawing/2014/chart" uri="{C3380CC4-5D6E-409C-BE32-E72D297353CC}">
                  <c16:uniqueId val="{00000028-643D-4C7B-B8E4-4FCAF1B7705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{3EF5E71F-603D-4DD3-B01C-A92B7E25BDDC}</c15:txfldGUID>
                      <c15:f>Diagramm!$K$64</c15:f>
                      <c15:dlblFieldTableCache>
                        <c:ptCount val="1"/>
                      </c15:dlblFieldTableCache>
                    </c15:dlblFTEntry>
                  </c15:dlblFieldTable>
                  <c15:showDataLabelsRange val="0"/>
                </c:ext>
                <c:ext xmlns:c16="http://schemas.microsoft.com/office/drawing/2014/chart" uri="{C3380CC4-5D6E-409C-BE32-E72D297353CC}">
                  <c16:uniqueId val="{00000029-643D-4C7B-B8E4-4FCAF1B7705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{ABCB2738-E6B6-4D24-955D-E0448B77E838}</c15:txfldGUID>
                      <c15:f>Diagramm!$K$65</c15:f>
                      <c15:dlblFieldTableCache>
                        <c:ptCount val="1"/>
                      </c15:dlblFieldTableCache>
                    </c15:dlblFTEntry>
                  </c15:dlblFieldTable>
                  <c15:showDataLabelsRange val="0"/>
                </c:ext>
                <c:ext xmlns:c16="http://schemas.microsoft.com/office/drawing/2014/chart" uri="{C3380CC4-5D6E-409C-BE32-E72D297353CC}">
                  <c16:uniqueId val="{0000002A-643D-4C7B-B8E4-4FCAF1B7705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{EF42E2E6-FD46-4DC2-AEBD-DCE2106CF22F}</c15:txfldGUID>
                      <c15:f>Diagramm!$K$66</c15:f>
                      <c15:dlblFieldTableCache>
                        <c:ptCount val="1"/>
                      </c15:dlblFieldTableCache>
                    </c15:dlblFTEntry>
                  </c15:dlblFieldTable>
                  <c15:showDataLabelsRange val="0"/>
                </c:ext>
                <c:ext xmlns:c16="http://schemas.microsoft.com/office/drawing/2014/chart" uri="{C3380CC4-5D6E-409C-BE32-E72D297353CC}">
                  <c16:uniqueId val="{0000002B-643D-4C7B-B8E4-4FCAF1B7705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{A46E6291-BD70-40B4-8CC1-F89F41A914A0}</c15:txfldGUID>
                      <c15:f>Diagramm!$K$67</c15:f>
                      <c15:dlblFieldTableCache>
                        <c:ptCount val="1"/>
                      </c15:dlblFieldTableCache>
                    </c15:dlblFTEntry>
                  </c15:dlblFieldTable>
                  <c15:showDataLabelsRange val="0"/>
                </c:ext>
                <c:ext xmlns:c16="http://schemas.microsoft.com/office/drawing/2014/chart" uri="{C3380CC4-5D6E-409C-BE32-E72D297353CC}">
                  <c16:uniqueId val="{0000002C-643D-4C7B-B8E4-4FCAF1B7705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43D-4C7B-B8E4-4FCAF1B7705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{F894B4E0-4DDC-4253-B491-09357849A8CD}</c15:txfldGUID>
                      <c15:f>Diagramm!$J$46</c15:f>
                      <c15:dlblFieldTableCache>
                        <c:ptCount val="1"/>
                      </c15:dlblFieldTableCache>
                    </c15:dlblFTEntry>
                  </c15:dlblFieldTable>
                  <c15:showDataLabelsRange val="0"/>
                </c:ext>
                <c:ext xmlns:c16="http://schemas.microsoft.com/office/drawing/2014/chart" uri="{C3380CC4-5D6E-409C-BE32-E72D297353CC}">
                  <c16:uniqueId val="{0000002E-643D-4C7B-B8E4-4FCAF1B7705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{9D377D51-D553-4BC5-A56A-0CD68F7BD406}</c15:txfldGUID>
                      <c15:f>Diagramm!$J$47</c15:f>
                      <c15:dlblFieldTableCache>
                        <c:ptCount val="1"/>
                      </c15:dlblFieldTableCache>
                    </c15:dlblFTEntry>
                  </c15:dlblFieldTable>
                  <c15:showDataLabelsRange val="0"/>
                </c:ext>
                <c:ext xmlns:c16="http://schemas.microsoft.com/office/drawing/2014/chart" uri="{C3380CC4-5D6E-409C-BE32-E72D297353CC}">
                  <c16:uniqueId val="{0000002F-643D-4C7B-B8E4-4FCAF1B7705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{6DEC5F5A-EC54-40CC-95BD-F1F608851A86}</c15:txfldGUID>
                      <c15:f>Diagramm!$J$48</c15:f>
                      <c15:dlblFieldTableCache>
                        <c:ptCount val="1"/>
                      </c15:dlblFieldTableCache>
                    </c15:dlblFTEntry>
                  </c15:dlblFieldTable>
                  <c15:showDataLabelsRange val="0"/>
                </c:ext>
                <c:ext xmlns:c16="http://schemas.microsoft.com/office/drawing/2014/chart" uri="{C3380CC4-5D6E-409C-BE32-E72D297353CC}">
                  <c16:uniqueId val="{00000030-643D-4C7B-B8E4-4FCAF1B7705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{759B2520-8E1A-4E73-ABB9-54EC74217F85}</c15:txfldGUID>
                      <c15:f>Diagramm!$J$49</c15:f>
                      <c15:dlblFieldTableCache>
                        <c:ptCount val="1"/>
                      </c15:dlblFieldTableCache>
                    </c15:dlblFTEntry>
                  </c15:dlblFieldTable>
                  <c15:showDataLabelsRange val="0"/>
                </c:ext>
                <c:ext xmlns:c16="http://schemas.microsoft.com/office/drawing/2014/chart" uri="{C3380CC4-5D6E-409C-BE32-E72D297353CC}">
                  <c16:uniqueId val="{00000031-643D-4C7B-B8E4-4FCAF1B7705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{EF4FD57B-5ED1-488F-9698-E28E30BA6A09}</c15:txfldGUID>
                      <c15:f>Diagramm!$J$50</c15:f>
                      <c15:dlblFieldTableCache>
                        <c:ptCount val="1"/>
                      </c15:dlblFieldTableCache>
                    </c15:dlblFTEntry>
                  </c15:dlblFieldTable>
                  <c15:showDataLabelsRange val="0"/>
                </c:ext>
                <c:ext xmlns:c16="http://schemas.microsoft.com/office/drawing/2014/chart" uri="{C3380CC4-5D6E-409C-BE32-E72D297353CC}">
                  <c16:uniqueId val="{00000032-643D-4C7B-B8E4-4FCAF1B7705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{EFFA9210-1540-45FC-94C4-0B3F5B5D4493}</c15:txfldGUID>
                      <c15:f>Diagramm!$J$51</c15:f>
                      <c15:dlblFieldTableCache>
                        <c:ptCount val="1"/>
                      </c15:dlblFieldTableCache>
                    </c15:dlblFTEntry>
                  </c15:dlblFieldTable>
                  <c15:showDataLabelsRange val="0"/>
                </c:ext>
                <c:ext xmlns:c16="http://schemas.microsoft.com/office/drawing/2014/chart" uri="{C3380CC4-5D6E-409C-BE32-E72D297353CC}">
                  <c16:uniqueId val="{00000033-643D-4C7B-B8E4-4FCAF1B7705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{2AD3BD7A-9378-4B6E-B594-C6275852A2B6}</c15:txfldGUID>
                      <c15:f>Diagramm!$J$52</c15:f>
                      <c15:dlblFieldTableCache>
                        <c:ptCount val="1"/>
                      </c15:dlblFieldTableCache>
                    </c15:dlblFTEntry>
                  </c15:dlblFieldTable>
                  <c15:showDataLabelsRange val="0"/>
                </c:ext>
                <c:ext xmlns:c16="http://schemas.microsoft.com/office/drawing/2014/chart" uri="{C3380CC4-5D6E-409C-BE32-E72D297353CC}">
                  <c16:uniqueId val="{00000034-643D-4C7B-B8E4-4FCAF1B7705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{D9BC9904-FBD3-4F6D-89C5-90EF2F2823F7}</c15:txfldGUID>
                      <c15:f>Diagramm!$J$53</c15:f>
                      <c15:dlblFieldTableCache>
                        <c:ptCount val="1"/>
                      </c15:dlblFieldTableCache>
                    </c15:dlblFTEntry>
                  </c15:dlblFieldTable>
                  <c15:showDataLabelsRange val="0"/>
                </c:ext>
                <c:ext xmlns:c16="http://schemas.microsoft.com/office/drawing/2014/chart" uri="{C3380CC4-5D6E-409C-BE32-E72D297353CC}">
                  <c16:uniqueId val="{00000035-643D-4C7B-B8E4-4FCAF1B7705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{7F973635-4BC3-46EE-A59C-150710A97AC2}</c15:txfldGUID>
                      <c15:f>Diagramm!$J$54</c15:f>
                      <c15:dlblFieldTableCache>
                        <c:ptCount val="1"/>
                      </c15:dlblFieldTableCache>
                    </c15:dlblFTEntry>
                  </c15:dlblFieldTable>
                  <c15:showDataLabelsRange val="0"/>
                </c:ext>
                <c:ext xmlns:c16="http://schemas.microsoft.com/office/drawing/2014/chart" uri="{C3380CC4-5D6E-409C-BE32-E72D297353CC}">
                  <c16:uniqueId val="{00000036-643D-4C7B-B8E4-4FCAF1B7705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{3B83FABB-2CE1-4B1C-841B-DBCB2D1FDA9F}</c15:txfldGUID>
                      <c15:f>Diagramm!$J$55</c15:f>
                      <c15:dlblFieldTableCache>
                        <c:ptCount val="1"/>
                      </c15:dlblFieldTableCache>
                    </c15:dlblFTEntry>
                  </c15:dlblFieldTable>
                  <c15:showDataLabelsRange val="0"/>
                </c:ext>
                <c:ext xmlns:c16="http://schemas.microsoft.com/office/drawing/2014/chart" uri="{C3380CC4-5D6E-409C-BE32-E72D297353CC}">
                  <c16:uniqueId val="{00000037-643D-4C7B-B8E4-4FCAF1B7705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{6B951376-C734-4688-909B-D52278F05260}</c15:txfldGUID>
                      <c15:f>Diagramm!$J$56</c15:f>
                      <c15:dlblFieldTableCache>
                        <c:ptCount val="1"/>
                      </c15:dlblFieldTableCache>
                    </c15:dlblFTEntry>
                  </c15:dlblFieldTable>
                  <c15:showDataLabelsRange val="0"/>
                </c:ext>
                <c:ext xmlns:c16="http://schemas.microsoft.com/office/drawing/2014/chart" uri="{C3380CC4-5D6E-409C-BE32-E72D297353CC}">
                  <c16:uniqueId val="{00000038-643D-4C7B-B8E4-4FCAF1B7705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{37C31714-6719-46C3-A187-0D3A1BE2FB04}</c15:txfldGUID>
                      <c15:f>Diagramm!$J$57</c15:f>
                      <c15:dlblFieldTableCache>
                        <c:ptCount val="1"/>
                      </c15:dlblFieldTableCache>
                    </c15:dlblFTEntry>
                  </c15:dlblFieldTable>
                  <c15:showDataLabelsRange val="0"/>
                </c:ext>
                <c:ext xmlns:c16="http://schemas.microsoft.com/office/drawing/2014/chart" uri="{C3380CC4-5D6E-409C-BE32-E72D297353CC}">
                  <c16:uniqueId val="{00000039-643D-4C7B-B8E4-4FCAF1B7705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{E633DE4D-0096-4CD5-9EE5-DD2E8EDEAB11}</c15:txfldGUID>
                      <c15:f>Diagramm!$J$58</c15:f>
                      <c15:dlblFieldTableCache>
                        <c:ptCount val="1"/>
                      </c15:dlblFieldTableCache>
                    </c15:dlblFTEntry>
                  </c15:dlblFieldTable>
                  <c15:showDataLabelsRange val="0"/>
                </c:ext>
                <c:ext xmlns:c16="http://schemas.microsoft.com/office/drawing/2014/chart" uri="{C3380CC4-5D6E-409C-BE32-E72D297353CC}">
                  <c16:uniqueId val="{0000003A-643D-4C7B-B8E4-4FCAF1B7705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{43F020EA-1049-4418-9396-8B98095D00C1}</c15:txfldGUID>
                      <c15:f>Diagramm!$J$59</c15:f>
                      <c15:dlblFieldTableCache>
                        <c:ptCount val="1"/>
                      </c15:dlblFieldTableCache>
                    </c15:dlblFTEntry>
                  </c15:dlblFieldTable>
                  <c15:showDataLabelsRange val="0"/>
                </c:ext>
                <c:ext xmlns:c16="http://schemas.microsoft.com/office/drawing/2014/chart" uri="{C3380CC4-5D6E-409C-BE32-E72D297353CC}">
                  <c16:uniqueId val="{0000003B-643D-4C7B-B8E4-4FCAF1B7705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{478E25AB-3658-4C1B-8066-2591AF50BBBB}</c15:txfldGUID>
                      <c15:f>Diagramm!$J$60</c15:f>
                      <c15:dlblFieldTableCache>
                        <c:ptCount val="1"/>
                      </c15:dlblFieldTableCache>
                    </c15:dlblFTEntry>
                  </c15:dlblFieldTable>
                  <c15:showDataLabelsRange val="0"/>
                </c:ext>
                <c:ext xmlns:c16="http://schemas.microsoft.com/office/drawing/2014/chart" uri="{C3380CC4-5D6E-409C-BE32-E72D297353CC}">
                  <c16:uniqueId val="{0000003C-643D-4C7B-B8E4-4FCAF1B7705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{7CE387F6-2FDB-4EC9-AD8A-2480B14AA4D9}</c15:txfldGUID>
                      <c15:f>Diagramm!$J$61</c15:f>
                      <c15:dlblFieldTableCache>
                        <c:ptCount val="1"/>
                      </c15:dlblFieldTableCache>
                    </c15:dlblFTEntry>
                  </c15:dlblFieldTable>
                  <c15:showDataLabelsRange val="0"/>
                </c:ext>
                <c:ext xmlns:c16="http://schemas.microsoft.com/office/drawing/2014/chart" uri="{C3380CC4-5D6E-409C-BE32-E72D297353CC}">
                  <c16:uniqueId val="{0000003D-643D-4C7B-B8E4-4FCAF1B7705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{0A49F7A4-EFAF-4B11-9913-8E3E1DC03FD8}</c15:txfldGUID>
                      <c15:f>Diagramm!$J$62</c15:f>
                      <c15:dlblFieldTableCache>
                        <c:ptCount val="1"/>
                      </c15:dlblFieldTableCache>
                    </c15:dlblFTEntry>
                  </c15:dlblFieldTable>
                  <c15:showDataLabelsRange val="0"/>
                </c:ext>
                <c:ext xmlns:c16="http://schemas.microsoft.com/office/drawing/2014/chart" uri="{C3380CC4-5D6E-409C-BE32-E72D297353CC}">
                  <c16:uniqueId val="{0000003E-643D-4C7B-B8E4-4FCAF1B7705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{624CD6D3-BC76-4714-A5FD-376DFE261C85}</c15:txfldGUID>
                      <c15:f>Diagramm!$J$63</c15:f>
                      <c15:dlblFieldTableCache>
                        <c:ptCount val="1"/>
                      </c15:dlblFieldTableCache>
                    </c15:dlblFTEntry>
                  </c15:dlblFieldTable>
                  <c15:showDataLabelsRange val="0"/>
                </c:ext>
                <c:ext xmlns:c16="http://schemas.microsoft.com/office/drawing/2014/chart" uri="{C3380CC4-5D6E-409C-BE32-E72D297353CC}">
                  <c16:uniqueId val="{0000003F-643D-4C7B-B8E4-4FCAF1B7705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{94B1ECBE-D970-4200-A0CC-8B34BA9EA265}</c15:txfldGUID>
                      <c15:f>Diagramm!$J$64</c15:f>
                      <c15:dlblFieldTableCache>
                        <c:ptCount val="1"/>
                      </c15:dlblFieldTableCache>
                    </c15:dlblFTEntry>
                  </c15:dlblFieldTable>
                  <c15:showDataLabelsRange val="0"/>
                </c:ext>
                <c:ext xmlns:c16="http://schemas.microsoft.com/office/drawing/2014/chart" uri="{C3380CC4-5D6E-409C-BE32-E72D297353CC}">
                  <c16:uniqueId val="{00000040-643D-4C7B-B8E4-4FCAF1B7705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{E81DCCB2-04CF-43E6-B73E-29D0681EBA90}</c15:txfldGUID>
                      <c15:f>Diagramm!$J$65</c15:f>
                      <c15:dlblFieldTableCache>
                        <c:ptCount val="1"/>
                      </c15:dlblFieldTableCache>
                    </c15:dlblFTEntry>
                  </c15:dlblFieldTable>
                  <c15:showDataLabelsRange val="0"/>
                </c:ext>
                <c:ext xmlns:c16="http://schemas.microsoft.com/office/drawing/2014/chart" uri="{C3380CC4-5D6E-409C-BE32-E72D297353CC}">
                  <c16:uniqueId val="{00000041-643D-4C7B-B8E4-4FCAF1B7705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{76FCCE00-B1F3-4AD0-9F5C-9013A94B9586}</c15:txfldGUID>
                      <c15:f>Diagramm!$J$66</c15:f>
                      <c15:dlblFieldTableCache>
                        <c:ptCount val="1"/>
                      </c15:dlblFieldTableCache>
                    </c15:dlblFTEntry>
                  </c15:dlblFieldTable>
                  <c15:showDataLabelsRange val="0"/>
                </c:ext>
                <c:ext xmlns:c16="http://schemas.microsoft.com/office/drawing/2014/chart" uri="{C3380CC4-5D6E-409C-BE32-E72D297353CC}">
                  <c16:uniqueId val="{00000042-643D-4C7B-B8E4-4FCAF1B7705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{09F400C1-A565-4F1A-B388-ED37366DFE20}</c15:txfldGUID>
                      <c15:f>Diagramm!$J$67</c15:f>
                      <c15:dlblFieldTableCache>
                        <c:ptCount val="1"/>
                      </c15:dlblFieldTableCache>
                    </c15:dlblFTEntry>
                  </c15:dlblFieldTable>
                  <c15:showDataLabelsRange val="0"/>
                </c:ext>
                <c:ext xmlns:c16="http://schemas.microsoft.com/office/drawing/2014/chart" uri="{C3380CC4-5D6E-409C-BE32-E72D297353CC}">
                  <c16:uniqueId val="{00000043-643D-4C7B-B8E4-4FCAF1B770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43D-4C7B-B8E4-4FCAF1B7705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7F-48C2-B353-D4F475CD6DD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7F-48C2-B353-D4F475CD6DD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7F-48C2-B353-D4F475CD6DD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7F-48C2-B353-D4F475CD6DD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7F-48C2-B353-D4F475CD6DD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7F-48C2-B353-D4F475CD6DD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7F-48C2-B353-D4F475CD6DD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7F-48C2-B353-D4F475CD6DD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7F-48C2-B353-D4F475CD6DD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7F-48C2-B353-D4F475CD6DD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7F-48C2-B353-D4F475CD6DD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7F-48C2-B353-D4F475CD6DD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7F-48C2-B353-D4F475CD6DD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7F-48C2-B353-D4F475CD6DD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7F-48C2-B353-D4F475CD6DD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77F-48C2-B353-D4F475CD6DD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7F-48C2-B353-D4F475CD6DD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77F-48C2-B353-D4F475CD6DD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77F-48C2-B353-D4F475CD6DD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77F-48C2-B353-D4F475CD6DD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77F-48C2-B353-D4F475CD6DD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77F-48C2-B353-D4F475CD6D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7F-48C2-B353-D4F475CD6DD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77F-48C2-B353-D4F475CD6DD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77F-48C2-B353-D4F475CD6DD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77F-48C2-B353-D4F475CD6DD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77F-48C2-B353-D4F475CD6DD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77F-48C2-B353-D4F475CD6DD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77F-48C2-B353-D4F475CD6DD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77F-48C2-B353-D4F475CD6DD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77F-48C2-B353-D4F475CD6DD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77F-48C2-B353-D4F475CD6DD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77F-48C2-B353-D4F475CD6DD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77F-48C2-B353-D4F475CD6DD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77F-48C2-B353-D4F475CD6DD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77F-48C2-B353-D4F475CD6DD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77F-48C2-B353-D4F475CD6DD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77F-48C2-B353-D4F475CD6DD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77F-48C2-B353-D4F475CD6DD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77F-48C2-B353-D4F475CD6DD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77F-48C2-B353-D4F475CD6DD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77F-48C2-B353-D4F475CD6DD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77F-48C2-B353-D4F475CD6DD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77F-48C2-B353-D4F475CD6DD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77F-48C2-B353-D4F475CD6DD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7F-48C2-B353-D4F475CD6DD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77F-48C2-B353-D4F475CD6DD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77F-48C2-B353-D4F475CD6DD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77F-48C2-B353-D4F475CD6DD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77F-48C2-B353-D4F475CD6DD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77F-48C2-B353-D4F475CD6DD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77F-48C2-B353-D4F475CD6DD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77F-48C2-B353-D4F475CD6DD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77F-48C2-B353-D4F475CD6DD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77F-48C2-B353-D4F475CD6DD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77F-48C2-B353-D4F475CD6DD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77F-48C2-B353-D4F475CD6DD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77F-48C2-B353-D4F475CD6DD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77F-48C2-B353-D4F475CD6DD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77F-48C2-B353-D4F475CD6DD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77F-48C2-B353-D4F475CD6DD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77F-48C2-B353-D4F475CD6DD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77F-48C2-B353-D4F475CD6DD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77F-48C2-B353-D4F475CD6DD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77F-48C2-B353-D4F475CD6DD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77F-48C2-B353-D4F475CD6DD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77F-48C2-B353-D4F475CD6DD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77F-48C2-B353-D4F475CD6D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7F-48C2-B353-D4F475CD6DD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101.41903584672436</c:v>
                </c:pt>
                <c:pt idx="2">
                  <c:v>103.71322620519159</c:v>
                </c:pt>
                <c:pt idx="3">
                  <c:v>101.84177997527813</c:v>
                </c:pt>
                <c:pt idx="4">
                  <c:v>103.22867737948084</c:v>
                </c:pt>
                <c:pt idx="5">
                  <c:v>104.97651421508034</c:v>
                </c:pt>
                <c:pt idx="6">
                  <c:v>107.96291718170581</c:v>
                </c:pt>
                <c:pt idx="7">
                  <c:v>107.17676143386899</c:v>
                </c:pt>
                <c:pt idx="8">
                  <c:v>108.16316440049442</c:v>
                </c:pt>
                <c:pt idx="9">
                  <c:v>109.98763906056861</c:v>
                </c:pt>
                <c:pt idx="10">
                  <c:v>112.14091470951793</c:v>
                </c:pt>
                <c:pt idx="11">
                  <c:v>110.90729295426452</c:v>
                </c:pt>
                <c:pt idx="12">
                  <c:v>112.04449938195302</c:v>
                </c:pt>
                <c:pt idx="13">
                  <c:v>113.28553770086526</c:v>
                </c:pt>
                <c:pt idx="14">
                  <c:v>116.18541409147096</c:v>
                </c:pt>
                <c:pt idx="15">
                  <c:v>114.72435105067986</c:v>
                </c:pt>
                <c:pt idx="16">
                  <c:v>115.98269468479604</c:v>
                </c:pt>
                <c:pt idx="17">
                  <c:v>117.6538936959209</c:v>
                </c:pt>
                <c:pt idx="18">
                  <c:v>120.67243510506798</c:v>
                </c:pt>
                <c:pt idx="19">
                  <c:v>119.35970333745365</c:v>
                </c:pt>
                <c:pt idx="20">
                  <c:v>120.49690976514216</c:v>
                </c:pt>
                <c:pt idx="21">
                  <c:v>121.81458590852905</c:v>
                </c:pt>
                <c:pt idx="22">
                  <c:v>124.5512978986403</c:v>
                </c:pt>
                <c:pt idx="23">
                  <c:v>122.31149567367119</c:v>
                </c:pt>
                <c:pt idx="24">
                  <c:v>123.31767614338689</c:v>
                </c:pt>
              </c:numCache>
            </c:numRef>
          </c:val>
          <c:smooth val="0"/>
          <c:extLst>
            <c:ext xmlns:c16="http://schemas.microsoft.com/office/drawing/2014/chart" uri="{C3380CC4-5D6E-409C-BE32-E72D297353CC}">
              <c16:uniqueId val="{00000000-5B0C-4FA9-979E-BA10E87683A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104.33720219914477</c:v>
                </c:pt>
                <c:pt idx="2">
                  <c:v>105.9458358786398</c:v>
                </c:pt>
                <c:pt idx="3">
                  <c:v>106.41417226634087</c:v>
                </c:pt>
                <c:pt idx="4">
                  <c:v>107.3712074933822</c:v>
                </c:pt>
                <c:pt idx="5">
                  <c:v>111.66768478924863</c:v>
                </c:pt>
                <c:pt idx="6">
                  <c:v>115.35328853593974</c:v>
                </c:pt>
                <c:pt idx="7">
                  <c:v>112.9505192425168</c:v>
                </c:pt>
                <c:pt idx="8">
                  <c:v>114.31480350234169</c:v>
                </c:pt>
                <c:pt idx="9">
                  <c:v>119.2425167990226</c:v>
                </c:pt>
                <c:pt idx="10">
                  <c:v>121.97108531867238</c:v>
                </c:pt>
                <c:pt idx="11">
                  <c:v>119.85339034819793</c:v>
                </c:pt>
                <c:pt idx="12">
                  <c:v>120.09773976786806</c:v>
                </c:pt>
                <c:pt idx="13">
                  <c:v>125.04581551618814</c:v>
                </c:pt>
                <c:pt idx="14">
                  <c:v>129.46446752188962</c:v>
                </c:pt>
                <c:pt idx="15">
                  <c:v>128.03909590714721</c:v>
                </c:pt>
                <c:pt idx="16">
                  <c:v>128.07982081042556</c:v>
                </c:pt>
                <c:pt idx="17">
                  <c:v>134.92160456118916</c:v>
                </c:pt>
                <c:pt idx="18">
                  <c:v>138.81083282427204</c:v>
                </c:pt>
                <c:pt idx="19">
                  <c:v>140.07330482590103</c:v>
                </c:pt>
                <c:pt idx="20">
                  <c:v>142.23172469965385</c:v>
                </c:pt>
                <c:pt idx="21">
                  <c:v>147.44451231928323</c:v>
                </c:pt>
                <c:pt idx="22">
                  <c:v>151.04866625941764</c:v>
                </c:pt>
                <c:pt idx="23">
                  <c:v>145.69334147831398</c:v>
                </c:pt>
                <c:pt idx="24">
                  <c:v>143.61637141111788</c:v>
                </c:pt>
              </c:numCache>
            </c:numRef>
          </c:val>
          <c:smooth val="0"/>
          <c:extLst>
            <c:ext xmlns:c16="http://schemas.microsoft.com/office/drawing/2014/chart" uri="{C3380CC4-5D6E-409C-BE32-E72D297353CC}">
              <c16:uniqueId val="{00000001-5B0C-4FA9-979E-BA10E87683A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100.88740348046561</c:v>
                </c:pt>
                <c:pt idx="2">
                  <c:v>100.92197764204218</c:v>
                </c:pt>
                <c:pt idx="3">
                  <c:v>103.53808920133687</c:v>
                </c:pt>
                <c:pt idx="4">
                  <c:v>102.39714186930966</c:v>
                </c:pt>
                <c:pt idx="5">
                  <c:v>105.07087703123199</c:v>
                </c:pt>
                <c:pt idx="6">
                  <c:v>103.54961392186239</c:v>
                </c:pt>
                <c:pt idx="7">
                  <c:v>104.75970957704274</c:v>
                </c:pt>
                <c:pt idx="8">
                  <c:v>103.92992969920481</c:v>
                </c:pt>
                <c:pt idx="9">
                  <c:v>104.17194883024085</c:v>
                </c:pt>
                <c:pt idx="10">
                  <c:v>102.02835081249279</c:v>
                </c:pt>
                <c:pt idx="11">
                  <c:v>101.89005416618646</c:v>
                </c:pt>
                <c:pt idx="12">
                  <c:v>99.366140371095995</c:v>
                </c:pt>
                <c:pt idx="13">
                  <c:v>100.95655180361875</c:v>
                </c:pt>
                <c:pt idx="14">
                  <c:v>101.16399677307825</c:v>
                </c:pt>
                <c:pt idx="15">
                  <c:v>100.26506857208713</c:v>
                </c:pt>
                <c:pt idx="16">
                  <c:v>98.789904344819632</c:v>
                </c:pt>
                <c:pt idx="17">
                  <c:v>99.734931427912869</c:v>
                </c:pt>
                <c:pt idx="18">
                  <c:v>97.925550305405096</c:v>
                </c:pt>
                <c:pt idx="19">
                  <c:v>99.72340670738734</c:v>
                </c:pt>
                <c:pt idx="20">
                  <c:v>99.008874034804663</c:v>
                </c:pt>
                <c:pt idx="21">
                  <c:v>100.06914832315317</c:v>
                </c:pt>
                <c:pt idx="22">
                  <c:v>97.522185087011636</c:v>
                </c:pt>
                <c:pt idx="23">
                  <c:v>98.225193039068799</c:v>
                </c:pt>
                <c:pt idx="24">
                  <c:v>96.081595021320737</c:v>
                </c:pt>
              </c:numCache>
            </c:numRef>
          </c:val>
          <c:smooth val="0"/>
          <c:extLst>
            <c:ext xmlns:c16="http://schemas.microsoft.com/office/drawing/2014/chart" uri="{C3380CC4-5D6E-409C-BE32-E72D297353CC}">
              <c16:uniqueId val="{00000002-5B0C-4FA9-979E-BA10E87683A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B0C-4FA9-979E-BA10E87683A7}"/>
                </c:ext>
              </c:extLst>
            </c:dLbl>
            <c:dLbl>
              <c:idx val="1"/>
              <c:delete val="1"/>
              <c:extLst>
                <c:ext xmlns:c15="http://schemas.microsoft.com/office/drawing/2012/chart" uri="{CE6537A1-D6FC-4f65-9D91-7224C49458BB}"/>
                <c:ext xmlns:c16="http://schemas.microsoft.com/office/drawing/2014/chart" uri="{C3380CC4-5D6E-409C-BE32-E72D297353CC}">
                  <c16:uniqueId val="{00000004-5B0C-4FA9-979E-BA10E87683A7}"/>
                </c:ext>
              </c:extLst>
            </c:dLbl>
            <c:dLbl>
              <c:idx val="2"/>
              <c:delete val="1"/>
              <c:extLst>
                <c:ext xmlns:c15="http://schemas.microsoft.com/office/drawing/2012/chart" uri="{CE6537A1-D6FC-4f65-9D91-7224C49458BB}"/>
                <c:ext xmlns:c16="http://schemas.microsoft.com/office/drawing/2014/chart" uri="{C3380CC4-5D6E-409C-BE32-E72D297353CC}">
                  <c16:uniqueId val="{00000005-5B0C-4FA9-979E-BA10E87683A7}"/>
                </c:ext>
              </c:extLst>
            </c:dLbl>
            <c:dLbl>
              <c:idx val="3"/>
              <c:delete val="1"/>
              <c:extLst>
                <c:ext xmlns:c15="http://schemas.microsoft.com/office/drawing/2012/chart" uri="{CE6537A1-D6FC-4f65-9D91-7224C49458BB}"/>
                <c:ext xmlns:c16="http://schemas.microsoft.com/office/drawing/2014/chart" uri="{C3380CC4-5D6E-409C-BE32-E72D297353CC}">
                  <c16:uniqueId val="{00000006-5B0C-4FA9-979E-BA10E87683A7}"/>
                </c:ext>
              </c:extLst>
            </c:dLbl>
            <c:dLbl>
              <c:idx val="4"/>
              <c:delete val="1"/>
              <c:extLst>
                <c:ext xmlns:c15="http://schemas.microsoft.com/office/drawing/2012/chart" uri="{CE6537A1-D6FC-4f65-9D91-7224C49458BB}"/>
                <c:ext xmlns:c16="http://schemas.microsoft.com/office/drawing/2014/chart" uri="{C3380CC4-5D6E-409C-BE32-E72D297353CC}">
                  <c16:uniqueId val="{00000007-5B0C-4FA9-979E-BA10E87683A7}"/>
                </c:ext>
              </c:extLst>
            </c:dLbl>
            <c:dLbl>
              <c:idx val="5"/>
              <c:delete val="1"/>
              <c:extLst>
                <c:ext xmlns:c15="http://schemas.microsoft.com/office/drawing/2012/chart" uri="{CE6537A1-D6FC-4f65-9D91-7224C49458BB}"/>
                <c:ext xmlns:c16="http://schemas.microsoft.com/office/drawing/2014/chart" uri="{C3380CC4-5D6E-409C-BE32-E72D297353CC}">
                  <c16:uniqueId val="{00000008-5B0C-4FA9-979E-BA10E87683A7}"/>
                </c:ext>
              </c:extLst>
            </c:dLbl>
            <c:dLbl>
              <c:idx val="6"/>
              <c:delete val="1"/>
              <c:extLst>
                <c:ext xmlns:c15="http://schemas.microsoft.com/office/drawing/2012/chart" uri="{CE6537A1-D6FC-4f65-9D91-7224C49458BB}"/>
                <c:ext xmlns:c16="http://schemas.microsoft.com/office/drawing/2014/chart" uri="{C3380CC4-5D6E-409C-BE32-E72D297353CC}">
                  <c16:uniqueId val="{00000009-5B0C-4FA9-979E-BA10E87683A7}"/>
                </c:ext>
              </c:extLst>
            </c:dLbl>
            <c:dLbl>
              <c:idx val="7"/>
              <c:delete val="1"/>
              <c:extLst>
                <c:ext xmlns:c15="http://schemas.microsoft.com/office/drawing/2012/chart" uri="{CE6537A1-D6FC-4f65-9D91-7224C49458BB}"/>
                <c:ext xmlns:c16="http://schemas.microsoft.com/office/drawing/2014/chart" uri="{C3380CC4-5D6E-409C-BE32-E72D297353CC}">
                  <c16:uniqueId val="{0000000A-5B0C-4FA9-979E-BA10E87683A7}"/>
                </c:ext>
              </c:extLst>
            </c:dLbl>
            <c:dLbl>
              <c:idx val="8"/>
              <c:delete val="1"/>
              <c:extLst>
                <c:ext xmlns:c15="http://schemas.microsoft.com/office/drawing/2012/chart" uri="{CE6537A1-D6FC-4f65-9D91-7224C49458BB}"/>
                <c:ext xmlns:c16="http://schemas.microsoft.com/office/drawing/2014/chart" uri="{C3380CC4-5D6E-409C-BE32-E72D297353CC}">
                  <c16:uniqueId val="{0000000B-5B0C-4FA9-979E-BA10E87683A7}"/>
                </c:ext>
              </c:extLst>
            </c:dLbl>
            <c:dLbl>
              <c:idx val="9"/>
              <c:delete val="1"/>
              <c:extLst>
                <c:ext xmlns:c15="http://schemas.microsoft.com/office/drawing/2012/chart" uri="{CE6537A1-D6FC-4f65-9D91-7224C49458BB}"/>
                <c:ext xmlns:c16="http://schemas.microsoft.com/office/drawing/2014/chart" uri="{C3380CC4-5D6E-409C-BE32-E72D297353CC}">
                  <c16:uniqueId val="{0000000C-5B0C-4FA9-979E-BA10E87683A7}"/>
                </c:ext>
              </c:extLst>
            </c:dLbl>
            <c:dLbl>
              <c:idx val="10"/>
              <c:delete val="1"/>
              <c:extLst>
                <c:ext xmlns:c15="http://schemas.microsoft.com/office/drawing/2012/chart" uri="{CE6537A1-D6FC-4f65-9D91-7224C49458BB}"/>
                <c:ext xmlns:c16="http://schemas.microsoft.com/office/drawing/2014/chart" uri="{C3380CC4-5D6E-409C-BE32-E72D297353CC}">
                  <c16:uniqueId val="{0000000D-5B0C-4FA9-979E-BA10E87683A7}"/>
                </c:ext>
              </c:extLst>
            </c:dLbl>
            <c:dLbl>
              <c:idx val="11"/>
              <c:delete val="1"/>
              <c:extLst>
                <c:ext xmlns:c15="http://schemas.microsoft.com/office/drawing/2012/chart" uri="{CE6537A1-D6FC-4f65-9D91-7224C49458BB}"/>
                <c:ext xmlns:c16="http://schemas.microsoft.com/office/drawing/2014/chart" uri="{C3380CC4-5D6E-409C-BE32-E72D297353CC}">
                  <c16:uniqueId val="{0000000E-5B0C-4FA9-979E-BA10E87683A7}"/>
                </c:ext>
              </c:extLst>
            </c:dLbl>
            <c:dLbl>
              <c:idx val="12"/>
              <c:delete val="1"/>
              <c:extLst>
                <c:ext xmlns:c15="http://schemas.microsoft.com/office/drawing/2012/chart" uri="{CE6537A1-D6FC-4f65-9D91-7224C49458BB}"/>
                <c:ext xmlns:c16="http://schemas.microsoft.com/office/drawing/2014/chart" uri="{C3380CC4-5D6E-409C-BE32-E72D297353CC}">
                  <c16:uniqueId val="{0000000F-5B0C-4FA9-979E-BA10E87683A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B0C-4FA9-979E-BA10E87683A7}"/>
                </c:ext>
              </c:extLst>
            </c:dLbl>
            <c:dLbl>
              <c:idx val="14"/>
              <c:delete val="1"/>
              <c:extLst>
                <c:ext xmlns:c15="http://schemas.microsoft.com/office/drawing/2012/chart" uri="{CE6537A1-D6FC-4f65-9D91-7224C49458BB}"/>
                <c:ext xmlns:c16="http://schemas.microsoft.com/office/drawing/2014/chart" uri="{C3380CC4-5D6E-409C-BE32-E72D297353CC}">
                  <c16:uniqueId val="{00000011-5B0C-4FA9-979E-BA10E87683A7}"/>
                </c:ext>
              </c:extLst>
            </c:dLbl>
            <c:dLbl>
              <c:idx val="15"/>
              <c:delete val="1"/>
              <c:extLst>
                <c:ext xmlns:c15="http://schemas.microsoft.com/office/drawing/2012/chart" uri="{CE6537A1-D6FC-4f65-9D91-7224C49458BB}"/>
                <c:ext xmlns:c16="http://schemas.microsoft.com/office/drawing/2014/chart" uri="{C3380CC4-5D6E-409C-BE32-E72D297353CC}">
                  <c16:uniqueId val="{00000012-5B0C-4FA9-979E-BA10E87683A7}"/>
                </c:ext>
              </c:extLst>
            </c:dLbl>
            <c:dLbl>
              <c:idx val="16"/>
              <c:delete val="1"/>
              <c:extLst>
                <c:ext xmlns:c15="http://schemas.microsoft.com/office/drawing/2012/chart" uri="{CE6537A1-D6FC-4f65-9D91-7224C49458BB}"/>
                <c:ext xmlns:c16="http://schemas.microsoft.com/office/drawing/2014/chart" uri="{C3380CC4-5D6E-409C-BE32-E72D297353CC}">
                  <c16:uniqueId val="{00000013-5B0C-4FA9-979E-BA10E87683A7}"/>
                </c:ext>
              </c:extLst>
            </c:dLbl>
            <c:dLbl>
              <c:idx val="17"/>
              <c:delete val="1"/>
              <c:extLst>
                <c:ext xmlns:c15="http://schemas.microsoft.com/office/drawing/2012/chart" uri="{CE6537A1-D6FC-4f65-9D91-7224C49458BB}"/>
                <c:ext xmlns:c16="http://schemas.microsoft.com/office/drawing/2014/chart" uri="{C3380CC4-5D6E-409C-BE32-E72D297353CC}">
                  <c16:uniqueId val="{00000014-5B0C-4FA9-979E-BA10E87683A7}"/>
                </c:ext>
              </c:extLst>
            </c:dLbl>
            <c:dLbl>
              <c:idx val="18"/>
              <c:delete val="1"/>
              <c:extLst>
                <c:ext xmlns:c15="http://schemas.microsoft.com/office/drawing/2012/chart" uri="{CE6537A1-D6FC-4f65-9D91-7224C49458BB}"/>
                <c:ext xmlns:c16="http://schemas.microsoft.com/office/drawing/2014/chart" uri="{C3380CC4-5D6E-409C-BE32-E72D297353CC}">
                  <c16:uniqueId val="{00000015-5B0C-4FA9-979E-BA10E87683A7}"/>
                </c:ext>
              </c:extLst>
            </c:dLbl>
            <c:dLbl>
              <c:idx val="19"/>
              <c:delete val="1"/>
              <c:extLst>
                <c:ext xmlns:c15="http://schemas.microsoft.com/office/drawing/2012/chart" uri="{CE6537A1-D6FC-4f65-9D91-7224C49458BB}"/>
                <c:ext xmlns:c16="http://schemas.microsoft.com/office/drawing/2014/chart" uri="{C3380CC4-5D6E-409C-BE32-E72D297353CC}">
                  <c16:uniqueId val="{00000016-5B0C-4FA9-979E-BA10E87683A7}"/>
                </c:ext>
              </c:extLst>
            </c:dLbl>
            <c:dLbl>
              <c:idx val="20"/>
              <c:delete val="1"/>
              <c:extLst>
                <c:ext xmlns:c15="http://schemas.microsoft.com/office/drawing/2012/chart" uri="{CE6537A1-D6FC-4f65-9D91-7224C49458BB}"/>
                <c:ext xmlns:c16="http://schemas.microsoft.com/office/drawing/2014/chart" uri="{C3380CC4-5D6E-409C-BE32-E72D297353CC}">
                  <c16:uniqueId val="{00000017-5B0C-4FA9-979E-BA10E87683A7}"/>
                </c:ext>
              </c:extLst>
            </c:dLbl>
            <c:dLbl>
              <c:idx val="21"/>
              <c:delete val="1"/>
              <c:extLst>
                <c:ext xmlns:c15="http://schemas.microsoft.com/office/drawing/2012/chart" uri="{CE6537A1-D6FC-4f65-9D91-7224C49458BB}"/>
                <c:ext xmlns:c16="http://schemas.microsoft.com/office/drawing/2014/chart" uri="{C3380CC4-5D6E-409C-BE32-E72D297353CC}">
                  <c16:uniqueId val="{00000018-5B0C-4FA9-979E-BA10E87683A7}"/>
                </c:ext>
              </c:extLst>
            </c:dLbl>
            <c:dLbl>
              <c:idx val="22"/>
              <c:delete val="1"/>
              <c:extLst>
                <c:ext xmlns:c15="http://schemas.microsoft.com/office/drawing/2012/chart" uri="{CE6537A1-D6FC-4f65-9D91-7224C49458BB}"/>
                <c:ext xmlns:c16="http://schemas.microsoft.com/office/drawing/2014/chart" uri="{C3380CC4-5D6E-409C-BE32-E72D297353CC}">
                  <c16:uniqueId val="{00000019-5B0C-4FA9-979E-BA10E87683A7}"/>
                </c:ext>
              </c:extLst>
            </c:dLbl>
            <c:dLbl>
              <c:idx val="23"/>
              <c:delete val="1"/>
              <c:extLst>
                <c:ext xmlns:c15="http://schemas.microsoft.com/office/drawing/2012/chart" uri="{CE6537A1-D6FC-4f65-9D91-7224C49458BB}"/>
                <c:ext xmlns:c16="http://schemas.microsoft.com/office/drawing/2014/chart" uri="{C3380CC4-5D6E-409C-BE32-E72D297353CC}">
                  <c16:uniqueId val="{0000001A-5B0C-4FA9-979E-BA10E87683A7}"/>
                </c:ext>
              </c:extLst>
            </c:dLbl>
            <c:dLbl>
              <c:idx val="24"/>
              <c:delete val="1"/>
              <c:extLst>
                <c:ext xmlns:c15="http://schemas.microsoft.com/office/drawing/2012/chart" uri="{CE6537A1-D6FC-4f65-9D91-7224C49458BB}"/>
                <c:ext xmlns:c16="http://schemas.microsoft.com/office/drawing/2014/chart" uri="{C3380CC4-5D6E-409C-BE32-E72D297353CC}">
                  <c16:uniqueId val="{0000001B-5B0C-4FA9-979E-BA10E87683A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B0C-4FA9-979E-BA10E87683A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Regensburg (09375)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49882</v>
      </c>
      <c r="F11" s="238">
        <v>49475</v>
      </c>
      <c r="G11" s="238">
        <v>50381</v>
      </c>
      <c r="H11" s="238">
        <v>49274</v>
      </c>
      <c r="I11" s="265">
        <v>48741</v>
      </c>
      <c r="J11" s="263">
        <v>1141</v>
      </c>
      <c r="K11" s="266">
        <v>2.3409449949734311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17.884206727877793</v>
      </c>
      <c r="E13" s="115">
        <v>8921</v>
      </c>
      <c r="F13" s="114">
        <v>8776</v>
      </c>
      <c r="G13" s="114">
        <v>9090</v>
      </c>
      <c r="H13" s="114">
        <v>9003</v>
      </c>
      <c r="I13" s="140">
        <v>8786</v>
      </c>
      <c r="J13" s="115">
        <v>135</v>
      </c>
      <c r="K13" s="116">
        <v>1.5365353972228546</v>
      </c>
    </row>
    <row r="14" spans="1:255" ht="14.1" customHeight="1" x14ac:dyDescent="0.2">
      <c r="A14" s="306" t="s">
        <v>230</v>
      </c>
      <c r="B14" s="307"/>
      <c r="C14" s="308"/>
      <c r="D14" s="113">
        <v>60.777434746000559</v>
      </c>
      <c r="E14" s="115">
        <v>30317</v>
      </c>
      <c r="F14" s="114">
        <v>30004</v>
      </c>
      <c r="G14" s="114">
        <v>30565</v>
      </c>
      <c r="H14" s="114">
        <v>29756</v>
      </c>
      <c r="I14" s="140">
        <v>29548</v>
      </c>
      <c r="J14" s="115">
        <v>769</v>
      </c>
      <c r="K14" s="116">
        <v>2.602545011506701</v>
      </c>
    </row>
    <row r="15" spans="1:255" ht="14.1" customHeight="1" x14ac:dyDescent="0.2">
      <c r="A15" s="306" t="s">
        <v>231</v>
      </c>
      <c r="B15" s="307"/>
      <c r="C15" s="308"/>
      <c r="D15" s="113">
        <v>12.792189567379015</v>
      </c>
      <c r="E15" s="115">
        <v>6381</v>
      </c>
      <c r="F15" s="114">
        <v>6450</v>
      </c>
      <c r="G15" s="114">
        <v>6460</v>
      </c>
      <c r="H15" s="114">
        <v>6342</v>
      </c>
      <c r="I15" s="140">
        <v>6278</v>
      </c>
      <c r="J15" s="115">
        <v>103</v>
      </c>
      <c r="K15" s="116">
        <v>1.6406498884995222</v>
      </c>
    </row>
    <row r="16" spans="1:255" ht="14.1" customHeight="1" x14ac:dyDescent="0.2">
      <c r="A16" s="306" t="s">
        <v>232</v>
      </c>
      <c r="B16" s="307"/>
      <c r="C16" s="308"/>
      <c r="D16" s="113">
        <v>7.4515857423519503</v>
      </c>
      <c r="E16" s="115">
        <v>3717</v>
      </c>
      <c r="F16" s="114">
        <v>3698</v>
      </c>
      <c r="G16" s="114">
        <v>3713</v>
      </c>
      <c r="H16" s="114">
        <v>3645</v>
      </c>
      <c r="I16" s="140">
        <v>3600</v>
      </c>
      <c r="J16" s="115">
        <v>117</v>
      </c>
      <c r="K16" s="116">
        <v>3.25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0.88408644400785852</v>
      </c>
      <c r="E18" s="115">
        <v>441</v>
      </c>
      <c r="F18" s="114">
        <v>428</v>
      </c>
      <c r="G18" s="114">
        <v>476</v>
      </c>
      <c r="H18" s="114">
        <v>457</v>
      </c>
      <c r="I18" s="140">
        <v>433</v>
      </c>
      <c r="J18" s="115">
        <v>8</v>
      </c>
      <c r="K18" s="116">
        <v>1.8475750577367205</v>
      </c>
    </row>
    <row r="19" spans="1:255" ht="14.1" customHeight="1" x14ac:dyDescent="0.2">
      <c r="A19" s="306" t="s">
        <v>235</v>
      </c>
      <c r="B19" s="307" t="s">
        <v>236</v>
      </c>
      <c r="C19" s="308"/>
      <c r="D19" s="113">
        <v>0.58137203800970294</v>
      </c>
      <c r="E19" s="115">
        <v>290</v>
      </c>
      <c r="F19" s="114">
        <v>284</v>
      </c>
      <c r="G19" s="114">
        <v>333</v>
      </c>
      <c r="H19" s="114">
        <v>309</v>
      </c>
      <c r="I19" s="140">
        <v>287</v>
      </c>
      <c r="J19" s="115">
        <v>3</v>
      </c>
      <c r="K19" s="116">
        <v>1.0452961672473868</v>
      </c>
    </row>
    <row r="20" spans="1:255" ht="14.1" customHeight="1" x14ac:dyDescent="0.2">
      <c r="A20" s="306">
        <v>12</v>
      </c>
      <c r="B20" s="307" t="s">
        <v>237</v>
      </c>
      <c r="C20" s="308"/>
      <c r="D20" s="113">
        <v>0.54929633936089173</v>
      </c>
      <c r="E20" s="115">
        <v>274</v>
      </c>
      <c r="F20" s="114">
        <v>256</v>
      </c>
      <c r="G20" s="114">
        <v>296</v>
      </c>
      <c r="H20" s="114">
        <v>287</v>
      </c>
      <c r="I20" s="140">
        <v>278</v>
      </c>
      <c r="J20" s="115">
        <v>-4</v>
      </c>
      <c r="K20" s="116">
        <v>-1.4388489208633093</v>
      </c>
    </row>
    <row r="21" spans="1:255" ht="14.1" customHeight="1" x14ac:dyDescent="0.2">
      <c r="A21" s="306">
        <v>21</v>
      </c>
      <c r="B21" s="307" t="s">
        <v>238</v>
      </c>
      <c r="C21" s="308"/>
      <c r="D21" s="113">
        <v>0.19846838538951928</v>
      </c>
      <c r="E21" s="115">
        <v>99</v>
      </c>
      <c r="F21" s="114">
        <v>85</v>
      </c>
      <c r="G21" s="114">
        <v>117</v>
      </c>
      <c r="H21" s="114">
        <v>112</v>
      </c>
      <c r="I21" s="140">
        <v>108</v>
      </c>
      <c r="J21" s="115">
        <v>-9</v>
      </c>
      <c r="K21" s="116">
        <v>-8.3333333333333339</v>
      </c>
    </row>
    <row r="22" spans="1:255" ht="14.1" customHeight="1" x14ac:dyDescent="0.2">
      <c r="A22" s="306">
        <v>22</v>
      </c>
      <c r="B22" s="307" t="s">
        <v>239</v>
      </c>
      <c r="C22" s="308"/>
      <c r="D22" s="113">
        <v>2.1751333146225091</v>
      </c>
      <c r="E22" s="115">
        <v>1085</v>
      </c>
      <c r="F22" s="114">
        <v>1080</v>
      </c>
      <c r="G22" s="114">
        <v>1085</v>
      </c>
      <c r="H22" s="114">
        <v>1094</v>
      </c>
      <c r="I22" s="140">
        <v>1068</v>
      </c>
      <c r="J22" s="115">
        <v>17</v>
      </c>
      <c r="K22" s="116">
        <v>1.5917602996254681</v>
      </c>
    </row>
    <row r="23" spans="1:255" ht="14.1" customHeight="1" x14ac:dyDescent="0.2">
      <c r="A23" s="306">
        <v>23</v>
      </c>
      <c r="B23" s="307" t="s">
        <v>240</v>
      </c>
      <c r="C23" s="308"/>
      <c r="D23" s="113">
        <v>0.80590192855138121</v>
      </c>
      <c r="E23" s="115">
        <v>402</v>
      </c>
      <c r="F23" s="114">
        <v>403</v>
      </c>
      <c r="G23" s="114">
        <v>408</v>
      </c>
      <c r="H23" s="114">
        <v>417</v>
      </c>
      <c r="I23" s="140">
        <v>412</v>
      </c>
      <c r="J23" s="115">
        <v>-10</v>
      </c>
      <c r="K23" s="116">
        <v>-2.4271844660194173</v>
      </c>
    </row>
    <row r="24" spans="1:255" ht="14.1" customHeight="1" x14ac:dyDescent="0.2">
      <c r="A24" s="306">
        <v>24</v>
      </c>
      <c r="B24" s="307" t="s">
        <v>241</v>
      </c>
      <c r="C24" s="308"/>
      <c r="D24" s="113">
        <v>4.4124132953770898</v>
      </c>
      <c r="E24" s="115">
        <v>2201</v>
      </c>
      <c r="F24" s="114">
        <v>2242</v>
      </c>
      <c r="G24" s="114">
        <v>2288</v>
      </c>
      <c r="H24" s="114">
        <v>2228</v>
      </c>
      <c r="I24" s="140">
        <v>2220</v>
      </c>
      <c r="J24" s="115">
        <v>-19</v>
      </c>
      <c r="K24" s="116">
        <v>-0.85585585585585588</v>
      </c>
    </row>
    <row r="25" spans="1:255" ht="14.1" customHeight="1" x14ac:dyDescent="0.2">
      <c r="A25" s="306">
        <v>25</v>
      </c>
      <c r="B25" s="307" t="s">
        <v>242</v>
      </c>
      <c r="C25" s="308"/>
      <c r="D25" s="113">
        <v>7.5658554187883409</v>
      </c>
      <c r="E25" s="115">
        <v>3774</v>
      </c>
      <c r="F25" s="114">
        <v>3773</v>
      </c>
      <c r="G25" s="114">
        <v>3799</v>
      </c>
      <c r="H25" s="114">
        <v>3704</v>
      </c>
      <c r="I25" s="140">
        <v>3715</v>
      </c>
      <c r="J25" s="115">
        <v>59</v>
      </c>
      <c r="K25" s="116">
        <v>1.5881561238223418</v>
      </c>
    </row>
    <row r="26" spans="1:255" ht="14.1" customHeight="1" x14ac:dyDescent="0.2">
      <c r="A26" s="306">
        <v>26</v>
      </c>
      <c r="B26" s="307" t="s">
        <v>243</v>
      </c>
      <c r="C26" s="308"/>
      <c r="D26" s="113">
        <v>4.5347018964756822</v>
      </c>
      <c r="E26" s="115">
        <v>2262</v>
      </c>
      <c r="F26" s="114">
        <v>2303</v>
      </c>
      <c r="G26" s="114">
        <v>2306</v>
      </c>
      <c r="H26" s="114">
        <v>2017</v>
      </c>
      <c r="I26" s="140">
        <v>1993</v>
      </c>
      <c r="J26" s="115">
        <v>269</v>
      </c>
      <c r="K26" s="116">
        <v>13.49724034119418</v>
      </c>
    </row>
    <row r="27" spans="1:255" ht="14.1" customHeight="1" x14ac:dyDescent="0.2">
      <c r="A27" s="306">
        <v>27</v>
      </c>
      <c r="B27" s="307" t="s">
        <v>244</v>
      </c>
      <c r="C27" s="308"/>
      <c r="D27" s="113">
        <v>4.7451986688585057</v>
      </c>
      <c r="E27" s="115">
        <v>2367</v>
      </c>
      <c r="F27" s="114">
        <v>2388</v>
      </c>
      <c r="G27" s="114">
        <v>2415</v>
      </c>
      <c r="H27" s="114">
        <v>2444</v>
      </c>
      <c r="I27" s="140">
        <v>2413</v>
      </c>
      <c r="J27" s="115">
        <v>-46</v>
      </c>
      <c r="K27" s="116">
        <v>-1.9063406547865727</v>
      </c>
    </row>
    <row r="28" spans="1:255" ht="14.1" customHeight="1" x14ac:dyDescent="0.2">
      <c r="A28" s="306">
        <v>28</v>
      </c>
      <c r="B28" s="307" t="s">
        <v>245</v>
      </c>
      <c r="C28" s="308"/>
      <c r="D28" s="113">
        <v>0.16639268674070806</v>
      </c>
      <c r="E28" s="115">
        <v>83</v>
      </c>
      <c r="F28" s="114">
        <v>82</v>
      </c>
      <c r="G28" s="114">
        <v>78</v>
      </c>
      <c r="H28" s="114">
        <v>72</v>
      </c>
      <c r="I28" s="140">
        <v>71</v>
      </c>
      <c r="J28" s="115">
        <v>12</v>
      </c>
      <c r="K28" s="116">
        <v>16.901408450704224</v>
      </c>
    </row>
    <row r="29" spans="1:255" ht="14.1" customHeight="1" x14ac:dyDescent="0.2">
      <c r="A29" s="306">
        <v>29</v>
      </c>
      <c r="B29" s="307" t="s">
        <v>246</v>
      </c>
      <c r="C29" s="308"/>
      <c r="D29" s="113">
        <v>2.0969487991660318</v>
      </c>
      <c r="E29" s="115">
        <v>1046</v>
      </c>
      <c r="F29" s="114">
        <v>1058</v>
      </c>
      <c r="G29" s="114">
        <v>1068</v>
      </c>
      <c r="H29" s="114">
        <v>1052</v>
      </c>
      <c r="I29" s="140">
        <v>1043</v>
      </c>
      <c r="J29" s="115">
        <v>3</v>
      </c>
      <c r="K29" s="116">
        <v>0.28763183125599234</v>
      </c>
    </row>
    <row r="30" spans="1:255" ht="14.1" customHeight="1" x14ac:dyDescent="0.2">
      <c r="A30" s="306" t="s">
        <v>247</v>
      </c>
      <c r="B30" s="307" t="s">
        <v>248</v>
      </c>
      <c r="C30" s="308"/>
      <c r="D30" s="113">
        <v>0.78785934806142499</v>
      </c>
      <c r="E30" s="115">
        <v>393</v>
      </c>
      <c r="F30" s="114">
        <v>399</v>
      </c>
      <c r="G30" s="114">
        <v>407</v>
      </c>
      <c r="H30" s="114">
        <v>399</v>
      </c>
      <c r="I30" s="140">
        <v>392</v>
      </c>
      <c r="J30" s="115">
        <v>1</v>
      </c>
      <c r="K30" s="116">
        <v>0.25510204081632654</v>
      </c>
    </row>
    <row r="31" spans="1:255" ht="14.1" customHeight="1" x14ac:dyDescent="0.2">
      <c r="A31" s="306" t="s">
        <v>249</v>
      </c>
      <c r="B31" s="307" t="s">
        <v>250</v>
      </c>
      <c r="C31" s="308"/>
      <c r="D31" s="113">
        <v>1.1807866565093621</v>
      </c>
      <c r="E31" s="115">
        <v>589</v>
      </c>
      <c r="F31" s="114">
        <v>591</v>
      </c>
      <c r="G31" s="114">
        <v>594</v>
      </c>
      <c r="H31" s="114">
        <v>600</v>
      </c>
      <c r="I31" s="140">
        <v>599</v>
      </c>
      <c r="J31" s="115">
        <v>-10</v>
      </c>
      <c r="K31" s="116">
        <v>-1.669449081803005</v>
      </c>
    </row>
    <row r="32" spans="1:255" ht="14.1" customHeight="1" x14ac:dyDescent="0.2">
      <c r="A32" s="306">
        <v>31</v>
      </c>
      <c r="B32" s="307" t="s">
        <v>251</v>
      </c>
      <c r="C32" s="308"/>
      <c r="D32" s="113">
        <v>0.54729160819534095</v>
      </c>
      <c r="E32" s="115">
        <v>273</v>
      </c>
      <c r="F32" s="114">
        <v>264</v>
      </c>
      <c r="G32" s="114">
        <v>262</v>
      </c>
      <c r="H32" s="114">
        <v>267</v>
      </c>
      <c r="I32" s="140">
        <v>260</v>
      </c>
      <c r="J32" s="115">
        <v>13</v>
      </c>
      <c r="K32" s="116">
        <v>5</v>
      </c>
    </row>
    <row r="33" spans="1:11" ht="14.1" customHeight="1" x14ac:dyDescent="0.2">
      <c r="A33" s="306">
        <v>32</v>
      </c>
      <c r="B33" s="307" t="s">
        <v>252</v>
      </c>
      <c r="C33" s="308"/>
      <c r="D33" s="113">
        <v>2.2653462170722904</v>
      </c>
      <c r="E33" s="115">
        <v>1130</v>
      </c>
      <c r="F33" s="114">
        <v>996</v>
      </c>
      <c r="G33" s="114">
        <v>1200</v>
      </c>
      <c r="H33" s="114">
        <v>1174</v>
      </c>
      <c r="I33" s="140">
        <v>1083</v>
      </c>
      <c r="J33" s="115">
        <v>47</v>
      </c>
      <c r="K33" s="116">
        <v>4.3397968605724841</v>
      </c>
    </row>
    <row r="34" spans="1:11" ht="14.1" customHeight="1" x14ac:dyDescent="0.2">
      <c r="A34" s="306">
        <v>33</v>
      </c>
      <c r="B34" s="307" t="s">
        <v>253</v>
      </c>
      <c r="C34" s="308"/>
      <c r="D34" s="113">
        <v>1.9205324565975703</v>
      </c>
      <c r="E34" s="115">
        <v>958</v>
      </c>
      <c r="F34" s="114">
        <v>859</v>
      </c>
      <c r="G34" s="114">
        <v>1002</v>
      </c>
      <c r="H34" s="114">
        <v>982</v>
      </c>
      <c r="I34" s="140">
        <v>946</v>
      </c>
      <c r="J34" s="115">
        <v>12</v>
      </c>
      <c r="K34" s="116">
        <v>1.2684989429175475</v>
      </c>
    </row>
    <row r="35" spans="1:11" ht="14.1" customHeight="1" x14ac:dyDescent="0.2">
      <c r="A35" s="306">
        <v>34</v>
      </c>
      <c r="B35" s="307" t="s">
        <v>254</v>
      </c>
      <c r="C35" s="308"/>
      <c r="D35" s="113">
        <v>2.3635780441842749</v>
      </c>
      <c r="E35" s="115">
        <v>1179</v>
      </c>
      <c r="F35" s="114">
        <v>1161</v>
      </c>
      <c r="G35" s="114">
        <v>1198</v>
      </c>
      <c r="H35" s="114">
        <v>1156</v>
      </c>
      <c r="I35" s="140">
        <v>1132</v>
      </c>
      <c r="J35" s="115">
        <v>47</v>
      </c>
      <c r="K35" s="116">
        <v>4.1519434628975267</v>
      </c>
    </row>
    <row r="36" spans="1:11" ht="14.1" customHeight="1" x14ac:dyDescent="0.2">
      <c r="A36" s="306">
        <v>41</v>
      </c>
      <c r="B36" s="307" t="s">
        <v>255</v>
      </c>
      <c r="C36" s="308"/>
      <c r="D36" s="113">
        <v>0.34080429814361896</v>
      </c>
      <c r="E36" s="115">
        <v>170</v>
      </c>
      <c r="F36" s="114">
        <v>210</v>
      </c>
      <c r="G36" s="114">
        <v>212</v>
      </c>
      <c r="H36" s="114">
        <v>213</v>
      </c>
      <c r="I36" s="140">
        <v>185</v>
      </c>
      <c r="J36" s="115">
        <v>-15</v>
      </c>
      <c r="K36" s="116">
        <v>-8.1081081081081088</v>
      </c>
    </row>
    <row r="37" spans="1:11" ht="14.1" customHeight="1" x14ac:dyDescent="0.2">
      <c r="A37" s="306">
        <v>42</v>
      </c>
      <c r="B37" s="307" t="s">
        <v>256</v>
      </c>
      <c r="C37" s="308"/>
      <c r="D37" s="113">
        <v>0.10224128944308568</v>
      </c>
      <c r="E37" s="115">
        <v>51</v>
      </c>
      <c r="F37" s="114">
        <v>52</v>
      </c>
      <c r="G37" s="114">
        <v>53</v>
      </c>
      <c r="H37" s="114">
        <v>55</v>
      </c>
      <c r="I37" s="140">
        <v>56</v>
      </c>
      <c r="J37" s="115">
        <v>-5</v>
      </c>
      <c r="K37" s="116">
        <v>-8.9285714285714288</v>
      </c>
    </row>
    <row r="38" spans="1:11" ht="14.1" customHeight="1" x14ac:dyDescent="0.2">
      <c r="A38" s="306">
        <v>43</v>
      </c>
      <c r="B38" s="307" t="s">
        <v>257</v>
      </c>
      <c r="C38" s="308"/>
      <c r="D38" s="113">
        <v>1.3772503107333307</v>
      </c>
      <c r="E38" s="115">
        <v>687</v>
      </c>
      <c r="F38" s="114">
        <v>671</v>
      </c>
      <c r="G38" s="114">
        <v>684</v>
      </c>
      <c r="H38" s="114">
        <v>675</v>
      </c>
      <c r="I38" s="140">
        <v>655</v>
      </c>
      <c r="J38" s="115">
        <v>32</v>
      </c>
      <c r="K38" s="116">
        <v>4.885496183206107</v>
      </c>
    </row>
    <row r="39" spans="1:11" ht="14.1" customHeight="1" x14ac:dyDescent="0.2">
      <c r="A39" s="306">
        <v>51</v>
      </c>
      <c r="B39" s="307" t="s">
        <v>258</v>
      </c>
      <c r="C39" s="308"/>
      <c r="D39" s="113">
        <v>8.1191612204803327</v>
      </c>
      <c r="E39" s="115">
        <v>4050</v>
      </c>
      <c r="F39" s="114">
        <v>4041</v>
      </c>
      <c r="G39" s="114">
        <v>4007</v>
      </c>
      <c r="H39" s="114">
        <v>3936</v>
      </c>
      <c r="I39" s="140">
        <v>3929</v>
      </c>
      <c r="J39" s="115">
        <v>121</v>
      </c>
      <c r="K39" s="116">
        <v>3.0796640366505472</v>
      </c>
    </row>
    <row r="40" spans="1:11" ht="14.1" customHeight="1" x14ac:dyDescent="0.2">
      <c r="A40" s="306" t="s">
        <v>259</v>
      </c>
      <c r="B40" s="307" t="s">
        <v>260</v>
      </c>
      <c r="C40" s="308"/>
      <c r="D40" s="113">
        <v>6.3189126338158053</v>
      </c>
      <c r="E40" s="115">
        <v>3152</v>
      </c>
      <c r="F40" s="114">
        <v>3142</v>
      </c>
      <c r="G40" s="114">
        <v>3118</v>
      </c>
      <c r="H40" s="114">
        <v>3081</v>
      </c>
      <c r="I40" s="140">
        <v>3077</v>
      </c>
      <c r="J40" s="115">
        <v>75</v>
      </c>
      <c r="K40" s="116">
        <v>2.4374390640233994</v>
      </c>
    </row>
    <row r="41" spans="1:11" ht="14.1" customHeight="1" x14ac:dyDescent="0.2">
      <c r="A41" s="306"/>
      <c r="B41" s="307" t="s">
        <v>261</v>
      </c>
      <c r="C41" s="308"/>
      <c r="D41" s="113">
        <v>5.2062868369351669</v>
      </c>
      <c r="E41" s="115">
        <v>2597</v>
      </c>
      <c r="F41" s="114">
        <v>2622</v>
      </c>
      <c r="G41" s="114">
        <v>2629</v>
      </c>
      <c r="H41" s="114">
        <v>2616</v>
      </c>
      <c r="I41" s="140">
        <v>2629</v>
      </c>
      <c r="J41" s="115">
        <v>-32</v>
      </c>
      <c r="K41" s="116">
        <v>-1.2171928489920121</v>
      </c>
    </row>
    <row r="42" spans="1:11" ht="14.1" customHeight="1" x14ac:dyDescent="0.2">
      <c r="A42" s="306">
        <v>52</v>
      </c>
      <c r="B42" s="307" t="s">
        <v>262</v>
      </c>
      <c r="C42" s="308"/>
      <c r="D42" s="113">
        <v>5.7555831762960583</v>
      </c>
      <c r="E42" s="115">
        <v>2871</v>
      </c>
      <c r="F42" s="114">
        <v>2797</v>
      </c>
      <c r="G42" s="114">
        <v>2938</v>
      </c>
      <c r="H42" s="114">
        <v>2891</v>
      </c>
      <c r="I42" s="140">
        <v>2855</v>
      </c>
      <c r="J42" s="115">
        <v>16</v>
      </c>
      <c r="K42" s="116">
        <v>0.56042031523642732</v>
      </c>
    </row>
    <row r="43" spans="1:11" ht="14.1" customHeight="1" x14ac:dyDescent="0.2">
      <c r="A43" s="306" t="s">
        <v>263</v>
      </c>
      <c r="B43" s="307" t="s">
        <v>264</v>
      </c>
      <c r="C43" s="308"/>
      <c r="D43" s="113">
        <v>5.2143057615973696</v>
      </c>
      <c r="E43" s="115">
        <v>2601</v>
      </c>
      <c r="F43" s="114">
        <v>2535</v>
      </c>
      <c r="G43" s="114">
        <v>2653</v>
      </c>
      <c r="H43" s="114">
        <v>2610</v>
      </c>
      <c r="I43" s="140">
        <v>2590</v>
      </c>
      <c r="J43" s="115">
        <v>11</v>
      </c>
      <c r="K43" s="116">
        <v>0.42471042471042469</v>
      </c>
    </row>
    <row r="44" spans="1:11" ht="14.1" customHeight="1" x14ac:dyDescent="0.2">
      <c r="A44" s="306">
        <v>53</v>
      </c>
      <c r="B44" s="307" t="s">
        <v>265</v>
      </c>
      <c r="C44" s="308"/>
      <c r="D44" s="113">
        <v>1.2208812798203761</v>
      </c>
      <c r="E44" s="115">
        <v>609</v>
      </c>
      <c r="F44" s="114">
        <v>565</v>
      </c>
      <c r="G44" s="114">
        <v>530</v>
      </c>
      <c r="H44" s="114">
        <v>506</v>
      </c>
      <c r="I44" s="140">
        <v>478</v>
      </c>
      <c r="J44" s="115">
        <v>131</v>
      </c>
      <c r="K44" s="116">
        <v>27.405857740585773</v>
      </c>
    </row>
    <row r="45" spans="1:11" ht="14.1" customHeight="1" x14ac:dyDescent="0.2">
      <c r="A45" s="306" t="s">
        <v>266</v>
      </c>
      <c r="B45" s="307" t="s">
        <v>267</v>
      </c>
      <c r="C45" s="308"/>
      <c r="D45" s="113">
        <v>1.2048434304959705</v>
      </c>
      <c r="E45" s="115">
        <v>601</v>
      </c>
      <c r="F45" s="114">
        <v>555</v>
      </c>
      <c r="G45" s="114">
        <v>521</v>
      </c>
      <c r="H45" s="114">
        <v>498</v>
      </c>
      <c r="I45" s="140">
        <v>469</v>
      </c>
      <c r="J45" s="115">
        <v>132</v>
      </c>
      <c r="K45" s="116">
        <v>28.14498933901919</v>
      </c>
    </row>
    <row r="46" spans="1:11" ht="14.1" customHeight="1" x14ac:dyDescent="0.2">
      <c r="A46" s="306">
        <v>54</v>
      </c>
      <c r="B46" s="307" t="s">
        <v>268</v>
      </c>
      <c r="C46" s="308"/>
      <c r="D46" s="113">
        <v>3.0872859949480773</v>
      </c>
      <c r="E46" s="115">
        <v>1540</v>
      </c>
      <c r="F46" s="114">
        <v>1500</v>
      </c>
      <c r="G46" s="114">
        <v>1652</v>
      </c>
      <c r="H46" s="114">
        <v>1613</v>
      </c>
      <c r="I46" s="140">
        <v>1601</v>
      </c>
      <c r="J46" s="115">
        <v>-61</v>
      </c>
      <c r="K46" s="116">
        <v>-3.8101186758276078</v>
      </c>
    </row>
    <row r="47" spans="1:11" ht="14.1" customHeight="1" x14ac:dyDescent="0.2">
      <c r="A47" s="306">
        <v>61</v>
      </c>
      <c r="B47" s="307" t="s">
        <v>269</v>
      </c>
      <c r="C47" s="308"/>
      <c r="D47" s="113">
        <v>2.6582735255202277</v>
      </c>
      <c r="E47" s="115">
        <v>1326</v>
      </c>
      <c r="F47" s="114">
        <v>1356</v>
      </c>
      <c r="G47" s="114">
        <v>1350</v>
      </c>
      <c r="H47" s="114">
        <v>1334</v>
      </c>
      <c r="I47" s="140">
        <v>1308</v>
      </c>
      <c r="J47" s="115">
        <v>18</v>
      </c>
      <c r="K47" s="116">
        <v>1.3761467889908257</v>
      </c>
    </row>
    <row r="48" spans="1:11" ht="14.1" customHeight="1" x14ac:dyDescent="0.2">
      <c r="A48" s="306">
        <v>62</v>
      </c>
      <c r="B48" s="307" t="s">
        <v>270</v>
      </c>
      <c r="C48" s="308"/>
      <c r="D48" s="113">
        <v>6.9704502626197824</v>
      </c>
      <c r="E48" s="115">
        <v>3477</v>
      </c>
      <c r="F48" s="114">
        <v>3375</v>
      </c>
      <c r="G48" s="114">
        <v>3382</v>
      </c>
      <c r="H48" s="114">
        <v>3343</v>
      </c>
      <c r="I48" s="140">
        <v>3291</v>
      </c>
      <c r="J48" s="115">
        <v>186</v>
      </c>
      <c r="K48" s="116">
        <v>5.6517775752051049</v>
      </c>
    </row>
    <row r="49" spans="1:11" ht="14.1" customHeight="1" x14ac:dyDescent="0.2">
      <c r="A49" s="306">
        <v>63</v>
      </c>
      <c r="B49" s="307" t="s">
        <v>271</v>
      </c>
      <c r="C49" s="308"/>
      <c r="D49" s="113">
        <v>1.6358606310893709</v>
      </c>
      <c r="E49" s="115">
        <v>816</v>
      </c>
      <c r="F49" s="114">
        <v>844</v>
      </c>
      <c r="G49" s="114">
        <v>876</v>
      </c>
      <c r="H49" s="114">
        <v>864</v>
      </c>
      <c r="I49" s="140">
        <v>856</v>
      </c>
      <c r="J49" s="115">
        <v>-40</v>
      </c>
      <c r="K49" s="116">
        <v>-4.6728971962616823</v>
      </c>
    </row>
    <row r="50" spans="1:11" ht="14.1" customHeight="1" x14ac:dyDescent="0.2">
      <c r="A50" s="306" t="s">
        <v>272</v>
      </c>
      <c r="B50" s="307" t="s">
        <v>273</v>
      </c>
      <c r="C50" s="308"/>
      <c r="D50" s="113">
        <v>0.29469548133595286</v>
      </c>
      <c r="E50" s="115">
        <v>147</v>
      </c>
      <c r="F50" s="114">
        <v>154</v>
      </c>
      <c r="G50" s="114">
        <v>152</v>
      </c>
      <c r="H50" s="114">
        <v>144</v>
      </c>
      <c r="I50" s="140">
        <v>141</v>
      </c>
      <c r="J50" s="115">
        <v>6</v>
      </c>
      <c r="K50" s="116">
        <v>4.2553191489361701</v>
      </c>
    </row>
    <row r="51" spans="1:11" ht="14.1" customHeight="1" x14ac:dyDescent="0.2">
      <c r="A51" s="306" t="s">
        <v>274</v>
      </c>
      <c r="B51" s="307" t="s">
        <v>275</v>
      </c>
      <c r="C51" s="308"/>
      <c r="D51" s="113">
        <v>1.188805581171565</v>
      </c>
      <c r="E51" s="115">
        <v>593</v>
      </c>
      <c r="F51" s="114">
        <v>611</v>
      </c>
      <c r="G51" s="114">
        <v>644</v>
      </c>
      <c r="H51" s="114">
        <v>635</v>
      </c>
      <c r="I51" s="140">
        <v>626</v>
      </c>
      <c r="J51" s="115">
        <v>-33</v>
      </c>
      <c r="K51" s="116">
        <v>-5.2715654952076676</v>
      </c>
    </row>
    <row r="52" spans="1:11" ht="14.1" customHeight="1" x14ac:dyDescent="0.2">
      <c r="A52" s="306">
        <v>71</v>
      </c>
      <c r="B52" s="307" t="s">
        <v>276</v>
      </c>
      <c r="C52" s="308"/>
      <c r="D52" s="113">
        <v>13.277334509442284</v>
      </c>
      <c r="E52" s="115">
        <v>6623</v>
      </c>
      <c r="F52" s="114">
        <v>6585</v>
      </c>
      <c r="G52" s="114">
        <v>6632</v>
      </c>
      <c r="H52" s="114">
        <v>6548</v>
      </c>
      <c r="I52" s="140">
        <v>6520</v>
      </c>
      <c r="J52" s="115">
        <v>103</v>
      </c>
      <c r="K52" s="116">
        <v>1.5797546012269938</v>
      </c>
    </row>
    <row r="53" spans="1:11" ht="14.1" customHeight="1" x14ac:dyDescent="0.2">
      <c r="A53" s="306" t="s">
        <v>277</v>
      </c>
      <c r="B53" s="307" t="s">
        <v>278</v>
      </c>
      <c r="C53" s="308"/>
      <c r="D53" s="113">
        <v>6.7158494045948443</v>
      </c>
      <c r="E53" s="115">
        <v>3350</v>
      </c>
      <c r="F53" s="114">
        <v>3351</v>
      </c>
      <c r="G53" s="114">
        <v>3378</v>
      </c>
      <c r="H53" s="114">
        <v>3309</v>
      </c>
      <c r="I53" s="140">
        <v>3293</v>
      </c>
      <c r="J53" s="115">
        <v>57</v>
      </c>
      <c r="K53" s="116">
        <v>1.730944427573641</v>
      </c>
    </row>
    <row r="54" spans="1:11" ht="14.1" customHeight="1" x14ac:dyDescent="0.2">
      <c r="A54" s="306" t="s">
        <v>279</v>
      </c>
      <c r="B54" s="307" t="s">
        <v>280</v>
      </c>
      <c r="C54" s="308"/>
      <c r="D54" s="113">
        <v>5.6954412413295374</v>
      </c>
      <c r="E54" s="115">
        <v>2841</v>
      </c>
      <c r="F54" s="114">
        <v>2804</v>
      </c>
      <c r="G54" s="114">
        <v>2825</v>
      </c>
      <c r="H54" s="114">
        <v>2831</v>
      </c>
      <c r="I54" s="140">
        <v>2829</v>
      </c>
      <c r="J54" s="115">
        <v>12</v>
      </c>
      <c r="K54" s="116">
        <v>0.42417815482502652</v>
      </c>
    </row>
    <row r="55" spans="1:11" ht="14.1" customHeight="1" x14ac:dyDescent="0.2">
      <c r="A55" s="306">
        <v>72</v>
      </c>
      <c r="B55" s="307" t="s">
        <v>281</v>
      </c>
      <c r="C55" s="308"/>
      <c r="D55" s="113">
        <v>2.401667936329738</v>
      </c>
      <c r="E55" s="115">
        <v>1198</v>
      </c>
      <c r="F55" s="114">
        <v>1200</v>
      </c>
      <c r="G55" s="114">
        <v>1186</v>
      </c>
      <c r="H55" s="114">
        <v>1159</v>
      </c>
      <c r="I55" s="140">
        <v>1169</v>
      </c>
      <c r="J55" s="115">
        <v>29</v>
      </c>
      <c r="K55" s="116">
        <v>2.4807527801539777</v>
      </c>
    </row>
    <row r="56" spans="1:11" ht="14.1" customHeight="1" x14ac:dyDescent="0.2">
      <c r="A56" s="306" t="s">
        <v>282</v>
      </c>
      <c r="B56" s="307" t="s">
        <v>283</v>
      </c>
      <c r="C56" s="308"/>
      <c r="D56" s="113">
        <v>1.0584980554107695</v>
      </c>
      <c r="E56" s="115">
        <v>528</v>
      </c>
      <c r="F56" s="114">
        <v>527</v>
      </c>
      <c r="G56" s="114">
        <v>518</v>
      </c>
      <c r="H56" s="114">
        <v>515</v>
      </c>
      <c r="I56" s="140">
        <v>526</v>
      </c>
      <c r="J56" s="115">
        <v>2</v>
      </c>
      <c r="K56" s="116">
        <v>0.38022813688212925</v>
      </c>
    </row>
    <row r="57" spans="1:11" ht="14.1" customHeight="1" x14ac:dyDescent="0.2">
      <c r="A57" s="306" t="s">
        <v>284</v>
      </c>
      <c r="B57" s="307" t="s">
        <v>285</v>
      </c>
      <c r="C57" s="308"/>
      <c r="D57" s="113">
        <v>0.88809590633895996</v>
      </c>
      <c r="E57" s="115">
        <v>443</v>
      </c>
      <c r="F57" s="114">
        <v>447</v>
      </c>
      <c r="G57" s="114">
        <v>446</v>
      </c>
      <c r="H57" s="114">
        <v>429</v>
      </c>
      <c r="I57" s="140">
        <v>427</v>
      </c>
      <c r="J57" s="115">
        <v>16</v>
      </c>
      <c r="K57" s="116">
        <v>3.7470725995316161</v>
      </c>
    </row>
    <row r="58" spans="1:11" ht="14.1" customHeight="1" x14ac:dyDescent="0.2">
      <c r="A58" s="306">
        <v>73</v>
      </c>
      <c r="B58" s="307" t="s">
        <v>286</v>
      </c>
      <c r="C58" s="308"/>
      <c r="D58" s="113">
        <v>1.5576761156328935</v>
      </c>
      <c r="E58" s="115">
        <v>777</v>
      </c>
      <c r="F58" s="114">
        <v>758</v>
      </c>
      <c r="G58" s="114">
        <v>751</v>
      </c>
      <c r="H58" s="114">
        <v>736</v>
      </c>
      <c r="I58" s="140">
        <v>734</v>
      </c>
      <c r="J58" s="115">
        <v>43</v>
      </c>
      <c r="K58" s="116">
        <v>5.8583106267029974</v>
      </c>
    </row>
    <row r="59" spans="1:11" ht="14.1" customHeight="1" x14ac:dyDescent="0.2">
      <c r="A59" s="306" t="s">
        <v>287</v>
      </c>
      <c r="B59" s="307" t="s">
        <v>288</v>
      </c>
      <c r="C59" s="308"/>
      <c r="D59" s="113">
        <v>1.3351509562567661</v>
      </c>
      <c r="E59" s="115">
        <v>666</v>
      </c>
      <c r="F59" s="114">
        <v>648</v>
      </c>
      <c r="G59" s="114">
        <v>643</v>
      </c>
      <c r="H59" s="114">
        <v>624</v>
      </c>
      <c r="I59" s="140">
        <v>622</v>
      </c>
      <c r="J59" s="115">
        <v>44</v>
      </c>
      <c r="K59" s="116">
        <v>7.07395498392283</v>
      </c>
    </row>
    <row r="60" spans="1:11" ht="14.1" customHeight="1" x14ac:dyDescent="0.2">
      <c r="A60" s="306">
        <v>81</v>
      </c>
      <c r="B60" s="307" t="s">
        <v>289</v>
      </c>
      <c r="C60" s="308"/>
      <c r="D60" s="113">
        <v>5.5150154364299748</v>
      </c>
      <c r="E60" s="115">
        <v>2751</v>
      </c>
      <c r="F60" s="114">
        <v>2749</v>
      </c>
      <c r="G60" s="114">
        <v>2751</v>
      </c>
      <c r="H60" s="114">
        <v>2726</v>
      </c>
      <c r="I60" s="140">
        <v>2733</v>
      </c>
      <c r="J60" s="115">
        <v>18</v>
      </c>
      <c r="K60" s="116">
        <v>0.65861690450054888</v>
      </c>
    </row>
    <row r="61" spans="1:11" ht="14.1" customHeight="1" x14ac:dyDescent="0.2">
      <c r="A61" s="306" t="s">
        <v>290</v>
      </c>
      <c r="B61" s="307" t="s">
        <v>291</v>
      </c>
      <c r="C61" s="308"/>
      <c r="D61" s="113">
        <v>2.3675875065153762</v>
      </c>
      <c r="E61" s="115">
        <v>1181</v>
      </c>
      <c r="F61" s="114">
        <v>1191</v>
      </c>
      <c r="G61" s="114">
        <v>1206</v>
      </c>
      <c r="H61" s="114">
        <v>1186</v>
      </c>
      <c r="I61" s="140">
        <v>1189</v>
      </c>
      <c r="J61" s="115">
        <v>-8</v>
      </c>
      <c r="K61" s="116">
        <v>-0.67283431455004206</v>
      </c>
    </row>
    <row r="62" spans="1:11" ht="14.1" customHeight="1" x14ac:dyDescent="0.2">
      <c r="A62" s="306" t="s">
        <v>292</v>
      </c>
      <c r="B62" s="307" t="s">
        <v>293</v>
      </c>
      <c r="C62" s="308"/>
      <c r="D62" s="113">
        <v>1.4734774066797642</v>
      </c>
      <c r="E62" s="115">
        <v>735</v>
      </c>
      <c r="F62" s="114">
        <v>714</v>
      </c>
      <c r="G62" s="114">
        <v>697</v>
      </c>
      <c r="H62" s="114">
        <v>703</v>
      </c>
      <c r="I62" s="140">
        <v>705</v>
      </c>
      <c r="J62" s="115">
        <v>30</v>
      </c>
      <c r="K62" s="116">
        <v>4.2553191489361701</v>
      </c>
    </row>
    <row r="63" spans="1:11" ht="14.1" customHeight="1" x14ac:dyDescent="0.2">
      <c r="A63" s="306"/>
      <c r="B63" s="307" t="s">
        <v>294</v>
      </c>
      <c r="C63" s="308"/>
      <c r="D63" s="113">
        <v>1.3351509562567661</v>
      </c>
      <c r="E63" s="115">
        <v>666</v>
      </c>
      <c r="F63" s="114">
        <v>653</v>
      </c>
      <c r="G63" s="114">
        <v>640</v>
      </c>
      <c r="H63" s="114">
        <v>641</v>
      </c>
      <c r="I63" s="140">
        <v>641</v>
      </c>
      <c r="J63" s="115">
        <v>25</v>
      </c>
      <c r="K63" s="116">
        <v>3.9001560062402496</v>
      </c>
    </row>
    <row r="64" spans="1:11" ht="14.1" customHeight="1" x14ac:dyDescent="0.2">
      <c r="A64" s="306" t="s">
        <v>295</v>
      </c>
      <c r="B64" s="307" t="s">
        <v>296</v>
      </c>
      <c r="C64" s="308"/>
      <c r="D64" s="113">
        <v>0.46509763040776231</v>
      </c>
      <c r="E64" s="115">
        <v>232</v>
      </c>
      <c r="F64" s="114">
        <v>225</v>
      </c>
      <c r="G64" s="114">
        <v>229</v>
      </c>
      <c r="H64" s="114">
        <v>219</v>
      </c>
      <c r="I64" s="140">
        <v>220</v>
      </c>
      <c r="J64" s="115">
        <v>12</v>
      </c>
      <c r="K64" s="116">
        <v>5.4545454545454541</v>
      </c>
    </row>
    <row r="65" spans="1:11" ht="14.1" customHeight="1" x14ac:dyDescent="0.2">
      <c r="A65" s="306" t="s">
        <v>297</v>
      </c>
      <c r="B65" s="307" t="s">
        <v>298</v>
      </c>
      <c r="C65" s="308"/>
      <c r="D65" s="113">
        <v>0.58939096267190572</v>
      </c>
      <c r="E65" s="115">
        <v>294</v>
      </c>
      <c r="F65" s="114">
        <v>306</v>
      </c>
      <c r="G65" s="114">
        <v>304</v>
      </c>
      <c r="H65" s="114">
        <v>310</v>
      </c>
      <c r="I65" s="140">
        <v>306</v>
      </c>
      <c r="J65" s="115">
        <v>-12</v>
      </c>
      <c r="K65" s="116">
        <v>-3.9215686274509802</v>
      </c>
    </row>
    <row r="66" spans="1:11" ht="14.1" customHeight="1" x14ac:dyDescent="0.2">
      <c r="A66" s="306">
        <v>82</v>
      </c>
      <c r="B66" s="307" t="s">
        <v>299</v>
      </c>
      <c r="C66" s="308"/>
      <c r="D66" s="113">
        <v>2.8206567499298343</v>
      </c>
      <c r="E66" s="115">
        <v>1407</v>
      </c>
      <c r="F66" s="114">
        <v>1417</v>
      </c>
      <c r="G66" s="114">
        <v>1423</v>
      </c>
      <c r="H66" s="114">
        <v>1397</v>
      </c>
      <c r="I66" s="140">
        <v>1400</v>
      </c>
      <c r="J66" s="115">
        <v>7</v>
      </c>
      <c r="K66" s="116">
        <v>0.5</v>
      </c>
    </row>
    <row r="67" spans="1:11" ht="14.1" customHeight="1" x14ac:dyDescent="0.2">
      <c r="A67" s="306" t="s">
        <v>300</v>
      </c>
      <c r="B67" s="307" t="s">
        <v>301</v>
      </c>
      <c r="C67" s="308"/>
      <c r="D67" s="113">
        <v>2.0448257888617136</v>
      </c>
      <c r="E67" s="115">
        <v>1020</v>
      </c>
      <c r="F67" s="114">
        <v>1033</v>
      </c>
      <c r="G67" s="114">
        <v>1037</v>
      </c>
      <c r="H67" s="114">
        <v>1022</v>
      </c>
      <c r="I67" s="140">
        <v>1023</v>
      </c>
      <c r="J67" s="115">
        <v>-3</v>
      </c>
      <c r="K67" s="116">
        <v>-0.2932551319648094</v>
      </c>
    </row>
    <row r="68" spans="1:11" ht="14.1" customHeight="1" x14ac:dyDescent="0.2">
      <c r="A68" s="306" t="s">
        <v>302</v>
      </c>
      <c r="B68" s="307" t="s">
        <v>303</v>
      </c>
      <c r="C68" s="308"/>
      <c r="D68" s="113">
        <v>0.45707870574555953</v>
      </c>
      <c r="E68" s="115">
        <v>228</v>
      </c>
      <c r="F68" s="114">
        <v>225</v>
      </c>
      <c r="G68" s="114">
        <v>226</v>
      </c>
      <c r="H68" s="114">
        <v>220</v>
      </c>
      <c r="I68" s="140">
        <v>217</v>
      </c>
      <c r="J68" s="115">
        <v>11</v>
      </c>
      <c r="K68" s="116">
        <v>5.0691244239631335</v>
      </c>
    </row>
    <row r="69" spans="1:11" ht="14.1" customHeight="1" x14ac:dyDescent="0.2">
      <c r="A69" s="306">
        <v>83</v>
      </c>
      <c r="B69" s="307" t="s">
        <v>304</v>
      </c>
      <c r="C69" s="308"/>
      <c r="D69" s="113">
        <v>4.8253879154805341</v>
      </c>
      <c r="E69" s="115">
        <v>2407</v>
      </c>
      <c r="F69" s="114">
        <v>2436</v>
      </c>
      <c r="G69" s="114">
        <v>2422</v>
      </c>
      <c r="H69" s="114">
        <v>2305</v>
      </c>
      <c r="I69" s="140">
        <v>2297</v>
      </c>
      <c r="J69" s="115">
        <v>110</v>
      </c>
      <c r="K69" s="116">
        <v>4.78885502829778</v>
      </c>
    </row>
    <row r="70" spans="1:11" ht="14.1" customHeight="1" x14ac:dyDescent="0.2">
      <c r="A70" s="306" t="s">
        <v>305</v>
      </c>
      <c r="B70" s="307" t="s">
        <v>306</v>
      </c>
      <c r="C70" s="308"/>
      <c r="D70" s="113">
        <v>3.8651216871817491</v>
      </c>
      <c r="E70" s="115">
        <v>1928</v>
      </c>
      <c r="F70" s="114">
        <v>1957</v>
      </c>
      <c r="G70" s="114">
        <v>1948</v>
      </c>
      <c r="H70" s="114">
        <v>1842</v>
      </c>
      <c r="I70" s="140">
        <v>1829</v>
      </c>
      <c r="J70" s="115">
        <v>99</v>
      </c>
      <c r="K70" s="116">
        <v>5.4127938764352104</v>
      </c>
    </row>
    <row r="71" spans="1:11" ht="14.1" customHeight="1" x14ac:dyDescent="0.2">
      <c r="A71" s="306"/>
      <c r="B71" s="307" t="s">
        <v>307</v>
      </c>
      <c r="C71" s="308"/>
      <c r="D71" s="113">
        <v>2.9850447055049916</v>
      </c>
      <c r="E71" s="115">
        <v>1489</v>
      </c>
      <c r="F71" s="114">
        <v>1493</v>
      </c>
      <c r="G71" s="114">
        <v>1485</v>
      </c>
      <c r="H71" s="114">
        <v>1400</v>
      </c>
      <c r="I71" s="140">
        <v>1386</v>
      </c>
      <c r="J71" s="115">
        <v>103</v>
      </c>
      <c r="K71" s="116">
        <v>7.4314574314574315</v>
      </c>
    </row>
    <row r="72" spans="1:11" ht="14.1" customHeight="1" x14ac:dyDescent="0.2">
      <c r="A72" s="306">
        <v>84</v>
      </c>
      <c r="B72" s="307" t="s">
        <v>308</v>
      </c>
      <c r="C72" s="308"/>
      <c r="D72" s="113">
        <v>0.81793031554468543</v>
      </c>
      <c r="E72" s="115">
        <v>408</v>
      </c>
      <c r="F72" s="114">
        <v>408</v>
      </c>
      <c r="G72" s="114">
        <v>400</v>
      </c>
      <c r="H72" s="114">
        <v>411</v>
      </c>
      <c r="I72" s="140">
        <v>402</v>
      </c>
      <c r="J72" s="115">
        <v>6</v>
      </c>
      <c r="K72" s="116">
        <v>1.4925373134328359</v>
      </c>
    </row>
    <row r="73" spans="1:11" ht="14.1" customHeight="1" x14ac:dyDescent="0.2">
      <c r="A73" s="306" t="s">
        <v>309</v>
      </c>
      <c r="B73" s="307" t="s">
        <v>310</v>
      </c>
      <c r="C73" s="308"/>
      <c r="D73" s="113">
        <v>0.19646365422396855</v>
      </c>
      <c r="E73" s="115">
        <v>98</v>
      </c>
      <c r="F73" s="114">
        <v>91</v>
      </c>
      <c r="G73" s="114">
        <v>89</v>
      </c>
      <c r="H73" s="114">
        <v>108</v>
      </c>
      <c r="I73" s="140">
        <v>107</v>
      </c>
      <c r="J73" s="115">
        <v>-9</v>
      </c>
      <c r="K73" s="116">
        <v>-8.4112149532710276</v>
      </c>
    </row>
    <row r="74" spans="1:11" ht="14.1" customHeight="1" x14ac:dyDescent="0.2">
      <c r="A74" s="306" t="s">
        <v>311</v>
      </c>
      <c r="B74" s="307" t="s">
        <v>312</v>
      </c>
      <c r="C74" s="308"/>
      <c r="D74" s="113">
        <v>7.6179784290926589E-2</v>
      </c>
      <c r="E74" s="115">
        <v>38</v>
      </c>
      <c r="F74" s="114">
        <v>37</v>
      </c>
      <c r="G74" s="114">
        <v>37</v>
      </c>
      <c r="H74" s="114">
        <v>35</v>
      </c>
      <c r="I74" s="140">
        <v>34</v>
      </c>
      <c r="J74" s="115">
        <v>4</v>
      </c>
      <c r="K74" s="116">
        <v>11.764705882352942</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0.93420472314662606</v>
      </c>
      <c r="E77" s="115">
        <v>466</v>
      </c>
      <c r="F77" s="114">
        <v>463</v>
      </c>
      <c r="G77" s="114">
        <v>454</v>
      </c>
      <c r="H77" s="114">
        <v>445</v>
      </c>
      <c r="I77" s="140">
        <v>445</v>
      </c>
      <c r="J77" s="115">
        <v>21</v>
      </c>
      <c r="K77" s="116">
        <v>4.7191011235955056</v>
      </c>
    </row>
    <row r="78" spans="1:11" ht="14.1" customHeight="1" x14ac:dyDescent="0.2">
      <c r="A78" s="306">
        <v>93</v>
      </c>
      <c r="B78" s="307" t="s">
        <v>317</v>
      </c>
      <c r="C78" s="308"/>
      <c r="D78" s="113">
        <v>0.10424602060863639</v>
      </c>
      <c r="E78" s="115">
        <v>52</v>
      </c>
      <c r="F78" s="114">
        <v>50</v>
      </c>
      <c r="G78" s="114">
        <v>55</v>
      </c>
      <c r="H78" s="114">
        <v>55</v>
      </c>
      <c r="I78" s="140">
        <v>53</v>
      </c>
      <c r="J78" s="115">
        <v>-1</v>
      </c>
      <c r="K78" s="116">
        <v>-1.8867924528301887</v>
      </c>
    </row>
    <row r="79" spans="1:11" ht="14.1" customHeight="1" x14ac:dyDescent="0.2">
      <c r="A79" s="306">
        <v>94</v>
      </c>
      <c r="B79" s="307" t="s">
        <v>318</v>
      </c>
      <c r="C79" s="308"/>
      <c r="D79" s="113">
        <v>9.0212902449781487E-2</v>
      </c>
      <c r="E79" s="115">
        <v>45</v>
      </c>
      <c r="F79" s="114">
        <v>43</v>
      </c>
      <c r="G79" s="114">
        <v>41</v>
      </c>
      <c r="H79" s="114">
        <v>42</v>
      </c>
      <c r="I79" s="140">
        <v>44</v>
      </c>
      <c r="J79" s="115">
        <v>1</v>
      </c>
      <c r="K79" s="116">
        <v>2.2727272727272729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1.0945832163906819</v>
      </c>
      <c r="E81" s="143">
        <v>546</v>
      </c>
      <c r="F81" s="144">
        <v>547</v>
      </c>
      <c r="G81" s="144">
        <v>553</v>
      </c>
      <c r="H81" s="144">
        <v>528</v>
      </c>
      <c r="I81" s="145">
        <v>529</v>
      </c>
      <c r="J81" s="143">
        <v>17</v>
      </c>
      <c r="K81" s="146">
        <v>3.2136105860113422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15390</v>
      </c>
      <c r="E12" s="114">
        <v>15678</v>
      </c>
      <c r="F12" s="114">
        <v>15880</v>
      </c>
      <c r="G12" s="114">
        <v>15924</v>
      </c>
      <c r="H12" s="140">
        <v>15576</v>
      </c>
      <c r="I12" s="115">
        <v>-186</v>
      </c>
      <c r="J12" s="116">
        <v>-1.1941448382126347</v>
      </c>
      <c r="K12"/>
      <c r="L12"/>
      <c r="M12"/>
      <c r="N12"/>
      <c r="O12"/>
      <c r="P12"/>
    </row>
    <row r="13" spans="1:16" s="110" customFormat="1" ht="14.45" customHeight="1" x14ac:dyDescent="0.2">
      <c r="A13" s="120" t="s">
        <v>105</v>
      </c>
      <c r="B13" s="119" t="s">
        <v>106</v>
      </c>
      <c r="C13" s="113">
        <v>39.051332033788171</v>
      </c>
      <c r="D13" s="115">
        <v>6010</v>
      </c>
      <c r="E13" s="114">
        <v>6037</v>
      </c>
      <c r="F13" s="114">
        <v>6176</v>
      </c>
      <c r="G13" s="114">
        <v>6165</v>
      </c>
      <c r="H13" s="140">
        <v>5993</v>
      </c>
      <c r="I13" s="115">
        <v>17</v>
      </c>
      <c r="J13" s="116">
        <v>0.28366427498748542</v>
      </c>
      <c r="K13"/>
      <c r="L13"/>
      <c r="M13"/>
      <c r="N13"/>
      <c r="O13"/>
      <c r="P13"/>
    </row>
    <row r="14" spans="1:16" s="110" customFormat="1" ht="14.45" customHeight="1" x14ac:dyDescent="0.2">
      <c r="A14" s="120"/>
      <c r="B14" s="119" t="s">
        <v>107</v>
      </c>
      <c r="C14" s="113">
        <v>60.948667966211829</v>
      </c>
      <c r="D14" s="115">
        <v>9380</v>
      </c>
      <c r="E14" s="114">
        <v>9641</v>
      </c>
      <c r="F14" s="114">
        <v>9704</v>
      </c>
      <c r="G14" s="114">
        <v>9759</v>
      </c>
      <c r="H14" s="140">
        <v>9583</v>
      </c>
      <c r="I14" s="115">
        <v>-203</v>
      </c>
      <c r="J14" s="116">
        <v>-2.1183345507669831</v>
      </c>
      <c r="K14"/>
      <c r="L14"/>
      <c r="M14"/>
      <c r="N14"/>
      <c r="O14"/>
      <c r="P14"/>
    </row>
    <row r="15" spans="1:16" s="110" customFormat="1" ht="14.45" customHeight="1" x14ac:dyDescent="0.2">
      <c r="A15" s="118" t="s">
        <v>105</v>
      </c>
      <c r="B15" s="121" t="s">
        <v>108</v>
      </c>
      <c r="C15" s="113">
        <v>12.215724496426251</v>
      </c>
      <c r="D15" s="115">
        <v>1880</v>
      </c>
      <c r="E15" s="114">
        <v>1874</v>
      </c>
      <c r="F15" s="114">
        <v>1892</v>
      </c>
      <c r="G15" s="114">
        <v>1967</v>
      </c>
      <c r="H15" s="140">
        <v>1860</v>
      </c>
      <c r="I15" s="115">
        <v>20</v>
      </c>
      <c r="J15" s="116">
        <v>1.075268817204301</v>
      </c>
      <c r="K15"/>
      <c r="L15"/>
      <c r="M15"/>
      <c r="N15"/>
      <c r="O15"/>
      <c r="P15"/>
    </row>
    <row r="16" spans="1:16" s="110" customFormat="1" ht="14.45" customHeight="1" x14ac:dyDescent="0.2">
      <c r="A16" s="118"/>
      <c r="B16" s="121" t="s">
        <v>109</v>
      </c>
      <c r="C16" s="113">
        <v>53.287849252761532</v>
      </c>
      <c r="D16" s="115">
        <v>8201</v>
      </c>
      <c r="E16" s="114">
        <v>8433</v>
      </c>
      <c r="F16" s="114">
        <v>8629</v>
      </c>
      <c r="G16" s="114">
        <v>8676</v>
      </c>
      <c r="H16" s="140">
        <v>8543</v>
      </c>
      <c r="I16" s="115">
        <v>-342</v>
      </c>
      <c r="J16" s="116">
        <v>-4.0032775371649301</v>
      </c>
      <c r="K16"/>
      <c r="L16"/>
      <c r="M16"/>
      <c r="N16"/>
      <c r="O16"/>
      <c r="P16"/>
    </row>
    <row r="17" spans="1:16" s="110" customFormat="1" ht="14.45" customHeight="1" x14ac:dyDescent="0.2">
      <c r="A17" s="118"/>
      <c r="B17" s="121" t="s">
        <v>110</v>
      </c>
      <c r="C17" s="113">
        <v>19.4087069525666</v>
      </c>
      <c r="D17" s="115">
        <v>2987</v>
      </c>
      <c r="E17" s="114">
        <v>3010</v>
      </c>
      <c r="F17" s="114">
        <v>3022</v>
      </c>
      <c r="G17" s="114">
        <v>2935</v>
      </c>
      <c r="H17" s="140">
        <v>2907</v>
      </c>
      <c r="I17" s="115">
        <v>80</v>
      </c>
      <c r="J17" s="116">
        <v>2.7519779841761265</v>
      </c>
      <c r="K17"/>
      <c r="L17"/>
      <c r="M17"/>
      <c r="N17"/>
      <c r="O17"/>
      <c r="P17"/>
    </row>
    <row r="18" spans="1:16" s="110" customFormat="1" ht="14.45" customHeight="1" x14ac:dyDescent="0.2">
      <c r="A18" s="120"/>
      <c r="B18" s="121" t="s">
        <v>111</v>
      </c>
      <c r="C18" s="113">
        <v>15.087719298245615</v>
      </c>
      <c r="D18" s="115">
        <v>2322</v>
      </c>
      <c r="E18" s="114">
        <v>2361</v>
      </c>
      <c r="F18" s="114">
        <v>2337</v>
      </c>
      <c r="G18" s="114">
        <v>2346</v>
      </c>
      <c r="H18" s="140">
        <v>2266</v>
      </c>
      <c r="I18" s="115">
        <v>56</v>
      </c>
      <c r="J18" s="116">
        <v>2.4713150926743159</v>
      </c>
      <c r="K18"/>
      <c r="L18"/>
      <c r="M18"/>
      <c r="N18"/>
      <c r="O18"/>
      <c r="P18"/>
    </row>
    <row r="19" spans="1:16" s="110" customFormat="1" ht="14.45" customHeight="1" x14ac:dyDescent="0.2">
      <c r="A19" s="120"/>
      <c r="B19" s="121" t="s">
        <v>112</v>
      </c>
      <c r="C19" s="113">
        <v>1.3385315139701104</v>
      </c>
      <c r="D19" s="115">
        <v>206</v>
      </c>
      <c r="E19" s="114">
        <v>216</v>
      </c>
      <c r="F19" s="114">
        <v>223</v>
      </c>
      <c r="G19" s="114">
        <v>206</v>
      </c>
      <c r="H19" s="140">
        <v>203</v>
      </c>
      <c r="I19" s="115">
        <v>3</v>
      </c>
      <c r="J19" s="116">
        <v>1.4778325123152709</v>
      </c>
      <c r="K19"/>
      <c r="L19"/>
      <c r="M19"/>
      <c r="N19"/>
      <c r="O19"/>
      <c r="P19"/>
    </row>
    <row r="20" spans="1:16" s="110" customFormat="1" ht="14.45" customHeight="1" x14ac:dyDescent="0.2">
      <c r="A20" s="120" t="s">
        <v>113</v>
      </c>
      <c r="B20" s="119" t="s">
        <v>116</v>
      </c>
      <c r="C20" s="113">
        <v>85.958414554905787</v>
      </c>
      <c r="D20" s="115">
        <v>13229</v>
      </c>
      <c r="E20" s="114">
        <v>13541</v>
      </c>
      <c r="F20" s="114">
        <v>13709</v>
      </c>
      <c r="G20" s="114">
        <v>13794</v>
      </c>
      <c r="H20" s="140">
        <v>13544</v>
      </c>
      <c r="I20" s="115">
        <v>-315</v>
      </c>
      <c r="J20" s="116">
        <v>-2.3257531010041346</v>
      </c>
      <c r="K20"/>
      <c r="L20"/>
      <c r="M20"/>
      <c r="N20"/>
      <c r="O20"/>
      <c r="P20"/>
    </row>
    <row r="21" spans="1:16" s="110" customFormat="1" ht="14.45" customHeight="1" x14ac:dyDescent="0.2">
      <c r="A21" s="123"/>
      <c r="B21" s="124" t="s">
        <v>117</v>
      </c>
      <c r="C21" s="125">
        <v>13.833658219623132</v>
      </c>
      <c r="D21" s="143">
        <v>2129</v>
      </c>
      <c r="E21" s="144">
        <v>2097</v>
      </c>
      <c r="F21" s="144">
        <v>2140</v>
      </c>
      <c r="G21" s="144">
        <v>2095</v>
      </c>
      <c r="H21" s="145">
        <v>2001</v>
      </c>
      <c r="I21" s="143">
        <v>128</v>
      </c>
      <c r="J21" s="146">
        <v>6.3968015992003995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19465</v>
      </c>
      <c r="E56" s="114">
        <v>20075</v>
      </c>
      <c r="F56" s="114">
        <v>20046</v>
      </c>
      <c r="G56" s="114">
        <v>20081</v>
      </c>
      <c r="H56" s="140">
        <v>19804</v>
      </c>
      <c r="I56" s="115">
        <v>-339</v>
      </c>
      <c r="J56" s="116">
        <v>-1.7117753989093112</v>
      </c>
      <c r="K56"/>
      <c r="L56"/>
      <c r="M56"/>
      <c r="N56"/>
      <c r="O56"/>
      <c r="P56"/>
    </row>
    <row r="57" spans="1:16" s="110" customFormat="1" ht="14.45" customHeight="1" x14ac:dyDescent="0.2">
      <c r="A57" s="120" t="s">
        <v>105</v>
      </c>
      <c r="B57" s="119" t="s">
        <v>106</v>
      </c>
      <c r="C57" s="113">
        <v>38.397123041356281</v>
      </c>
      <c r="D57" s="115">
        <v>7474</v>
      </c>
      <c r="E57" s="114">
        <v>7661</v>
      </c>
      <c r="F57" s="114">
        <v>7680</v>
      </c>
      <c r="G57" s="114">
        <v>7628</v>
      </c>
      <c r="H57" s="140">
        <v>7513</v>
      </c>
      <c r="I57" s="115">
        <v>-39</v>
      </c>
      <c r="J57" s="116">
        <v>-0.51910022627445762</v>
      </c>
    </row>
    <row r="58" spans="1:16" s="110" customFormat="1" ht="14.45" customHeight="1" x14ac:dyDescent="0.2">
      <c r="A58" s="120"/>
      <c r="B58" s="119" t="s">
        <v>107</v>
      </c>
      <c r="C58" s="113">
        <v>61.602876958643719</v>
      </c>
      <c r="D58" s="115">
        <v>11991</v>
      </c>
      <c r="E58" s="114">
        <v>12414</v>
      </c>
      <c r="F58" s="114">
        <v>12366</v>
      </c>
      <c r="G58" s="114">
        <v>12453</v>
      </c>
      <c r="H58" s="140">
        <v>12291</v>
      </c>
      <c r="I58" s="115">
        <v>-300</v>
      </c>
      <c r="J58" s="116">
        <v>-2.4408103490358801</v>
      </c>
    </row>
    <row r="59" spans="1:16" s="110" customFormat="1" ht="14.45" customHeight="1" x14ac:dyDescent="0.2">
      <c r="A59" s="118" t="s">
        <v>105</v>
      </c>
      <c r="B59" s="121" t="s">
        <v>108</v>
      </c>
      <c r="C59" s="113">
        <v>14.590290264577447</v>
      </c>
      <c r="D59" s="115">
        <v>2840</v>
      </c>
      <c r="E59" s="114">
        <v>2978</v>
      </c>
      <c r="F59" s="114">
        <v>2959</v>
      </c>
      <c r="G59" s="114">
        <v>3082</v>
      </c>
      <c r="H59" s="140">
        <v>2943</v>
      </c>
      <c r="I59" s="115">
        <v>-103</v>
      </c>
      <c r="J59" s="116">
        <v>-3.4998301053346923</v>
      </c>
    </row>
    <row r="60" spans="1:16" s="110" customFormat="1" ht="14.45" customHeight="1" x14ac:dyDescent="0.2">
      <c r="A60" s="118"/>
      <c r="B60" s="121" t="s">
        <v>109</v>
      </c>
      <c r="C60" s="113">
        <v>49.694323144104807</v>
      </c>
      <c r="D60" s="115">
        <v>9673</v>
      </c>
      <c r="E60" s="114">
        <v>10050</v>
      </c>
      <c r="F60" s="114">
        <v>10081</v>
      </c>
      <c r="G60" s="114">
        <v>10058</v>
      </c>
      <c r="H60" s="140">
        <v>10025</v>
      </c>
      <c r="I60" s="115">
        <v>-352</v>
      </c>
      <c r="J60" s="116">
        <v>-3.5112219451371569</v>
      </c>
    </row>
    <row r="61" spans="1:16" s="110" customFormat="1" ht="14.45" customHeight="1" x14ac:dyDescent="0.2">
      <c r="A61" s="118"/>
      <c r="B61" s="121" t="s">
        <v>110</v>
      </c>
      <c r="C61" s="113">
        <v>19.722578987927047</v>
      </c>
      <c r="D61" s="115">
        <v>3839</v>
      </c>
      <c r="E61" s="114">
        <v>3879</v>
      </c>
      <c r="F61" s="114">
        <v>3868</v>
      </c>
      <c r="G61" s="114">
        <v>3814</v>
      </c>
      <c r="H61" s="140">
        <v>3795</v>
      </c>
      <c r="I61" s="115">
        <v>44</v>
      </c>
      <c r="J61" s="116">
        <v>1.1594202898550725</v>
      </c>
    </row>
    <row r="62" spans="1:16" s="110" customFormat="1" ht="14.45" customHeight="1" x14ac:dyDescent="0.2">
      <c r="A62" s="120"/>
      <c r="B62" s="121" t="s">
        <v>111</v>
      </c>
      <c r="C62" s="113">
        <v>15.987670177241203</v>
      </c>
      <c r="D62" s="115">
        <v>3112</v>
      </c>
      <c r="E62" s="114">
        <v>3168</v>
      </c>
      <c r="F62" s="114">
        <v>3138</v>
      </c>
      <c r="G62" s="114">
        <v>3127</v>
      </c>
      <c r="H62" s="140">
        <v>3041</v>
      </c>
      <c r="I62" s="115">
        <v>71</v>
      </c>
      <c r="J62" s="116">
        <v>2.3347583031897403</v>
      </c>
    </row>
    <row r="63" spans="1:16" s="110" customFormat="1" ht="14.45" customHeight="1" x14ac:dyDescent="0.2">
      <c r="A63" s="120"/>
      <c r="B63" s="121" t="s">
        <v>112</v>
      </c>
      <c r="C63" s="113">
        <v>1.3614179296172617</v>
      </c>
      <c r="D63" s="115">
        <v>265</v>
      </c>
      <c r="E63" s="114">
        <v>291</v>
      </c>
      <c r="F63" s="114">
        <v>318</v>
      </c>
      <c r="G63" s="114">
        <v>289</v>
      </c>
      <c r="H63" s="140">
        <v>284</v>
      </c>
      <c r="I63" s="115">
        <v>-19</v>
      </c>
      <c r="J63" s="116">
        <v>-6.6901408450704229</v>
      </c>
    </row>
    <row r="64" spans="1:16" s="110" customFormat="1" ht="14.45" customHeight="1" x14ac:dyDescent="0.2">
      <c r="A64" s="120" t="s">
        <v>113</v>
      </c>
      <c r="B64" s="119" t="s">
        <v>116</v>
      </c>
      <c r="C64" s="113">
        <v>89.622399178011818</v>
      </c>
      <c r="D64" s="115">
        <v>17445</v>
      </c>
      <c r="E64" s="114">
        <v>18049</v>
      </c>
      <c r="F64" s="114">
        <v>18084</v>
      </c>
      <c r="G64" s="114">
        <v>18133</v>
      </c>
      <c r="H64" s="140">
        <v>17886</v>
      </c>
      <c r="I64" s="115">
        <v>-441</v>
      </c>
      <c r="J64" s="116">
        <v>-2.4656155652465617</v>
      </c>
    </row>
    <row r="65" spans="1:10" s="110" customFormat="1" ht="14.45" customHeight="1" x14ac:dyDescent="0.2">
      <c r="A65" s="123"/>
      <c r="B65" s="124" t="s">
        <v>117</v>
      </c>
      <c r="C65" s="125">
        <v>10.172103776008219</v>
      </c>
      <c r="D65" s="143">
        <v>1980</v>
      </c>
      <c r="E65" s="144">
        <v>1983</v>
      </c>
      <c r="F65" s="144">
        <v>1925</v>
      </c>
      <c r="G65" s="144">
        <v>1908</v>
      </c>
      <c r="H65" s="145">
        <v>1882</v>
      </c>
      <c r="I65" s="143">
        <v>98</v>
      </c>
      <c r="J65" s="146">
        <v>5.2072263549415512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15390</v>
      </c>
      <c r="G11" s="114">
        <v>15678</v>
      </c>
      <c r="H11" s="114">
        <v>15880</v>
      </c>
      <c r="I11" s="114">
        <v>15924</v>
      </c>
      <c r="J11" s="140">
        <v>15576</v>
      </c>
      <c r="K11" s="114">
        <v>-186</v>
      </c>
      <c r="L11" s="116">
        <v>-1.1941448382126347</v>
      </c>
    </row>
    <row r="12" spans="1:17" s="110" customFormat="1" ht="24" customHeight="1" x14ac:dyDescent="0.2">
      <c r="A12" s="604" t="s">
        <v>185</v>
      </c>
      <c r="B12" s="605"/>
      <c r="C12" s="605"/>
      <c r="D12" s="606"/>
      <c r="E12" s="113">
        <v>39.051332033788171</v>
      </c>
      <c r="F12" s="115">
        <v>6010</v>
      </c>
      <c r="G12" s="114">
        <v>6037</v>
      </c>
      <c r="H12" s="114">
        <v>6176</v>
      </c>
      <c r="I12" s="114">
        <v>6165</v>
      </c>
      <c r="J12" s="140">
        <v>5993</v>
      </c>
      <c r="K12" s="114">
        <v>17</v>
      </c>
      <c r="L12" s="116">
        <v>0.28366427498748542</v>
      </c>
    </row>
    <row r="13" spans="1:17" s="110" customFormat="1" ht="15" customHeight="1" x14ac:dyDescent="0.2">
      <c r="A13" s="120"/>
      <c r="B13" s="612" t="s">
        <v>107</v>
      </c>
      <c r="C13" s="612"/>
      <c r="E13" s="113">
        <v>60.948667966211829</v>
      </c>
      <c r="F13" s="115">
        <v>9380</v>
      </c>
      <c r="G13" s="114">
        <v>9641</v>
      </c>
      <c r="H13" s="114">
        <v>9704</v>
      </c>
      <c r="I13" s="114">
        <v>9759</v>
      </c>
      <c r="J13" s="140">
        <v>9583</v>
      </c>
      <c r="K13" s="114">
        <v>-203</v>
      </c>
      <c r="L13" s="116">
        <v>-2.1183345507669831</v>
      </c>
    </row>
    <row r="14" spans="1:17" s="110" customFormat="1" ht="22.5" customHeight="1" x14ac:dyDescent="0.2">
      <c r="A14" s="604" t="s">
        <v>186</v>
      </c>
      <c r="B14" s="605"/>
      <c r="C14" s="605"/>
      <c r="D14" s="606"/>
      <c r="E14" s="113">
        <v>12.215724496426251</v>
      </c>
      <c r="F14" s="115">
        <v>1880</v>
      </c>
      <c r="G14" s="114">
        <v>1874</v>
      </c>
      <c r="H14" s="114">
        <v>1892</v>
      </c>
      <c r="I14" s="114">
        <v>1967</v>
      </c>
      <c r="J14" s="140">
        <v>1860</v>
      </c>
      <c r="K14" s="114">
        <v>20</v>
      </c>
      <c r="L14" s="116">
        <v>1.075268817204301</v>
      </c>
    </row>
    <row r="15" spans="1:17" s="110" customFormat="1" ht="15" customHeight="1" x14ac:dyDescent="0.2">
      <c r="A15" s="120"/>
      <c r="B15" s="119"/>
      <c r="C15" s="258" t="s">
        <v>106</v>
      </c>
      <c r="E15" s="113">
        <v>47.074468085106382</v>
      </c>
      <c r="F15" s="115">
        <v>885</v>
      </c>
      <c r="G15" s="114">
        <v>869</v>
      </c>
      <c r="H15" s="114">
        <v>880</v>
      </c>
      <c r="I15" s="114">
        <v>896</v>
      </c>
      <c r="J15" s="140">
        <v>861</v>
      </c>
      <c r="K15" s="114">
        <v>24</v>
      </c>
      <c r="L15" s="116">
        <v>2.7874564459930316</v>
      </c>
    </row>
    <row r="16" spans="1:17" s="110" customFormat="1" ht="15" customHeight="1" x14ac:dyDescent="0.2">
      <c r="A16" s="120"/>
      <c r="B16" s="119"/>
      <c r="C16" s="258" t="s">
        <v>107</v>
      </c>
      <c r="E16" s="113">
        <v>52.925531914893618</v>
      </c>
      <c r="F16" s="115">
        <v>995</v>
      </c>
      <c r="G16" s="114">
        <v>1005</v>
      </c>
      <c r="H16" s="114">
        <v>1012</v>
      </c>
      <c r="I16" s="114">
        <v>1071</v>
      </c>
      <c r="J16" s="140">
        <v>999</v>
      </c>
      <c r="K16" s="114">
        <v>-4</v>
      </c>
      <c r="L16" s="116">
        <v>-0.40040040040040042</v>
      </c>
    </row>
    <row r="17" spans="1:12" s="110" customFormat="1" ht="15" customHeight="1" x14ac:dyDescent="0.2">
      <c r="A17" s="120"/>
      <c r="B17" s="121" t="s">
        <v>109</v>
      </c>
      <c r="C17" s="258"/>
      <c r="E17" s="113">
        <v>53.287849252761532</v>
      </c>
      <c r="F17" s="115">
        <v>8201</v>
      </c>
      <c r="G17" s="114">
        <v>8433</v>
      </c>
      <c r="H17" s="114">
        <v>8629</v>
      </c>
      <c r="I17" s="114">
        <v>8676</v>
      </c>
      <c r="J17" s="140">
        <v>8543</v>
      </c>
      <c r="K17" s="114">
        <v>-342</v>
      </c>
      <c r="L17" s="116">
        <v>-4.0032775371649301</v>
      </c>
    </row>
    <row r="18" spans="1:12" s="110" customFormat="1" ht="15" customHeight="1" x14ac:dyDescent="0.2">
      <c r="A18" s="120"/>
      <c r="B18" s="119"/>
      <c r="C18" s="258" t="s">
        <v>106</v>
      </c>
      <c r="E18" s="113">
        <v>36.861358370930375</v>
      </c>
      <c r="F18" s="115">
        <v>3023</v>
      </c>
      <c r="G18" s="114">
        <v>3055</v>
      </c>
      <c r="H18" s="114">
        <v>3169</v>
      </c>
      <c r="I18" s="114">
        <v>3160</v>
      </c>
      <c r="J18" s="140">
        <v>3077</v>
      </c>
      <c r="K18" s="114">
        <v>-54</v>
      </c>
      <c r="L18" s="116">
        <v>-1.7549561260968476</v>
      </c>
    </row>
    <row r="19" spans="1:12" s="110" customFormat="1" ht="15" customHeight="1" x14ac:dyDescent="0.2">
      <c r="A19" s="120"/>
      <c r="B19" s="119"/>
      <c r="C19" s="258" t="s">
        <v>107</v>
      </c>
      <c r="E19" s="113">
        <v>63.138641629069625</v>
      </c>
      <c r="F19" s="115">
        <v>5178</v>
      </c>
      <c r="G19" s="114">
        <v>5378</v>
      </c>
      <c r="H19" s="114">
        <v>5460</v>
      </c>
      <c r="I19" s="114">
        <v>5516</v>
      </c>
      <c r="J19" s="140">
        <v>5466</v>
      </c>
      <c r="K19" s="114">
        <v>-288</v>
      </c>
      <c r="L19" s="116">
        <v>-5.2689352360043911</v>
      </c>
    </row>
    <row r="20" spans="1:12" s="110" customFormat="1" ht="15" customHeight="1" x14ac:dyDescent="0.2">
      <c r="A20" s="120"/>
      <c r="B20" s="121" t="s">
        <v>110</v>
      </c>
      <c r="C20" s="258"/>
      <c r="E20" s="113">
        <v>19.4087069525666</v>
      </c>
      <c r="F20" s="115">
        <v>2987</v>
      </c>
      <c r="G20" s="114">
        <v>3010</v>
      </c>
      <c r="H20" s="114">
        <v>3022</v>
      </c>
      <c r="I20" s="114">
        <v>2935</v>
      </c>
      <c r="J20" s="140">
        <v>2907</v>
      </c>
      <c r="K20" s="114">
        <v>80</v>
      </c>
      <c r="L20" s="116">
        <v>2.7519779841761265</v>
      </c>
    </row>
    <row r="21" spans="1:12" s="110" customFormat="1" ht="15" customHeight="1" x14ac:dyDescent="0.2">
      <c r="A21" s="120"/>
      <c r="B21" s="119"/>
      <c r="C21" s="258" t="s">
        <v>106</v>
      </c>
      <c r="E21" s="113">
        <v>30.130565785068629</v>
      </c>
      <c r="F21" s="115">
        <v>900</v>
      </c>
      <c r="G21" s="114">
        <v>898</v>
      </c>
      <c r="H21" s="114">
        <v>919</v>
      </c>
      <c r="I21" s="114">
        <v>892</v>
      </c>
      <c r="J21" s="140">
        <v>877</v>
      </c>
      <c r="K21" s="114">
        <v>23</v>
      </c>
      <c r="L21" s="116">
        <v>2.622576966932725</v>
      </c>
    </row>
    <row r="22" spans="1:12" s="110" customFormat="1" ht="15" customHeight="1" x14ac:dyDescent="0.2">
      <c r="A22" s="120"/>
      <c r="B22" s="119"/>
      <c r="C22" s="258" t="s">
        <v>107</v>
      </c>
      <c r="E22" s="113">
        <v>69.869434214931374</v>
      </c>
      <c r="F22" s="115">
        <v>2087</v>
      </c>
      <c r="G22" s="114">
        <v>2112</v>
      </c>
      <c r="H22" s="114">
        <v>2103</v>
      </c>
      <c r="I22" s="114">
        <v>2043</v>
      </c>
      <c r="J22" s="140">
        <v>2030</v>
      </c>
      <c r="K22" s="114">
        <v>57</v>
      </c>
      <c r="L22" s="116">
        <v>2.8078817733990147</v>
      </c>
    </row>
    <row r="23" spans="1:12" s="110" customFormat="1" ht="15" customHeight="1" x14ac:dyDescent="0.2">
      <c r="A23" s="120"/>
      <c r="B23" s="121" t="s">
        <v>111</v>
      </c>
      <c r="C23" s="258"/>
      <c r="E23" s="113">
        <v>15.087719298245615</v>
      </c>
      <c r="F23" s="115">
        <v>2322</v>
      </c>
      <c r="G23" s="114">
        <v>2361</v>
      </c>
      <c r="H23" s="114">
        <v>2337</v>
      </c>
      <c r="I23" s="114">
        <v>2346</v>
      </c>
      <c r="J23" s="140">
        <v>2266</v>
      </c>
      <c r="K23" s="114">
        <v>56</v>
      </c>
      <c r="L23" s="116">
        <v>2.4713150926743159</v>
      </c>
    </row>
    <row r="24" spans="1:12" s="110" customFormat="1" ht="15" customHeight="1" x14ac:dyDescent="0.2">
      <c r="A24" s="120"/>
      <c r="B24" s="119"/>
      <c r="C24" s="258" t="s">
        <v>106</v>
      </c>
      <c r="E24" s="113">
        <v>51.765719207579671</v>
      </c>
      <c r="F24" s="115">
        <v>1202</v>
      </c>
      <c r="G24" s="114">
        <v>1215</v>
      </c>
      <c r="H24" s="114">
        <v>1208</v>
      </c>
      <c r="I24" s="114">
        <v>1217</v>
      </c>
      <c r="J24" s="140">
        <v>1178</v>
      </c>
      <c r="K24" s="114">
        <v>24</v>
      </c>
      <c r="L24" s="116">
        <v>2.037351443123939</v>
      </c>
    </row>
    <row r="25" spans="1:12" s="110" customFormat="1" ht="15" customHeight="1" x14ac:dyDescent="0.2">
      <c r="A25" s="120"/>
      <c r="B25" s="119"/>
      <c r="C25" s="258" t="s">
        <v>107</v>
      </c>
      <c r="E25" s="113">
        <v>48.234280792420329</v>
      </c>
      <c r="F25" s="115">
        <v>1120</v>
      </c>
      <c r="G25" s="114">
        <v>1146</v>
      </c>
      <c r="H25" s="114">
        <v>1129</v>
      </c>
      <c r="I25" s="114">
        <v>1129</v>
      </c>
      <c r="J25" s="140">
        <v>1088</v>
      </c>
      <c r="K25" s="114">
        <v>32</v>
      </c>
      <c r="L25" s="116">
        <v>2.9411764705882355</v>
      </c>
    </row>
    <row r="26" spans="1:12" s="110" customFormat="1" ht="15" customHeight="1" x14ac:dyDescent="0.2">
      <c r="A26" s="120"/>
      <c r="C26" s="121" t="s">
        <v>187</v>
      </c>
      <c r="D26" s="110" t="s">
        <v>188</v>
      </c>
      <c r="E26" s="113">
        <v>1.3385315139701104</v>
      </c>
      <c r="F26" s="115">
        <v>206</v>
      </c>
      <c r="G26" s="114">
        <v>216</v>
      </c>
      <c r="H26" s="114">
        <v>223</v>
      </c>
      <c r="I26" s="114">
        <v>206</v>
      </c>
      <c r="J26" s="140">
        <v>203</v>
      </c>
      <c r="K26" s="114">
        <v>3</v>
      </c>
      <c r="L26" s="116">
        <v>1.4778325123152709</v>
      </c>
    </row>
    <row r="27" spans="1:12" s="110" customFormat="1" ht="15" customHeight="1" x14ac:dyDescent="0.2">
      <c r="A27" s="120"/>
      <c r="B27" s="119"/>
      <c r="D27" s="259" t="s">
        <v>106</v>
      </c>
      <c r="E27" s="113">
        <v>46.601941747572816</v>
      </c>
      <c r="F27" s="115">
        <v>96</v>
      </c>
      <c r="G27" s="114">
        <v>99</v>
      </c>
      <c r="H27" s="114">
        <v>104</v>
      </c>
      <c r="I27" s="114">
        <v>99</v>
      </c>
      <c r="J27" s="140">
        <v>109</v>
      </c>
      <c r="K27" s="114">
        <v>-13</v>
      </c>
      <c r="L27" s="116">
        <v>-11.926605504587156</v>
      </c>
    </row>
    <row r="28" spans="1:12" s="110" customFormat="1" ht="15" customHeight="1" x14ac:dyDescent="0.2">
      <c r="A28" s="120"/>
      <c r="B28" s="119"/>
      <c r="D28" s="259" t="s">
        <v>107</v>
      </c>
      <c r="E28" s="113">
        <v>53.398058252427184</v>
      </c>
      <c r="F28" s="115">
        <v>110</v>
      </c>
      <c r="G28" s="114">
        <v>117</v>
      </c>
      <c r="H28" s="114">
        <v>119</v>
      </c>
      <c r="I28" s="114">
        <v>107</v>
      </c>
      <c r="J28" s="140">
        <v>94</v>
      </c>
      <c r="K28" s="114">
        <v>16</v>
      </c>
      <c r="L28" s="116">
        <v>17.021276595744681</v>
      </c>
    </row>
    <row r="29" spans="1:12" s="110" customFormat="1" ht="24" customHeight="1" x14ac:dyDescent="0.2">
      <c r="A29" s="604" t="s">
        <v>189</v>
      </c>
      <c r="B29" s="605"/>
      <c r="C29" s="605"/>
      <c r="D29" s="606"/>
      <c r="E29" s="113">
        <v>85.958414554905787</v>
      </c>
      <c r="F29" s="115">
        <v>13229</v>
      </c>
      <c r="G29" s="114">
        <v>13541</v>
      </c>
      <c r="H29" s="114">
        <v>13709</v>
      </c>
      <c r="I29" s="114">
        <v>13794</v>
      </c>
      <c r="J29" s="140">
        <v>13544</v>
      </c>
      <c r="K29" s="114">
        <v>-315</v>
      </c>
      <c r="L29" s="116">
        <v>-2.3257531010041346</v>
      </c>
    </row>
    <row r="30" spans="1:12" s="110" customFormat="1" ht="15" customHeight="1" x14ac:dyDescent="0.2">
      <c r="A30" s="120"/>
      <c r="B30" s="119"/>
      <c r="C30" s="258" t="s">
        <v>106</v>
      </c>
      <c r="E30" s="113">
        <v>38.211505026834985</v>
      </c>
      <c r="F30" s="115">
        <v>5055</v>
      </c>
      <c r="G30" s="114">
        <v>5083</v>
      </c>
      <c r="H30" s="114">
        <v>5176</v>
      </c>
      <c r="I30" s="114">
        <v>5197</v>
      </c>
      <c r="J30" s="140">
        <v>5065</v>
      </c>
      <c r="K30" s="114">
        <v>-10</v>
      </c>
      <c r="L30" s="116">
        <v>-0.19743336623889438</v>
      </c>
    </row>
    <row r="31" spans="1:12" s="110" customFormat="1" ht="15" customHeight="1" x14ac:dyDescent="0.2">
      <c r="A31" s="120"/>
      <c r="B31" s="119"/>
      <c r="C31" s="258" t="s">
        <v>107</v>
      </c>
      <c r="E31" s="113">
        <v>61.788494973165015</v>
      </c>
      <c r="F31" s="115">
        <v>8174</v>
      </c>
      <c r="G31" s="114">
        <v>8458</v>
      </c>
      <c r="H31" s="114">
        <v>8533</v>
      </c>
      <c r="I31" s="114">
        <v>8597</v>
      </c>
      <c r="J31" s="140">
        <v>8479</v>
      </c>
      <c r="K31" s="114">
        <v>-305</v>
      </c>
      <c r="L31" s="116">
        <v>-3.5971223021582732</v>
      </c>
    </row>
    <row r="32" spans="1:12" s="110" customFormat="1" ht="15" customHeight="1" x14ac:dyDescent="0.2">
      <c r="A32" s="120"/>
      <c r="B32" s="119" t="s">
        <v>117</v>
      </c>
      <c r="C32" s="258"/>
      <c r="E32" s="113">
        <v>13.833658219623132</v>
      </c>
      <c r="F32" s="114">
        <v>2129</v>
      </c>
      <c r="G32" s="114">
        <v>2097</v>
      </c>
      <c r="H32" s="114">
        <v>2140</v>
      </c>
      <c r="I32" s="114">
        <v>2095</v>
      </c>
      <c r="J32" s="140">
        <v>2001</v>
      </c>
      <c r="K32" s="114">
        <v>128</v>
      </c>
      <c r="L32" s="116">
        <v>6.3968015992003995</v>
      </c>
    </row>
    <row r="33" spans="1:12" s="110" customFormat="1" ht="15" customHeight="1" x14ac:dyDescent="0.2">
      <c r="A33" s="120"/>
      <c r="B33" s="119"/>
      <c r="C33" s="258" t="s">
        <v>106</v>
      </c>
      <c r="E33" s="113">
        <v>44.52794739314232</v>
      </c>
      <c r="F33" s="114">
        <v>948</v>
      </c>
      <c r="G33" s="114">
        <v>947</v>
      </c>
      <c r="H33" s="114">
        <v>997</v>
      </c>
      <c r="I33" s="114">
        <v>963</v>
      </c>
      <c r="J33" s="140">
        <v>923</v>
      </c>
      <c r="K33" s="114">
        <v>25</v>
      </c>
      <c r="L33" s="116">
        <v>2.7085590465872156</v>
      </c>
    </row>
    <row r="34" spans="1:12" s="110" customFormat="1" ht="15" customHeight="1" x14ac:dyDescent="0.2">
      <c r="A34" s="120"/>
      <c r="B34" s="119"/>
      <c r="C34" s="258" t="s">
        <v>107</v>
      </c>
      <c r="E34" s="113">
        <v>55.47205260685768</v>
      </c>
      <c r="F34" s="114">
        <v>1181</v>
      </c>
      <c r="G34" s="114">
        <v>1150</v>
      </c>
      <c r="H34" s="114">
        <v>1143</v>
      </c>
      <c r="I34" s="114">
        <v>1132</v>
      </c>
      <c r="J34" s="140">
        <v>1078</v>
      </c>
      <c r="K34" s="114">
        <v>103</v>
      </c>
      <c r="L34" s="116">
        <v>9.5547309833024112</v>
      </c>
    </row>
    <row r="35" spans="1:12" s="110" customFormat="1" ht="24" customHeight="1" x14ac:dyDescent="0.2">
      <c r="A35" s="604" t="s">
        <v>192</v>
      </c>
      <c r="B35" s="605"/>
      <c r="C35" s="605"/>
      <c r="D35" s="606"/>
      <c r="E35" s="113">
        <v>15.354126055880442</v>
      </c>
      <c r="F35" s="114">
        <v>2363</v>
      </c>
      <c r="G35" s="114">
        <v>2334</v>
      </c>
      <c r="H35" s="114">
        <v>2418</v>
      </c>
      <c r="I35" s="114">
        <v>2466</v>
      </c>
      <c r="J35" s="114">
        <v>2360</v>
      </c>
      <c r="K35" s="318">
        <v>3</v>
      </c>
      <c r="L35" s="319">
        <v>0.1271186440677966</v>
      </c>
    </row>
    <row r="36" spans="1:12" s="110" customFormat="1" ht="15" customHeight="1" x14ac:dyDescent="0.2">
      <c r="A36" s="120"/>
      <c r="B36" s="119"/>
      <c r="C36" s="258" t="s">
        <v>106</v>
      </c>
      <c r="E36" s="113">
        <v>38.425730004231909</v>
      </c>
      <c r="F36" s="114">
        <v>908</v>
      </c>
      <c r="G36" s="114">
        <v>885</v>
      </c>
      <c r="H36" s="114">
        <v>936</v>
      </c>
      <c r="I36" s="114">
        <v>941</v>
      </c>
      <c r="J36" s="114">
        <v>905</v>
      </c>
      <c r="K36" s="318">
        <v>3</v>
      </c>
      <c r="L36" s="116">
        <v>0.33149171270718231</v>
      </c>
    </row>
    <row r="37" spans="1:12" s="110" customFormat="1" ht="15" customHeight="1" x14ac:dyDescent="0.2">
      <c r="A37" s="120"/>
      <c r="B37" s="119"/>
      <c r="C37" s="258" t="s">
        <v>107</v>
      </c>
      <c r="E37" s="113">
        <v>61.574269995768091</v>
      </c>
      <c r="F37" s="114">
        <v>1455</v>
      </c>
      <c r="G37" s="114">
        <v>1449</v>
      </c>
      <c r="H37" s="114">
        <v>1482</v>
      </c>
      <c r="I37" s="114">
        <v>1525</v>
      </c>
      <c r="J37" s="140">
        <v>1455</v>
      </c>
      <c r="K37" s="114">
        <v>0</v>
      </c>
      <c r="L37" s="116">
        <v>0</v>
      </c>
    </row>
    <row r="38" spans="1:12" s="110" customFormat="1" ht="15" customHeight="1" x14ac:dyDescent="0.2">
      <c r="A38" s="120"/>
      <c r="B38" s="119" t="s">
        <v>328</v>
      </c>
      <c r="C38" s="258"/>
      <c r="E38" s="113">
        <v>61.448992852501625</v>
      </c>
      <c r="F38" s="114">
        <v>9457</v>
      </c>
      <c r="G38" s="114">
        <v>9660</v>
      </c>
      <c r="H38" s="114">
        <v>9810</v>
      </c>
      <c r="I38" s="114">
        <v>9789</v>
      </c>
      <c r="J38" s="140">
        <v>9586</v>
      </c>
      <c r="K38" s="114">
        <v>-129</v>
      </c>
      <c r="L38" s="116">
        <v>-1.34571249739203</v>
      </c>
    </row>
    <row r="39" spans="1:12" s="110" customFormat="1" ht="15" customHeight="1" x14ac:dyDescent="0.2">
      <c r="A39" s="120"/>
      <c r="B39" s="119"/>
      <c r="C39" s="258" t="s">
        <v>106</v>
      </c>
      <c r="E39" s="113">
        <v>41.144126044200064</v>
      </c>
      <c r="F39" s="115">
        <v>3891</v>
      </c>
      <c r="G39" s="114">
        <v>3916</v>
      </c>
      <c r="H39" s="114">
        <v>4011</v>
      </c>
      <c r="I39" s="114">
        <v>4000</v>
      </c>
      <c r="J39" s="140">
        <v>3889</v>
      </c>
      <c r="K39" s="114">
        <v>2</v>
      </c>
      <c r="L39" s="116">
        <v>5.1427102082797632E-2</v>
      </c>
    </row>
    <row r="40" spans="1:12" s="110" customFormat="1" ht="15" customHeight="1" x14ac:dyDescent="0.2">
      <c r="A40" s="120"/>
      <c r="B40" s="119"/>
      <c r="C40" s="258" t="s">
        <v>107</v>
      </c>
      <c r="E40" s="113">
        <v>58.855873955799936</v>
      </c>
      <c r="F40" s="115">
        <v>5566</v>
      </c>
      <c r="G40" s="114">
        <v>5744</v>
      </c>
      <c r="H40" s="114">
        <v>5799</v>
      </c>
      <c r="I40" s="114">
        <v>5789</v>
      </c>
      <c r="J40" s="140">
        <v>5697</v>
      </c>
      <c r="K40" s="114">
        <v>-131</v>
      </c>
      <c r="L40" s="116">
        <v>-2.2994558539582237</v>
      </c>
    </row>
    <row r="41" spans="1:12" s="110" customFormat="1" ht="15" customHeight="1" x14ac:dyDescent="0.2">
      <c r="A41" s="120"/>
      <c r="B41" s="320" t="s">
        <v>516</v>
      </c>
      <c r="C41" s="258"/>
      <c r="E41" s="113">
        <v>6.1273554256010394</v>
      </c>
      <c r="F41" s="115">
        <v>943</v>
      </c>
      <c r="G41" s="114">
        <v>962</v>
      </c>
      <c r="H41" s="114">
        <v>928</v>
      </c>
      <c r="I41" s="114">
        <v>936</v>
      </c>
      <c r="J41" s="140">
        <v>881</v>
      </c>
      <c r="K41" s="114">
        <v>62</v>
      </c>
      <c r="L41" s="116">
        <v>7.0374574347332572</v>
      </c>
    </row>
    <row r="42" spans="1:12" s="110" customFormat="1" ht="15" customHeight="1" x14ac:dyDescent="0.2">
      <c r="A42" s="120"/>
      <c r="B42" s="119"/>
      <c r="C42" s="268" t="s">
        <v>106</v>
      </c>
      <c r="D42" s="182"/>
      <c r="E42" s="113">
        <v>43.372216330858961</v>
      </c>
      <c r="F42" s="115">
        <v>409</v>
      </c>
      <c r="G42" s="114">
        <v>414</v>
      </c>
      <c r="H42" s="114">
        <v>401</v>
      </c>
      <c r="I42" s="114">
        <v>400</v>
      </c>
      <c r="J42" s="140">
        <v>383</v>
      </c>
      <c r="K42" s="114">
        <v>26</v>
      </c>
      <c r="L42" s="116">
        <v>6.7885117493472587</v>
      </c>
    </row>
    <row r="43" spans="1:12" s="110" customFormat="1" ht="15" customHeight="1" x14ac:dyDescent="0.2">
      <c r="A43" s="120"/>
      <c r="B43" s="119"/>
      <c r="C43" s="268" t="s">
        <v>107</v>
      </c>
      <c r="D43" s="182"/>
      <c r="E43" s="113">
        <v>56.627783669141039</v>
      </c>
      <c r="F43" s="115">
        <v>534</v>
      </c>
      <c r="G43" s="114">
        <v>548</v>
      </c>
      <c r="H43" s="114">
        <v>527</v>
      </c>
      <c r="I43" s="114">
        <v>536</v>
      </c>
      <c r="J43" s="140">
        <v>498</v>
      </c>
      <c r="K43" s="114">
        <v>36</v>
      </c>
      <c r="L43" s="116">
        <v>7.2289156626506026</v>
      </c>
    </row>
    <row r="44" spans="1:12" s="110" customFormat="1" ht="15" customHeight="1" x14ac:dyDescent="0.2">
      <c r="A44" s="120"/>
      <c r="B44" s="119" t="s">
        <v>205</v>
      </c>
      <c r="C44" s="268"/>
      <c r="D44" s="182"/>
      <c r="E44" s="113">
        <v>17.069525666016894</v>
      </c>
      <c r="F44" s="115">
        <v>2627</v>
      </c>
      <c r="G44" s="114">
        <v>2722</v>
      </c>
      <c r="H44" s="114">
        <v>2724</v>
      </c>
      <c r="I44" s="114">
        <v>2733</v>
      </c>
      <c r="J44" s="140">
        <v>2749</v>
      </c>
      <c r="K44" s="114">
        <v>-122</v>
      </c>
      <c r="L44" s="116">
        <v>-4.4379774463441253</v>
      </c>
    </row>
    <row r="45" spans="1:12" s="110" customFormat="1" ht="15" customHeight="1" x14ac:dyDescent="0.2">
      <c r="A45" s="120"/>
      <c r="B45" s="119"/>
      <c r="C45" s="268" t="s">
        <v>106</v>
      </c>
      <c r="D45" s="182"/>
      <c r="E45" s="113">
        <v>30.529120669965739</v>
      </c>
      <c r="F45" s="115">
        <v>802</v>
      </c>
      <c r="G45" s="114">
        <v>822</v>
      </c>
      <c r="H45" s="114">
        <v>828</v>
      </c>
      <c r="I45" s="114">
        <v>824</v>
      </c>
      <c r="J45" s="140">
        <v>816</v>
      </c>
      <c r="K45" s="114">
        <v>-14</v>
      </c>
      <c r="L45" s="116">
        <v>-1.7156862745098038</v>
      </c>
    </row>
    <row r="46" spans="1:12" s="110" customFormat="1" ht="15" customHeight="1" x14ac:dyDescent="0.2">
      <c r="A46" s="123"/>
      <c r="B46" s="124"/>
      <c r="C46" s="260" t="s">
        <v>107</v>
      </c>
      <c r="D46" s="261"/>
      <c r="E46" s="125">
        <v>69.470879330034265</v>
      </c>
      <c r="F46" s="143">
        <v>1825</v>
      </c>
      <c r="G46" s="144">
        <v>1900</v>
      </c>
      <c r="H46" s="144">
        <v>1896</v>
      </c>
      <c r="I46" s="144">
        <v>1909</v>
      </c>
      <c r="J46" s="145">
        <v>1933</v>
      </c>
      <c r="K46" s="144">
        <v>-108</v>
      </c>
      <c r="L46" s="146">
        <v>-5.5871702017589238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15390</v>
      </c>
      <c r="E11" s="114">
        <v>15678</v>
      </c>
      <c r="F11" s="114">
        <v>15880</v>
      </c>
      <c r="G11" s="114">
        <v>15924</v>
      </c>
      <c r="H11" s="140">
        <v>15576</v>
      </c>
      <c r="I11" s="115">
        <v>-186</v>
      </c>
      <c r="J11" s="116">
        <v>-1.1941448382126347</v>
      </c>
    </row>
    <row r="12" spans="1:15" s="110" customFormat="1" ht="24.95" customHeight="1" x14ac:dyDescent="0.2">
      <c r="A12" s="193" t="s">
        <v>132</v>
      </c>
      <c r="B12" s="194" t="s">
        <v>133</v>
      </c>
      <c r="C12" s="113">
        <v>3.0409356725146197</v>
      </c>
      <c r="D12" s="115">
        <v>468</v>
      </c>
      <c r="E12" s="114">
        <v>471</v>
      </c>
      <c r="F12" s="114">
        <v>477</v>
      </c>
      <c r="G12" s="114">
        <v>473</v>
      </c>
      <c r="H12" s="140">
        <v>450</v>
      </c>
      <c r="I12" s="115">
        <v>18</v>
      </c>
      <c r="J12" s="116">
        <v>4</v>
      </c>
    </row>
    <row r="13" spans="1:15" s="110" customFormat="1" ht="24.95" customHeight="1" x14ac:dyDescent="0.2">
      <c r="A13" s="193" t="s">
        <v>134</v>
      </c>
      <c r="B13" s="199" t="s">
        <v>214</v>
      </c>
      <c r="C13" s="113">
        <v>0.48083170890188431</v>
      </c>
      <c r="D13" s="115">
        <v>74</v>
      </c>
      <c r="E13" s="114">
        <v>72</v>
      </c>
      <c r="F13" s="114">
        <v>70</v>
      </c>
      <c r="G13" s="114">
        <v>70</v>
      </c>
      <c r="H13" s="140">
        <v>69</v>
      </c>
      <c r="I13" s="115">
        <v>5</v>
      </c>
      <c r="J13" s="116">
        <v>7.2463768115942031</v>
      </c>
    </row>
    <row r="14" spans="1:15" s="287" customFormat="1" ht="24.95" customHeight="1" x14ac:dyDescent="0.2">
      <c r="A14" s="193" t="s">
        <v>215</v>
      </c>
      <c r="B14" s="199" t="s">
        <v>137</v>
      </c>
      <c r="C14" s="113">
        <v>8.6419753086419746</v>
      </c>
      <c r="D14" s="115">
        <v>1330</v>
      </c>
      <c r="E14" s="114">
        <v>1361</v>
      </c>
      <c r="F14" s="114">
        <v>1393</v>
      </c>
      <c r="G14" s="114">
        <v>1372</v>
      </c>
      <c r="H14" s="140">
        <v>1385</v>
      </c>
      <c r="I14" s="115">
        <v>-55</v>
      </c>
      <c r="J14" s="116">
        <v>-3.9711191335740073</v>
      </c>
      <c r="K14" s="110"/>
      <c r="L14" s="110"/>
      <c r="M14" s="110"/>
      <c r="N14" s="110"/>
      <c r="O14" s="110"/>
    </row>
    <row r="15" spans="1:15" s="110" customFormat="1" ht="24.95" customHeight="1" x14ac:dyDescent="0.2">
      <c r="A15" s="193" t="s">
        <v>216</v>
      </c>
      <c r="B15" s="199" t="s">
        <v>217</v>
      </c>
      <c r="C15" s="113">
        <v>4.7758284600389862</v>
      </c>
      <c r="D15" s="115">
        <v>735</v>
      </c>
      <c r="E15" s="114">
        <v>750</v>
      </c>
      <c r="F15" s="114">
        <v>755</v>
      </c>
      <c r="G15" s="114">
        <v>757</v>
      </c>
      <c r="H15" s="140">
        <v>758</v>
      </c>
      <c r="I15" s="115">
        <v>-23</v>
      </c>
      <c r="J15" s="116">
        <v>-3.0343007915567282</v>
      </c>
    </row>
    <row r="16" spans="1:15" s="287" customFormat="1" ht="24.95" customHeight="1" x14ac:dyDescent="0.2">
      <c r="A16" s="193" t="s">
        <v>218</v>
      </c>
      <c r="B16" s="199" t="s">
        <v>141</v>
      </c>
      <c r="C16" s="113">
        <v>3.0409356725146197</v>
      </c>
      <c r="D16" s="115">
        <v>468</v>
      </c>
      <c r="E16" s="114">
        <v>488</v>
      </c>
      <c r="F16" s="114">
        <v>512</v>
      </c>
      <c r="G16" s="114">
        <v>491</v>
      </c>
      <c r="H16" s="140">
        <v>508</v>
      </c>
      <c r="I16" s="115">
        <v>-40</v>
      </c>
      <c r="J16" s="116">
        <v>-7.8740157480314963</v>
      </c>
      <c r="K16" s="110"/>
      <c r="L16" s="110"/>
      <c r="M16" s="110"/>
      <c r="N16" s="110"/>
      <c r="O16" s="110"/>
    </row>
    <row r="17" spans="1:15" s="110" customFormat="1" ht="24.95" customHeight="1" x14ac:dyDescent="0.2">
      <c r="A17" s="193" t="s">
        <v>142</v>
      </c>
      <c r="B17" s="199" t="s">
        <v>220</v>
      </c>
      <c r="C17" s="113">
        <v>0.82521117608836903</v>
      </c>
      <c r="D17" s="115">
        <v>127</v>
      </c>
      <c r="E17" s="114">
        <v>123</v>
      </c>
      <c r="F17" s="114">
        <v>126</v>
      </c>
      <c r="G17" s="114">
        <v>124</v>
      </c>
      <c r="H17" s="140">
        <v>119</v>
      </c>
      <c r="I17" s="115">
        <v>8</v>
      </c>
      <c r="J17" s="116">
        <v>6.7226890756302522</v>
      </c>
    </row>
    <row r="18" spans="1:15" s="287" customFormat="1" ht="24.95" customHeight="1" x14ac:dyDescent="0.2">
      <c r="A18" s="201" t="s">
        <v>144</v>
      </c>
      <c r="B18" s="202" t="s">
        <v>145</v>
      </c>
      <c r="C18" s="113">
        <v>5.6920077972709553</v>
      </c>
      <c r="D18" s="115">
        <v>876</v>
      </c>
      <c r="E18" s="114">
        <v>866</v>
      </c>
      <c r="F18" s="114">
        <v>897</v>
      </c>
      <c r="G18" s="114">
        <v>884</v>
      </c>
      <c r="H18" s="140">
        <v>856</v>
      </c>
      <c r="I18" s="115">
        <v>20</v>
      </c>
      <c r="J18" s="116">
        <v>2.3364485981308412</v>
      </c>
      <c r="K18" s="110"/>
      <c r="L18" s="110"/>
      <c r="M18" s="110"/>
      <c r="N18" s="110"/>
      <c r="O18" s="110"/>
    </row>
    <row r="19" spans="1:15" s="110" customFormat="1" ht="24.95" customHeight="1" x14ac:dyDescent="0.2">
      <c r="A19" s="193" t="s">
        <v>146</v>
      </c>
      <c r="B19" s="199" t="s">
        <v>147</v>
      </c>
      <c r="C19" s="113">
        <v>15.458089668615985</v>
      </c>
      <c r="D19" s="115">
        <v>2379</v>
      </c>
      <c r="E19" s="114">
        <v>2435</v>
      </c>
      <c r="F19" s="114">
        <v>2385</v>
      </c>
      <c r="G19" s="114">
        <v>2391</v>
      </c>
      <c r="H19" s="140">
        <v>2313</v>
      </c>
      <c r="I19" s="115">
        <v>66</v>
      </c>
      <c r="J19" s="116">
        <v>2.8534370946822309</v>
      </c>
    </row>
    <row r="20" spans="1:15" s="287" customFormat="1" ht="24.95" customHeight="1" x14ac:dyDescent="0.2">
      <c r="A20" s="193" t="s">
        <v>148</v>
      </c>
      <c r="B20" s="199" t="s">
        <v>149</v>
      </c>
      <c r="C20" s="113">
        <v>5.8024691358024691</v>
      </c>
      <c r="D20" s="115">
        <v>893</v>
      </c>
      <c r="E20" s="114">
        <v>925</v>
      </c>
      <c r="F20" s="114">
        <v>925</v>
      </c>
      <c r="G20" s="114">
        <v>926</v>
      </c>
      <c r="H20" s="140">
        <v>898</v>
      </c>
      <c r="I20" s="115">
        <v>-5</v>
      </c>
      <c r="J20" s="116">
        <v>-0.55679287305122493</v>
      </c>
      <c r="K20" s="110"/>
      <c r="L20" s="110"/>
      <c r="M20" s="110"/>
      <c r="N20" s="110"/>
      <c r="O20" s="110"/>
    </row>
    <row r="21" spans="1:15" s="110" customFormat="1" ht="24.95" customHeight="1" x14ac:dyDescent="0.2">
      <c r="A21" s="201" t="s">
        <v>150</v>
      </c>
      <c r="B21" s="202" t="s">
        <v>151</v>
      </c>
      <c r="C21" s="113">
        <v>10.896686159844055</v>
      </c>
      <c r="D21" s="115">
        <v>1677</v>
      </c>
      <c r="E21" s="114">
        <v>1807</v>
      </c>
      <c r="F21" s="114">
        <v>1886</v>
      </c>
      <c r="G21" s="114">
        <v>1949</v>
      </c>
      <c r="H21" s="140">
        <v>1798</v>
      </c>
      <c r="I21" s="115">
        <v>-121</v>
      </c>
      <c r="J21" s="116">
        <v>-6.7296996662958843</v>
      </c>
    </row>
    <row r="22" spans="1:15" s="110" customFormat="1" ht="24.95" customHeight="1" x14ac:dyDescent="0.2">
      <c r="A22" s="201" t="s">
        <v>152</v>
      </c>
      <c r="B22" s="199" t="s">
        <v>153</v>
      </c>
      <c r="C22" s="113">
        <v>0.98115659519168286</v>
      </c>
      <c r="D22" s="115">
        <v>151</v>
      </c>
      <c r="E22" s="114">
        <v>155</v>
      </c>
      <c r="F22" s="114">
        <v>163</v>
      </c>
      <c r="G22" s="114">
        <v>159</v>
      </c>
      <c r="H22" s="140">
        <v>149</v>
      </c>
      <c r="I22" s="115">
        <v>2</v>
      </c>
      <c r="J22" s="116">
        <v>1.3422818791946309</v>
      </c>
    </row>
    <row r="23" spans="1:15" s="110" customFormat="1" ht="24.95" customHeight="1" x14ac:dyDescent="0.2">
      <c r="A23" s="193" t="s">
        <v>154</v>
      </c>
      <c r="B23" s="199" t="s">
        <v>155</v>
      </c>
      <c r="C23" s="113">
        <v>1.3450292397660819</v>
      </c>
      <c r="D23" s="115">
        <v>207</v>
      </c>
      <c r="E23" s="114">
        <v>208</v>
      </c>
      <c r="F23" s="114">
        <v>206</v>
      </c>
      <c r="G23" s="114">
        <v>214</v>
      </c>
      <c r="H23" s="140">
        <v>202</v>
      </c>
      <c r="I23" s="115">
        <v>5</v>
      </c>
      <c r="J23" s="116">
        <v>2.4752475247524752</v>
      </c>
    </row>
    <row r="24" spans="1:15" s="110" customFormat="1" ht="24.95" customHeight="1" x14ac:dyDescent="0.2">
      <c r="A24" s="193" t="s">
        <v>156</v>
      </c>
      <c r="B24" s="199" t="s">
        <v>221</v>
      </c>
      <c r="C24" s="113">
        <v>6.0493827160493829</v>
      </c>
      <c r="D24" s="115">
        <v>931</v>
      </c>
      <c r="E24" s="114">
        <v>947</v>
      </c>
      <c r="F24" s="114">
        <v>946</v>
      </c>
      <c r="G24" s="114">
        <v>923</v>
      </c>
      <c r="H24" s="140">
        <v>921</v>
      </c>
      <c r="I24" s="115">
        <v>10</v>
      </c>
      <c r="J24" s="116">
        <v>1.0857763300760044</v>
      </c>
    </row>
    <row r="25" spans="1:15" s="110" customFormat="1" ht="24.95" customHeight="1" x14ac:dyDescent="0.2">
      <c r="A25" s="193" t="s">
        <v>222</v>
      </c>
      <c r="B25" s="204" t="s">
        <v>159</v>
      </c>
      <c r="C25" s="113">
        <v>15.490578297595841</v>
      </c>
      <c r="D25" s="115">
        <v>2384</v>
      </c>
      <c r="E25" s="114">
        <v>2345</v>
      </c>
      <c r="F25" s="114">
        <v>2480</v>
      </c>
      <c r="G25" s="114">
        <v>2465</v>
      </c>
      <c r="H25" s="140">
        <v>2452</v>
      </c>
      <c r="I25" s="115">
        <v>-68</v>
      </c>
      <c r="J25" s="116">
        <v>-2.7732463295269167</v>
      </c>
    </row>
    <row r="26" spans="1:15" s="110" customFormat="1" ht="24.95" customHeight="1" x14ac:dyDescent="0.2">
      <c r="A26" s="201">
        <v>782.78300000000002</v>
      </c>
      <c r="B26" s="203" t="s">
        <v>160</v>
      </c>
      <c r="C26" s="113">
        <v>0.19493177387914229</v>
      </c>
      <c r="D26" s="115">
        <v>30</v>
      </c>
      <c r="E26" s="114">
        <v>28</v>
      </c>
      <c r="F26" s="114">
        <v>34</v>
      </c>
      <c r="G26" s="114">
        <v>31</v>
      </c>
      <c r="H26" s="140">
        <v>44</v>
      </c>
      <c r="I26" s="115">
        <v>-14</v>
      </c>
      <c r="J26" s="116">
        <v>-31.818181818181817</v>
      </c>
    </row>
    <row r="27" spans="1:15" s="110" customFormat="1" ht="24.95" customHeight="1" x14ac:dyDescent="0.2">
      <c r="A27" s="193" t="s">
        <v>161</v>
      </c>
      <c r="B27" s="199" t="s">
        <v>162</v>
      </c>
      <c r="C27" s="113">
        <v>3.3008447043534761</v>
      </c>
      <c r="D27" s="115">
        <v>508</v>
      </c>
      <c r="E27" s="114">
        <v>507</v>
      </c>
      <c r="F27" s="114">
        <v>487</v>
      </c>
      <c r="G27" s="114">
        <v>491</v>
      </c>
      <c r="H27" s="140">
        <v>490</v>
      </c>
      <c r="I27" s="115">
        <v>18</v>
      </c>
      <c r="J27" s="116">
        <v>3.6734693877551021</v>
      </c>
    </row>
    <row r="28" spans="1:15" s="110" customFormat="1" ht="24.95" customHeight="1" x14ac:dyDescent="0.2">
      <c r="A28" s="193" t="s">
        <v>163</v>
      </c>
      <c r="B28" s="199" t="s">
        <v>164</v>
      </c>
      <c r="C28" s="113">
        <v>2.3716699155295649</v>
      </c>
      <c r="D28" s="115">
        <v>365</v>
      </c>
      <c r="E28" s="114">
        <v>382</v>
      </c>
      <c r="F28" s="114">
        <v>373</v>
      </c>
      <c r="G28" s="114">
        <v>389</v>
      </c>
      <c r="H28" s="140">
        <v>385</v>
      </c>
      <c r="I28" s="115">
        <v>-20</v>
      </c>
      <c r="J28" s="116">
        <v>-5.1948051948051948</v>
      </c>
    </row>
    <row r="29" spans="1:15" s="110" customFormat="1" ht="24.95" customHeight="1" x14ac:dyDescent="0.2">
      <c r="A29" s="193">
        <v>86</v>
      </c>
      <c r="B29" s="199" t="s">
        <v>165</v>
      </c>
      <c r="C29" s="113">
        <v>7.0175438596491224</v>
      </c>
      <c r="D29" s="115">
        <v>1080</v>
      </c>
      <c r="E29" s="114">
        <v>1055</v>
      </c>
      <c r="F29" s="114">
        <v>1036</v>
      </c>
      <c r="G29" s="114">
        <v>1048</v>
      </c>
      <c r="H29" s="140">
        <v>1061</v>
      </c>
      <c r="I29" s="115">
        <v>19</v>
      </c>
      <c r="J29" s="116">
        <v>1.7907634307257305</v>
      </c>
    </row>
    <row r="30" spans="1:15" s="110" customFormat="1" ht="24.95" customHeight="1" x14ac:dyDescent="0.2">
      <c r="A30" s="193">
        <v>87.88</v>
      </c>
      <c r="B30" s="204" t="s">
        <v>166</v>
      </c>
      <c r="C30" s="113">
        <v>2.3976608187134505</v>
      </c>
      <c r="D30" s="115">
        <v>369</v>
      </c>
      <c r="E30" s="114">
        <v>385</v>
      </c>
      <c r="F30" s="114">
        <v>385</v>
      </c>
      <c r="G30" s="114">
        <v>391</v>
      </c>
      <c r="H30" s="140">
        <v>374</v>
      </c>
      <c r="I30" s="115">
        <v>-5</v>
      </c>
      <c r="J30" s="116">
        <v>-1.3368983957219251</v>
      </c>
    </row>
    <row r="31" spans="1:15" s="110" customFormat="1" ht="24.95" customHeight="1" x14ac:dyDescent="0.2">
      <c r="A31" s="193" t="s">
        <v>167</v>
      </c>
      <c r="B31" s="199" t="s">
        <v>168</v>
      </c>
      <c r="C31" s="113">
        <v>10.838206627680313</v>
      </c>
      <c r="D31" s="115">
        <v>1668</v>
      </c>
      <c r="E31" s="114">
        <v>1729</v>
      </c>
      <c r="F31" s="114">
        <v>1737</v>
      </c>
      <c r="G31" s="114">
        <v>1748</v>
      </c>
      <c r="H31" s="140">
        <v>1729</v>
      </c>
      <c r="I31" s="115">
        <v>-61</v>
      </c>
      <c r="J31" s="116">
        <v>-3.528050896471949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3.0409356725146197</v>
      </c>
      <c r="D34" s="115">
        <v>468</v>
      </c>
      <c r="E34" s="114">
        <v>471</v>
      </c>
      <c r="F34" s="114">
        <v>477</v>
      </c>
      <c r="G34" s="114">
        <v>473</v>
      </c>
      <c r="H34" s="140">
        <v>450</v>
      </c>
      <c r="I34" s="115">
        <v>18</v>
      </c>
      <c r="J34" s="116">
        <v>4</v>
      </c>
    </row>
    <row r="35" spans="1:10" s="110" customFormat="1" ht="24.95" customHeight="1" x14ac:dyDescent="0.2">
      <c r="A35" s="292" t="s">
        <v>171</v>
      </c>
      <c r="B35" s="293" t="s">
        <v>172</v>
      </c>
      <c r="C35" s="113">
        <v>14.814814814814815</v>
      </c>
      <c r="D35" s="115">
        <v>2280</v>
      </c>
      <c r="E35" s="114">
        <v>2299</v>
      </c>
      <c r="F35" s="114">
        <v>2360</v>
      </c>
      <c r="G35" s="114">
        <v>2326</v>
      </c>
      <c r="H35" s="140">
        <v>2310</v>
      </c>
      <c r="I35" s="115">
        <v>-30</v>
      </c>
      <c r="J35" s="116">
        <v>-1.2987012987012987</v>
      </c>
    </row>
    <row r="36" spans="1:10" s="110" customFormat="1" ht="24.95" customHeight="1" x14ac:dyDescent="0.2">
      <c r="A36" s="294" t="s">
        <v>173</v>
      </c>
      <c r="B36" s="295" t="s">
        <v>174</v>
      </c>
      <c r="C36" s="125">
        <v>82.144249512670569</v>
      </c>
      <c r="D36" s="143">
        <v>12642</v>
      </c>
      <c r="E36" s="144">
        <v>12908</v>
      </c>
      <c r="F36" s="144">
        <v>13043</v>
      </c>
      <c r="G36" s="144">
        <v>13125</v>
      </c>
      <c r="H36" s="145">
        <v>12816</v>
      </c>
      <c r="I36" s="143">
        <v>-174</v>
      </c>
      <c r="J36" s="146">
        <v>-1.3576779026217229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15390</v>
      </c>
      <c r="F11" s="264">
        <v>15678</v>
      </c>
      <c r="G11" s="264">
        <v>15880</v>
      </c>
      <c r="H11" s="264">
        <v>15924</v>
      </c>
      <c r="I11" s="265">
        <v>15576</v>
      </c>
      <c r="J11" s="263">
        <v>-186</v>
      </c>
      <c r="K11" s="266">
        <v>-1.1941448382126347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45.536062378167642</v>
      </c>
      <c r="E13" s="115">
        <v>7008</v>
      </c>
      <c r="F13" s="114">
        <v>7019</v>
      </c>
      <c r="G13" s="114">
        <v>7033</v>
      </c>
      <c r="H13" s="114">
        <v>7103</v>
      </c>
      <c r="I13" s="140">
        <v>6901</v>
      </c>
      <c r="J13" s="115">
        <v>107</v>
      </c>
      <c r="K13" s="116">
        <v>1.5504999275467324</v>
      </c>
    </row>
    <row r="14" spans="1:15" ht="15.95" customHeight="1" x14ac:dyDescent="0.2">
      <c r="A14" s="306" t="s">
        <v>230</v>
      </c>
      <c r="B14" s="307"/>
      <c r="C14" s="308"/>
      <c r="D14" s="113">
        <v>43.35282651072125</v>
      </c>
      <c r="E14" s="115">
        <v>6672</v>
      </c>
      <c r="F14" s="114">
        <v>6902</v>
      </c>
      <c r="G14" s="114">
        <v>7086</v>
      </c>
      <c r="H14" s="114">
        <v>7038</v>
      </c>
      <c r="I14" s="140">
        <v>6922</v>
      </c>
      <c r="J14" s="115">
        <v>-250</v>
      </c>
      <c r="K14" s="116">
        <v>-3.6116729268997401</v>
      </c>
    </row>
    <row r="15" spans="1:15" ht="15.95" customHeight="1" x14ac:dyDescent="0.2">
      <c r="A15" s="306" t="s">
        <v>231</v>
      </c>
      <c r="B15" s="307"/>
      <c r="C15" s="308"/>
      <c r="D15" s="113">
        <v>4.5159194282001298</v>
      </c>
      <c r="E15" s="115">
        <v>695</v>
      </c>
      <c r="F15" s="114">
        <v>690</v>
      </c>
      <c r="G15" s="114">
        <v>718</v>
      </c>
      <c r="H15" s="114">
        <v>718</v>
      </c>
      <c r="I15" s="140">
        <v>719</v>
      </c>
      <c r="J15" s="115">
        <v>-24</v>
      </c>
      <c r="K15" s="116">
        <v>-3.3379694019471486</v>
      </c>
    </row>
    <row r="16" spans="1:15" ht="15.95" customHeight="1" x14ac:dyDescent="0.2">
      <c r="A16" s="306" t="s">
        <v>232</v>
      </c>
      <c r="B16" s="307"/>
      <c r="C16" s="308"/>
      <c r="D16" s="113">
        <v>1.8648473034437947</v>
      </c>
      <c r="E16" s="115">
        <v>287</v>
      </c>
      <c r="F16" s="114">
        <v>292</v>
      </c>
      <c r="G16" s="114">
        <v>278</v>
      </c>
      <c r="H16" s="114">
        <v>280</v>
      </c>
      <c r="I16" s="140">
        <v>278</v>
      </c>
      <c r="J16" s="115">
        <v>9</v>
      </c>
      <c r="K16" s="116">
        <v>3.2374100719424459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2.170240415854451</v>
      </c>
      <c r="E18" s="115">
        <v>334</v>
      </c>
      <c r="F18" s="114">
        <v>336</v>
      </c>
      <c r="G18" s="114">
        <v>334</v>
      </c>
      <c r="H18" s="114">
        <v>326</v>
      </c>
      <c r="I18" s="140">
        <v>316</v>
      </c>
      <c r="J18" s="115">
        <v>18</v>
      </c>
      <c r="K18" s="116">
        <v>5.6962025316455698</v>
      </c>
    </row>
    <row r="19" spans="1:11" ht="14.1" customHeight="1" x14ac:dyDescent="0.2">
      <c r="A19" s="306" t="s">
        <v>235</v>
      </c>
      <c r="B19" s="307" t="s">
        <v>236</v>
      </c>
      <c r="C19" s="308"/>
      <c r="D19" s="113">
        <v>1.6569200779727096</v>
      </c>
      <c r="E19" s="115">
        <v>255</v>
      </c>
      <c r="F19" s="114">
        <v>263</v>
      </c>
      <c r="G19" s="114">
        <v>260</v>
      </c>
      <c r="H19" s="114">
        <v>252</v>
      </c>
      <c r="I19" s="140">
        <v>243</v>
      </c>
      <c r="J19" s="115">
        <v>12</v>
      </c>
      <c r="K19" s="116">
        <v>4.9382716049382713</v>
      </c>
    </row>
    <row r="20" spans="1:11" ht="14.1" customHeight="1" x14ac:dyDescent="0.2">
      <c r="A20" s="306">
        <v>12</v>
      </c>
      <c r="B20" s="307" t="s">
        <v>237</v>
      </c>
      <c r="C20" s="308"/>
      <c r="D20" s="113">
        <v>0.86419753086419748</v>
      </c>
      <c r="E20" s="115">
        <v>133</v>
      </c>
      <c r="F20" s="114">
        <v>131</v>
      </c>
      <c r="G20" s="114">
        <v>143</v>
      </c>
      <c r="H20" s="114">
        <v>136</v>
      </c>
      <c r="I20" s="140">
        <v>117</v>
      </c>
      <c r="J20" s="115">
        <v>16</v>
      </c>
      <c r="K20" s="116">
        <v>13.675213675213675</v>
      </c>
    </row>
    <row r="21" spans="1:11" ht="14.1" customHeight="1" x14ac:dyDescent="0.2">
      <c r="A21" s="306">
        <v>21</v>
      </c>
      <c r="B21" s="307" t="s">
        <v>238</v>
      </c>
      <c r="C21" s="308"/>
      <c r="D21" s="113">
        <v>0.12995451591942819</v>
      </c>
      <c r="E21" s="115">
        <v>20</v>
      </c>
      <c r="F21" s="114">
        <v>22</v>
      </c>
      <c r="G21" s="114">
        <v>17</v>
      </c>
      <c r="H21" s="114">
        <v>17</v>
      </c>
      <c r="I21" s="140">
        <v>17</v>
      </c>
      <c r="J21" s="115">
        <v>3</v>
      </c>
      <c r="K21" s="116">
        <v>17.647058823529413</v>
      </c>
    </row>
    <row r="22" spans="1:11" ht="14.1" customHeight="1" x14ac:dyDescent="0.2">
      <c r="A22" s="306">
        <v>22</v>
      </c>
      <c r="B22" s="307" t="s">
        <v>239</v>
      </c>
      <c r="C22" s="308"/>
      <c r="D22" s="113">
        <v>0.57829759584145546</v>
      </c>
      <c r="E22" s="115">
        <v>89</v>
      </c>
      <c r="F22" s="114">
        <v>89</v>
      </c>
      <c r="G22" s="114">
        <v>88</v>
      </c>
      <c r="H22" s="114">
        <v>91</v>
      </c>
      <c r="I22" s="140">
        <v>82</v>
      </c>
      <c r="J22" s="115">
        <v>7</v>
      </c>
      <c r="K22" s="116">
        <v>8.536585365853659</v>
      </c>
    </row>
    <row r="23" spans="1:11" ht="14.1" customHeight="1" x14ac:dyDescent="0.2">
      <c r="A23" s="306">
        <v>23</v>
      </c>
      <c r="B23" s="307" t="s">
        <v>240</v>
      </c>
      <c r="C23" s="308"/>
      <c r="D23" s="113">
        <v>0.45484080571799868</v>
      </c>
      <c r="E23" s="115">
        <v>70</v>
      </c>
      <c r="F23" s="114">
        <v>76</v>
      </c>
      <c r="G23" s="114">
        <v>80</v>
      </c>
      <c r="H23" s="114">
        <v>79</v>
      </c>
      <c r="I23" s="140">
        <v>87</v>
      </c>
      <c r="J23" s="115">
        <v>-17</v>
      </c>
      <c r="K23" s="116">
        <v>-19.540229885057471</v>
      </c>
    </row>
    <row r="24" spans="1:11" ht="14.1" customHeight="1" x14ac:dyDescent="0.2">
      <c r="A24" s="306">
        <v>24</v>
      </c>
      <c r="B24" s="307" t="s">
        <v>241</v>
      </c>
      <c r="C24" s="308"/>
      <c r="D24" s="113">
        <v>0.93567251461988299</v>
      </c>
      <c r="E24" s="115">
        <v>144</v>
      </c>
      <c r="F24" s="114">
        <v>164</v>
      </c>
      <c r="G24" s="114">
        <v>175</v>
      </c>
      <c r="H24" s="114">
        <v>171</v>
      </c>
      <c r="I24" s="140">
        <v>174</v>
      </c>
      <c r="J24" s="115">
        <v>-30</v>
      </c>
      <c r="K24" s="116">
        <v>-17.241379310344829</v>
      </c>
    </row>
    <row r="25" spans="1:11" ht="14.1" customHeight="1" x14ac:dyDescent="0.2">
      <c r="A25" s="306">
        <v>25</v>
      </c>
      <c r="B25" s="307" t="s">
        <v>242</v>
      </c>
      <c r="C25" s="308"/>
      <c r="D25" s="113">
        <v>1.5789473684210527</v>
      </c>
      <c r="E25" s="115">
        <v>243</v>
      </c>
      <c r="F25" s="114">
        <v>254</v>
      </c>
      <c r="G25" s="114">
        <v>246</v>
      </c>
      <c r="H25" s="114">
        <v>254</v>
      </c>
      <c r="I25" s="140">
        <v>240</v>
      </c>
      <c r="J25" s="115">
        <v>3</v>
      </c>
      <c r="K25" s="116">
        <v>1.25</v>
      </c>
    </row>
    <row r="26" spans="1:11" ht="14.1" customHeight="1" x14ac:dyDescent="0.2">
      <c r="A26" s="306">
        <v>26</v>
      </c>
      <c r="B26" s="307" t="s">
        <v>243</v>
      </c>
      <c r="C26" s="308"/>
      <c r="D26" s="113">
        <v>1.2085769980506822</v>
      </c>
      <c r="E26" s="115">
        <v>186</v>
      </c>
      <c r="F26" s="114">
        <v>186</v>
      </c>
      <c r="G26" s="114">
        <v>180</v>
      </c>
      <c r="H26" s="114">
        <v>188</v>
      </c>
      <c r="I26" s="140">
        <v>180</v>
      </c>
      <c r="J26" s="115">
        <v>6</v>
      </c>
      <c r="K26" s="116">
        <v>3.3333333333333335</v>
      </c>
    </row>
    <row r="27" spans="1:11" ht="14.1" customHeight="1" x14ac:dyDescent="0.2">
      <c r="A27" s="306">
        <v>27</v>
      </c>
      <c r="B27" s="307" t="s">
        <v>244</v>
      </c>
      <c r="C27" s="308"/>
      <c r="D27" s="113">
        <v>0.41585445094217022</v>
      </c>
      <c r="E27" s="115">
        <v>64</v>
      </c>
      <c r="F27" s="114">
        <v>67</v>
      </c>
      <c r="G27" s="114">
        <v>67</v>
      </c>
      <c r="H27" s="114">
        <v>68</v>
      </c>
      <c r="I27" s="140">
        <v>72</v>
      </c>
      <c r="J27" s="115">
        <v>-8</v>
      </c>
      <c r="K27" s="116">
        <v>-11.111111111111111</v>
      </c>
    </row>
    <row r="28" spans="1:11" ht="14.1" customHeight="1" x14ac:dyDescent="0.2">
      <c r="A28" s="306">
        <v>28</v>
      </c>
      <c r="B28" s="307" t="s">
        <v>245</v>
      </c>
      <c r="C28" s="308"/>
      <c r="D28" s="113">
        <v>0.39636127355425599</v>
      </c>
      <c r="E28" s="115">
        <v>61</v>
      </c>
      <c r="F28" s="114">
        <v>63</v>
      </c>
      <c r="G28" s="114">
        <v>70</v>
      </c>
      <c r="H28" s="114">
        <v>72</v>
      </c>
      <c r="I28" s="140">
        <v>74</v>
      </c>
      <c r="J28" s="115">
        <v>-13</v>
      </c>
      <c r="K28" s="116">
        <v>-17.567567567567568</v>
      </c>
    </row>
    <row r="29" spans="1:11" ht="14.1" customHeight="1" x14ac:dyDescent="0.2">
      <c r="A29" s="306">
        <v>29</v>
      </c>
      <c r="B29" s="307" t="s">
        <v>246</v>
      </c>
      <c r="C29" s="308"/>
      <c r="D29" s="113">
        <v>3.6387264457439894</v>
      </c>
      <c r="E29" s="115">
        <v>560</v>
      </c>
      <c r="F29" s="114">
        <v>601</v>
      </c>
      <c r="G29" s="114">
        <v>612</v>
      </c>
      <c r="H29" s="114">
        <v>642</v>
      </c>
      <c r="I29" s="140">
        <v>609</v>
      </c>
      <c r="J29" s="115">
        <v>-49</v>
      </c>
      <c r="K29" s="116">
        <v>-8.0459770114942533</v>
      </c>
    </row>
    <row r="30" spans="1:11" ht="14.1" customHeight="1" x14ac:dyDescent="0.2">
      <c r="A30" s="306" t="s">
        <v>247</v>
      </c>
      <c r="B30" s="307" t="s">
        <v>248</v>
      </c>
      <c r="C30" s="308"/>
      <c r="D30" s="113">
        <v>0.70175438596491224</v>
      </c>
      <c r="E30" s="115">
        <v>108</v>
      </c>
      <c r="F30" s="114">
        <v>112</v>
      </c>
      <c r="G30" s="114">
        <v>115</v>
      </c>
      <c r="H30" s="114">
        <v>122</v>
      </c>
      <c r="I30" s="140" t="s">
        <v>513</v>
      </c>
      <c r="J30" s="115" t="s">
        <v>513</v>
      </c>
      <c r="K30" s="116" t="s">
        <v>513</v>
      </c>
    </row>
    <row r="31" spans="1:11" ht="14.1" customHeight="1" x14ac:dyDescent="0.2">
      <c r="A31" s="306" t="s">
        <v>249</v>
      </c>
      <c r="B31" s="307" t="s">
        <v>250</v>
      </c>
      <c r="C31" s="308"/>
      <c r="D31" s="113">
        <v>2.9174788823911633</v>
      </c>
      <c r="E31" s="115">
        <v>449</v>
      </c>
      <c r="F31" s="114">
        <v>486</v>
      </c>
      <c r="G31" s="114">
        <v>494</v>
      </c>
      <c r="H31" s="114">
        <v>517</v>
      </c>
      <c r="I31" s="140">
        <v>483</v>
      </c>
      <c r="J31" s="115">
        <v>-34</v>
      </c>
      <c r="K31" s="116">
        <v>-7.0393374741200825</v>
      </c>
    </row>
    <row r="32" spans="1:11" ht="14.1" customHeight="1" x14ac:dyDescent="0.2">
      <c r="A32" s="306">
        <v>31</v>
      </c>
      <c r="B32" s="307" t="s">
        <v>251</v>
      </c>
      <c r="C32" s="308"/>
      <c r="D32" s="113">
        <v>0.12345679012345678</v>
      </c>
      <c r="E32" s="115">
        <v>19</v>
      </c>
      <c r="F32" s="114">
        <v>17</v>
      </c>
      <c r="G32" s="114">
        <v>17</v>
      </c>
      <c r="H32" s="114">
        <v>15</v>
      </c>
      <c r="I32" s="140">
        <v>14</v>
      </c>
      <c r="J32" s="115">
        <v>5</v>
      </c>
      <c r="K32" s="116">
        <v>35.714285714285715</v>
      </c>
    </row>
    <row r="33" spans="1:11" ht="14.1" customHeight="1" x14ac:dyDescent="0.2">
      <c r="A33" s="306">
        <v>32</v>
      </c>
      <c r="B33" s="307" t="s">
        <v>252</v>
      </c>
      <c r="C33" s="308"/>
      <c r="D33" s="113">
        <v>0.82521117608836903</v>
      </c>
      <c r="E33" s="115">
        <v>127</v>
      </c>
      <c r="F33" s="114">
        <v>112</v>
      </c>
      <c r="G33" s="114">
        <v>123</v>
      </c>
      <c r="H33" s="114">
        <v>117</v>
      </c>
      <c r="I33" s="140">
        <v>117</v>
      </c>
      <c r="J33" s="115">
        <v>10</v>
      </c>
      <c r="K33" s="116">
        <v>8.5470085470085468</v>
      </c>
    </row>
    <row r="34" spans="1:11" ht="14.1" customHeight="1" x14ac:dyDescent="0.2">
      <c r="A34" s="306">
        <v>33</v>
      </c>
      <c r="B34" s="307" t="s">
        <v>253</v>
      </c>
      <c r="C34" s="308"/>
      <c r="D34" s="113">
        <v>0.94866796621182581</v>
      </c>
      <c r="E34" s="115">
        <v>146</v>
      </c>
      <c r="F34" s="114">
        <v>148</v>
      </c>
      <c r="G34" s="114">
        <v>159</v>
      </c>
      <c r="H34" s="114">
        <v>156</v>
      </c>
      <c r="I34" s="140">
        <v>138</v>
      </c>
      <c r="J34" s="115">
        <v>8</v>
      </c>
      <c r="K34" s="116">
        <v>5.7971014492753623</v>
      </c>
    </row>
    <row r="35" spans="1:11" ht="14.1" customHeight="1" x14ac:dyDescent="0.2">
      <c r="A35" s="306">
        <v>34</v>
      </c>
      <c r="B35" s="307" t="s">
        <v>254</v>
      </c>
      <c r="C35" s="308"/>
      <c r="D35" s="113">
        <v>5.1526965562053277</v>
      </c>
      <c r="E35" s="115">
        <v>793</v>
      </c>
      <c r="F35" s="114">
        <v>800</v>
      </c>
      <c r="G35" s="114">
        <v>777</v>
      </c>
      <c r="H35" s="114">
        <v>754</v>
      </c>
      <c r="I35" s="140">
        <v>762</v>
      </c>
      <c r="J35" s="115">
        <v>31</v>
      </c>
      <c r="K35" s="116">
        <v>4.0682414698162725</v>
      </c>
    </row>
    <row r="36" spans="1:11" ht="14.1" customHeight="1" x14ac:dyDescent="0.2">
      <c r="A36" s="306">
        <v>41</v>
      </c>
      <c r="B36" s="307" t="s">
        <v>255</v>
      </c>
      <c r="C36" s="308"/>
      <c r="D36" s="113">
        <v>0.28589993502274202</v>
      </c>
      <c r="E36" s="115">
        <v>44</v>
      </c>
      <c r="F36" s="114">
        <v>44</v>
      </c>
      <c r="G36" s="114">
        <v>46</v>
      </c>
      <c r="H36" s="114">
        <v>47</v>
      </c>
      <c r="I36" s="140">
        <v>51</v>
      </c>
      <c r="J36" s="115">
        <v>-7</v>
      </c>
      <c r="K36" s="116">
        <v>-13.725490196078431</v>
      </c>
    </row>
    <row r="37" spans="1:11" ht="14.1" customHeight="1" x14ac:dyDescent="0.2">
      <c r="A37" s="306">
        <v>42</v>
      </c>
      <c r="B37" s="307" t="s">
        <v>256</v>
      </c>
      <c r="C37" s="308"/>
      <c r="D37" s="113">
        <v>3.2488628979857048E-2</v>
      </c>
      <c r="E37" s="115">
        <v>5</v>
      </c>
      <c r="F37" s="114">
        <v>5</v>
      </c>
      <c r="G37" s="114">
        <v>6</v>
      </c>
      <c r="H37" s="114">
        <v>6</v>
      </c>
      <c r="I37" s="140">
        <v>6</v>
      </c>
      <c r="J37" s="115">
        <v>-1</v>
      </c>
      <c r="K37" s="116">
        <v>-16.666666666666668</v>
      </c>
    </row>
    <row r="38" spans="1:11" ht="14.1" customHeight="1" x14ac:dyDescent="0.2">
      <c r="A38" s="306">
        <v>43</v>
      </c>
      <c r="B38" s="307" t="s">
        <v>257</v>
      </c>
      <c r="C38" s="308"/>
      <c r="D38" s="113">
        <v>0.38986354775828458</v>
      </c>
      <c r="E38" s="115">
        <v>60</v>
      </c>
      <c r="F38" s="114">
        <v>53</v>
      </c>
      <c r="G38" s="114">
        <v>51</v>
      </c>
      <c r="H38" s="114">
        <v>42</v>
      </c>
      <c r="I38" s="140">
        <v>44</v>
      </c>
      <c r="J38" s="115">
        <v>16</v>
      </c>
      <c r="K38" s="116">
        <v>36.363636363636367</v>
      </c>
    </row>
    <row r="39" spans="1:11" ht="14.1" customHeight="1" x14ac:dyDescent="0.2">
      <c r="A39" s="306">
        <v>51</v>
      </c>
      <c r="B39" s="307" t="s">
        <v>258</v>
      </c>
      <c r="C39" s="308"/>
      <c r="D39" s="113">
        <v>5.3801169590643276</v>
      </c>
      <c r="E39" s="115">
        <v>828</v>
      </c>
      <c r="F39" s="114">
        <v>825</v>
      </c>
      <c r="G39" s="114">
        <v>799</v>
      </c>
      <c r="H39" s="114">
        <v>795</v>
      </c>
      <c r="I39" s="140">
        <v>797</v>
      </c>
      <c r="J39" s="115">
        <v>31</v>
      </c>
      <c r="K39" s="116">
        <v>3.8895859473023839</v>
      </c>
    </row>
    <row r="40" spans="1:11" ht="14.1" customHeight="1" x14ac:dyDescent="0.2">
      <c r="A40" s="306" t="s">
        <v>259</v>
      </c>
      <c r="B40" s="307" t="s">
        <v>260</v>
      </c>
      <c r="C40" s="308"/>
      <c r="D40" s="113">
        <v>5.0227420402859</v>
      </c>
      <c r="E40" s="115">
        <v>773</v>
      </c>
      <c r="F40" s="114">
        <v>767</v>
      </c>
      <c r="G40" s="114">
        <v>737</v>
      </c>
      <c r="H40" s="114">
        <v>736</v>
      </c>
      <c r="I40" s="140">
        <v>737</v>
      </c>
      <c r="J40" s="115">
        <v>36</v>
      </c>
      <c r="K40" s="116">
        <v>4.8846675712347354</v>
      </c>
    </row>
    <row r="41" spans="1:11" ht="14.1" customHeight="1" x14ac:dyDescent="0.2">
      <c r="A41" s="306"/>
      <c r="B41" s="307" t="s">
        <v>261</v>
      </c>
      <c r="C41" s="308"/>
      <c r="D41" s="113">
        <v>4.0155945419103318</v>
      </c>
      <c r="E41" s="115">
        <v>618</v>
      </c>
      <c r="F41" s="114">
        <v>607</v>
      </c>
      <c r="G41" s="114">
        <v>581</v>
      </c>
      <c r="H41" s="114">
        <v>589</v>
      </c>
      <c r="I41" s="140">
        <v>584</v>
      </c>
      <c r="J41" s="115">
        <v>34</v>
      </c>
      <c r="K41" s="116">
        <v>5.8219178082191778</v>
      </c>
    </row>
    <row r="42" spans="1:11" ht="14.1" customHeight="1" x14ac:dyDescent="0.2">
      <c r="A42" s="306">
        <v>52</v>
      </c>
      <c r="B42" s="307" t="s">
        <v>262</v>
      </c>
      <c r="C42" s="308"/>
      <c r="D42" s="113">
        <v>5.3346328784925277</v>
      </c>
      <c r="E42" s="115">
        <v>821</v>
      </c>
      <c r="F42" s="114">
        <v>827</v>
      </c>
      <c r="G42" s="114">
        <v>840</v>
      </c>
      <c r="H42" s="114">
        <v>836</v>
      </c>
      <c r="I42" s="140">
        <v>810</v>
      </c>
      <c r="J42" s="115">
        <v>11</v>
      </c>
      <c r="K42" s="116">
        <v>1.3580246913580247</v>
      </c>
    </row>
    <row r="43" spans="1:11" ht="14.1" customHeight="1" x14ac:dyDescent="0.2">
      <c r="A43" s="306" t="s">
        <v>263</v>
      </c>
      <c r="B43" s="307" t="s">
        <v>264</v>
      </c>
      <c r="C43" s="308"/>
      <c r="D43" s="113">
        <v>4.8797920727745288</v>
      </c>
      <c r="E43" s="115">
        <v>751</v>
      </c>
      <c r="F43" s="114">
        <v>763</v>
      </c>
      <c r="G43" s="114">
        <v>773</v>
      </c>
      <c r="H43" s="114">
        <v>776</v>
      </c>
      <c r="I43" s="140">
        <v>751</v>
      </c>
      <c r="J43" s="115">
        <v>0</v>
      </c>
      <c r="K43" s="116">
        <v>0</v>
      </c>
    </row>
    <row r="44" spans="1:11" ht="14.1" customHeight="1" x14ac:dyDescent="0.2">
      <c r="A44" s="306">
        <v>53</v>
      </c>
      <c r="B44" s="307" t="s">
        <v>265</v>
      </c>
      <c r="C44" s="308"/>
      <c r="D44" s="113">
        <v>1.8648473034437947</v>
      </c>
      <c r="E44" s="115">
        <v>287</v>
      </c>
      <c r="F44" s="114">
        <v>320</v>
      </c>
      <c r="G44" s="114">
        <v>363</v>
      </c>
      <c r="H44" s="114">
        <v>359</v>
      </c>
      <c r="I44" s="140">
        <v>378</v>
      </c>
      <c r="J44" s="115">
        <v>-91</v>
      </c>
      <c r="K44" s="116">
        <v>-24.074074074074073</v>
      </c>
    </row>
    <row r="45" spans="1:11" ht="14.1" customHeight="1" x14ac:dyDescent="0.2">
      <c r="A45" s="306" t="s">
        <v>266</v>
      </c>
      <c r="B45" s="307" t="s">
        <v>267</v>
      </c>
      <c r="C45" s="308"/>
      <c r="D45" s="113">
        <v>1.8453541260558803</v>
      </c>
      <c r="E45" s="115">
        <v>284</v>
      </c>
      <c r="F45" s="114">
        <v>316</v>
      </c>
      <c r="G45" s="114">
        <v>359</v>
      </c>
      <c r="H45" s="114">
        <v>357</v>
      </c>
      <c r="I45" s="140">
        <v>376</v>
      </c>
      <c r="J45" s="115">
        <v>-92</v>
      </c>
      <c r="K45" s="116">
        <v>-24.468085106382979</v>
      </c>
    </row>
    <row r="46" spans="1:11" ht="14.1" customHeight="1" x14ac:dyDescent="0.2">
      <c r="A46" s="306">
        <v>54</v>
      </c>
      <c r="B46" s="307" t="s">
        <v>268</v>
      </c>
      <c r="C46" s="308"/>
      <c r="D46" s="113">
        <v>19.109811565951915</v>
      </c>
      <c r="E46" s="115">
        <v>2941</v>
      </c>
      <c r="F46" s="114">
        <v>2911</v>
      </c>
      <c r="G46" s="114">
        <v>3028</v>
      </c>
      <c r="H46" s="114">
        <v>3037</v>
      </c>
      <c r="I46" s="140">
        <v>2991</v>
      </c>
      <c r="J46" s="115">
        <v>-50</v>
      </c>
      <c r="K46" s="116">
        <v>-1.6716817118020728</v>
      </c>
    </row>
    <row r="47" spans="1:11" ht="14.1" customHeight="1" x14ac:dyDescent="0.2">
      <c r="A47" s="306">
        <v>61</v>
      </c>
      <c r="B47" s="307" t="s">
        <v>269</v>
      </c>
      <c r="C47" s="308"/>
      <c r="D47" s="113">
        <v>0.55880441845354123</v>
      </c>
      <c r="E47" s="115">
        <v>86</v>
      </c>
      <c r="F47" s="114">
        <v>93</v>
      </c>
      <c r="G47" s="114">
        <v>107</v>
      </c>
      <c r="H47" s="114">
        <v>90</v>
      </c>
      <c r="I47" s="140">
        <v>100</v>
      </c>
      <c r="J47" s="115">
        <v>-14</v>
      </c>
      <c r="K47" s="116">
        <v>-14</v>
      </c>
    </row>
    <row r="48" spans="1:11" ht="14.1" customHeight="1" x14ac:dyDescent="0.2">
      <c r="A48" s="306">
        <v>62</v>
      </c>
      <c r="B48" s="307" t="s">
        <v>270</v>
      </c>
      <c r="C48" s="308"/>
      <c r="D48" s="113">
        <v>10.331384015594542</v>
      </c>
      <c r="E48" s="115">
        <v>1590</v>
      </c>
      <c r="F48" s="114">
        <v>1629</v>
      </c>
      <c r="G48" s="114">
        <v>1639</v>
      </c>
      <c r="H48" s="114">
        <v>1633</v>
      </c>
      <c r="I48" s="140">
        <v>1550</v>
      </c>
      <c r="J48" s="115">
        <v>40</v>
      </c>
      <c r="K48" s="116">
        <v>2.5806451612903225</v>
      </c>
    </row>
    <row r="49" spans="1:11" ht="14.1" customHeight="1" x14ac:dyDescent="0.2">
      <c r="A49" s="306">
        <v>63</v>
      </c>
      <c r="B49" s="307" t="s">
        <v>271</v>
      </c>
      <c r="C49" s="308"/>
      <c r="D49" s="113">
        <v>8.7134502923976616</v>
      </c>
      <c r="E49" s="115">
        <v>1341</v>
      </c>
      <c r="F49" s="114">
        <v>1415</v>
      </c>
      <c r="G49" s="114">
        <v>1445</v>
      </c>
      <c r="H49" s="114">
        <v>1494</v>
      </c>
      <c r="I49" s="140">
        <v>1406</v>
      </c>
      <c r="J49" s="115">
        <v>-65</v>
      </c>
      <c r="K49" s="116">
        <v>-4.6230440967283073</v>
      </c>
    </row>
    <row r="50" spans="1:11" ht="14.1" customHeight="1" x14ac:dyDescent="0.2">
      <c r="A50" s="306" t="s">
        <v>272</v>
      </c>
      <c r="B50" s="307" t="s">
        <v>273</v>
      </c>
      <c r="C50" s="308"/>
      <c r="D50" s="113">
        <v>0.42884990253411304</v>
      </c>
      <c r="E50" s="115">
        <v>66</v>
      </c>
      <c r="F50" s="114">
        <v>65</v>
      </c>
      <c r="G50" s="114">
        <v>68</v>
      </c>
      <c r="H50" s="114">
        <v>70</v>
      </c>
      <c r="I50" s="140">
        <v>61</v>
      </c>
      <c r="J50" s="115">
        <v>5</v>
      </c>
      <c r="K50" s="116">
        <v>8.1967213114754092</v>
      </c>
    </row>
    <row r="51" spans="1:11" ht="14.1" customHeight="1" x14ac:dyDescent="0.2">
      <c r="A51" s="306" t="s">
        <v>274</v>
      </c>
      <c r="B51" s="307" t="s">
        <v>275</v>
      </c>
      <c r="C51" s="308"/>
      <c r="D51" s="113">
        <v>7.8167641325536064</v>
      </c>
      <c r="E51" s="115">
        <v>1203</v>
      </c>
      <c r="F51" s="114">
        <v>1274</v>
      </c>
      <c r="G51" s="114">
        <v>1296</v>
      </c>
      <c r="H51" s="114">
        <v>1341</v>
      </c>
      <c r="I51" s="140">
        <v>1263</v>
      </c>
      <c r="J51" s="115">
        <v>-60</v>
      </c>
      <c r="K51" s="116">
        <v>-4.7505938242280283</v>
      </c>
    </row>
    <row r="52" spans="1:11" ht="14.1" customHeight="1" x14ac:dyDescent="0.2">
      <c r="A52" s="306">
        <v>71</v>
      </c>
      <c r="B52" s="307" t="s">
        <v>276</v>
      </c>
      <c r="C52" s="308"/>
      <c r="D52" s="113">
        <v>12.105263157894736</v>
      </c>
      <c r="E52" s="115">
        <v>1863</v>
      </c>
      <c r="F52" s="114">
        <v>1894</v>
      </c>
      <c r="G52" s="114">
        <v>1882</v>
      </c>
      <c r="H52" s="114">
        <v>1889</v>
      </c>
      <c r="I52" s="140">
        <v>1883</v>
      </c>
      <c r="J52" s="115">
        <v>-20</v>
      </c>
      <c r="K52" s="116">
        <v>-1.0621348911311737</v>
      </c>
    </row>
    <row r="53" spans="1:11" ht="14.1" customHeight="1" x14ac:dyDescent="0.2">
      <c r="A53" s="306" t="s">
        <v>277</v>
      </c>
      <c r="B53" s="307" t="s">
        <v>278</v>
      </c>
      <c r="C53" s="308"/>
      <c r="D53" s="113">
        <v>0.78622482131254057</v>
      </c>
      <c r="E53" s="115">
        <v>121</v>
      </c>
      <c r="F53" s="114">
        <v>116</v>
      </c>
      <c r="G53" s="114">
        <v>114</v>
      </c>
      <c r="H53" s="114">
        <v>111</v>
      </c>
      <c r="I53" s="140">
        <v>108</v>
      </c>
      <c r="J53" s="115">
        <v>13</v>
      </c>
      <c r="K53" s="116">
        <v>12.037037037037036</v>
      </c>
    </row>
    <row r="54" spans="1:11" ht="14.1" customHeight="1" x14ac:dyDescent="0.2">
      <c r="A54" s="306" t="s">
        <v>279</v>
      </c>
      <c r="B54" s="307" t="s">
        <v>280</v>
      </c>
      <c r="C54" s="308"/>
      <c r="D54" s="113">
        <v>10.721247563352826</v>
      </c>
      <c r="E54" s="115">
        <v>1650</v>
      </c>
      <c r="F54" s="114">
        <v>1685</v>
      </c>
      <c r="G54" s="114">
        <v>1682</v>
      </c>
      <c r="H54" s="114">
        <v>1689</v>
      </c>
      <c r="I54" s="140">
        <v>1684</v>
      </c>
      <c r="J54" s="115">
        <v>-34</v>
      </c>
      <c r="K54" s="116">
        <v>-2.0190023752969122</v>
      </c>
    </row>
    <row r="55" spans="1:11" ht="14.1" customHeight="1" x14ac:dyDescent="0.2">
      <c r="A55" s="306">
        <v>72</v>
      </c>
      <c r="B55" s="307" t="s">
        <v>281</v>
      </c>
      <c r="C55" s="308"/>
      <c r="D55" s="113">
        <v>1.1435997400909681</v>
      </c>
      <c r="E55" s="115">
        <v>176</v>
      </c>
      <c r="F55" s="114">
        <v>179</v>
      </c>
      <c r="G55" s="114">
        <v>191</v>
      </c>
      <c r="H55" s="114">
        <v>186</v>
      </c>
      <c r="I55" s="140">
        <v>183</v>
      </c>
      <c r="J55" s="115">
        <v>-7</v>
      </c>
      <c r="K55" s="116">
        <v>-3.8251366120218577</v>
      </c>
    </row>
    <row r="56" spans="1:11" ht="14.1" customHeight="1" x14ac:dyDescent="0.2">
      <c r="A56" s="306" t="s">
        <v>282</v>
      </c>
      <c r="B56" s="307" t="s">
        <v>283</v>
      </c>
      <c r="C56" s="308"/>
      <c r="D56" s="113">
        <v>0.18193632228719947</v>
      </c>
      <c r="E56" s="115">
        <v>28</v>
      </c>
      <c r="F56" s="114">
        <v>27</v>
      </c>
      <c r="G56" s="114">
        <v>30</v>
      </c>
      <c r="H56" s="114">
        <v>31</v>
      </c>
      <c r="I56" s="140">
        <v>29</v>
      </c>
      <c r="J56" s="115">
        <v>-1</v>
      </c>
      <c r="K56" s="116">
        <v>-3.4482758620689653</v>
      </c>
    </row>
    <row r="57" spans="1:11" ht="14.1" customHeight="1" x14ac:dyDescent="0.2">
      <c r="A57" s="306" t="s">
        <v>284</v>
      </c>
      <c r="B57" s="307" t="s">
        <v>285</v>
      </c>
      <c r="C57" s="308"/>
      <c r="D57" s="113">
        <v>0.6757634827810266</v>
      </c>
      <c r="E57" s="115">
        <v>104</v>
      </c>
      <c r="F57" s="114">
        <v>108</v>
      </c>
      <c r="G57" s="114">
        <v>109</v>
      </c>
      <c r="H57" s="114">
        <v>105</v>
      </c>
      <c r="I57" s="140">
        <v>105</v>
      </c>
      <c r="J57" s="115">
        <v>-1</v>
      </c>
      <c r="K57" s="116">
        <v>-0.95238095238095233</v>
      </c>
    </row>
    <row r="58" spans="1:11" ht="14.1" customHeight="1" x14ac:dyDescent="0.2">
      <c r="A58" s="306">
        <v>73</v>
      </c>
      <c r="B58" s="307" t="s">
        <v>286</v>
      </c>
      <c r="C58" s="308"/>
      <c r="D58" s="113">
        <v>1.078622482131254</v>
      </c>
      <c r="E58" s="115">
        <v>166</v>
      </c>
      <c r="F58" s="114">
        <v>172</v>
      </c>
      <c r="G58" s="114">
        <v>166</v>
      </c>
      <c r="H58" s="114">
        <v>169</v>
      </c>
      <c r="I58" s="140">
        <v>160</v>
      </c>
      <c r="J58" s="115">
        <v>6</v>
      </c>
      <c r="K58" s="116">
        <v>3.75</v>
      </c>
    </row>
    <row r="59" spans="1:11" ht="14.1" customHeight="1" x14ac:dyDescent="0.2">
      <c r="A59" s="306" t="s">
        <v>287</v>
      </c>
      <c r="B59" s="307" t="s">
        <v>288</v>
      </c>
      <c r="C59" s="308"/>
      <c r="D59" s="113">
        <v>0.79922027290448339</v>
      </c>
      <c r="E59" s="115">
        <v>123</v>
      </c>
      <c r="F59" s="114">
        <v>124</v>
      </c>
      <c r="G59" s="114">
        <v>121</v>
      </c>
      <c r="H59" s="114">
        <v>124</v>
      </c>
      <c r="I59" s="140">
        <v>121</v>
      </c>
      <c r="J59" s="115">
        <v>2</v>
      </c>
      <c r="K59" s="116">
        <v>1.6528925619834711</v>
      </c>
    </row>
    <row r="60" spans="1:11" ht="14.1" customHeight="1" x14ac:dyDescent="0.2">
      <c r="A60" s="306">
        <v>81</v>
      </c>
      <c r="B60" s="307" t="s">
        <v>289</v>
      </c>
      <c r="C60" s="308"/>
      <c r="D60" s="113">
        <v>4.1065627030539309</v>
      </c>
      <c r="E60" s="115">
        <v>632</v>
      </c>
      <c r="F60" s="114">
        <v>616</v>
      </c>
      <c r="G60" s="114">
        <v>604</v>
      </c>
      <c r="H60" s="114">
        <v>600</v>
      </c>
      <c r="I60" s="140">
        <v>600</v>
      </c>
      <c r="J60" s="115">
        <v>32</v>
      </c>
      <c r="K60" s="116">
        <v>5.333333333333333</v>
      </c>
    </row>
    <row r="61" spans="1:11" ht="14.1" customHeight="1" x14ac:dyDescent="0.2">
      <c r="A61" s="306" t="s">
        <v>290</v>
      </c>
      <c r="B61" s="307" t="s">
        <v>291</v>
      </c>
      <c r="C61" s="308"/>
      <c r="D61" s="113">
        <v>1.7803768680961662</v>
      </c>
      <c r="E61" s="115">
        <v>274</v>
      </c>
      <c r="F61" s="114">
        <v>282</v>
      </c>
      <c r="G61" s="114">
        <v>287</v>
      </c>
      <c r="H61" s="114">
        <v>284</v>
      </c>
      <c r="I61" s="140">
        <v>293</v>
      </c>
      <c r="J61" s="115">
        <v>-19</v>
      </c>
      <c r="K61" s="116">
        <v>-6.4846416382252556</v>
      </c>
    </row>
    <row r="62" spans="1:11" ht="14.1" customHeight="1" x14ac:dyDescent="0.2">
      <c r="A62" s="306" t="s">
        <v>292</v>
      </c>
      <c r="B62" s="307" t="s">
        <v>293</v>
      </c>
      <c r="C62" s="308"/>
      <c r="D62" s="113">
        <v>1.3060428849902534</v>
      </c>
      <c r="E62" s="115">
        <v>201</v>
      </c>
      <c r="F62" s="114">
        <v>177</v>
      </c>
      <c r="G62" s="114">
        <v>170</v>
      </c>
      <c r="H62" s="114">
        <v>171</v>
      </c>
      <c r="I62" s="140">
        <v>152</v>
      </c>
      <c r="J62" s="115">
        <v>49</v>
      </c>
      <c r="K62" s="116">
        <v>32.236842105263158</v>
      </c>
    </row>
    <row r="63" spans="1:11" ht="14.1" customHeight="1" x14ac:dyDescent="0.2">
      <c r="A63" s="306"/>
      <c r="B63" s="307" t="s">
        <v>294</v>
      </c>
      <c r="C63" s="308"/>
      <c r="D63" s="113">
        <v>0.6042884990253411</v>
      </c>
      <c r="E63" s="115">
        <v>93</v>
      </c>
      <c r="F63" s="114">
        <v>100</v>
      </c>
      <c r="G63" s="114">
        <v>113</v>
      </c>
      <c r="H63" s="114">
        <v>120</v>
      </c>
      <c r="I63" s="140">
        <v>108</v>
      </c>
      <c r="J63" s="115">
        <v>-15</v>
      </c>
      <c r="K63" s="116">
        <v>-13.888888888888889</v>
      </c>
    </row>
    <row r="64" spans="1:11" ht="14.1" customHeight="1" x14ac:dyDescent="0.2">
      <c r="A64" s="306" t="s">
        <v>295</v>
      </c>
      <c r="B64" s="307" t="s">
        <v>296</v>
      </c>
      <c r="C64" s="308"/>
      <c r="D64" s="113">
        <v>1.9493177387914229E-2</v>
      </c>
      <c r="E64" s="115">
        <v>3</v>
      </c>
      <c r="F64" s="114">
        <v>3</v>
      </c>
      <c r="G64" s="114">
        <v>3</v>
      </c>
      <c r="H64" s="114">
        <v>3</v>
      </c>
      <c r="I64" s="140">
        <v>3</v>
      </c>
      <c r="J64" s="115">
        <v>0</v>
      </c>
      <c r="K64" s="116">
        <v>0</v>
      </c>
    </row>
    <row r="65" spans="1:11" ht="14.1" customHeight="1" x14ac:dyDescent="0.2">
      <c r="A65" s="306" t="s">
        <v>297</v>
      </c>
      <c r="B65" s="307" t="s">
        <v>298</v>
      </c>
      <c r="C65" s="308"/>
      <c r="D65" s="113">
        <v>0.73424301494476929</v>
      </c>
      <c r="E65" s="115">
        <v>113</v>
      </c>
      <c r="F65" s="114">
        <v>113</v>
      </c>
      <c r="G65" s="114">
        <v>108</v>
      </c>
      <c r="H65" s="114">
        <v>104</v>
      </c>
      <c r="I65" s="140">
        <v>115</v>
      </c>
      <c r="J65" s="115">
        <v>-2</v>
      </c>
      <c r="K65" s="116">
        <v>-1.7391304347826086</v>
      </c>
    </row>
    <row r="66" spans="1:11" ht="14.1" customHeight="1" x14ac:dyDescent="0.2">
      <c r="A66" s="306">
        <v>82</v>
      </c>
      <c r="B66" s="307" t="s">
        <v>299</v>
      </c>
      <c r="C66" s="308"/>
      <c r="D66" s="113">
        <v>1.7543859649122806</v>
      </c>
      <c r="E66" s="115">
        <v>270</v>
      </c>
      <c r="F66" s="114">
        <v>268</v>
      </c>
      <c r="G66" s="114">
        <v>266</v>
      </c>
      <c r="H66" s="114">
        <v>280</v>
      </c>
      <c r="I66" s="140">
        <v>277</v>
      </c>
      <c r="J66" s="115">
        <v>-7</v>
      </c>
      <c r="K66" s="116">
        <v>-2.5270758122743682</v>
      </c>
    </row>
    <row r="67" spans="1:11" ht="14.1" customHeight="1" x14ac:dyDescent="0.2">
      <c r="A67" s="306" t="s">
        <v>300</v>
      </c>
      <c r="B67" s="307" t="s">
        <v>301</v>
      </c>
      <c r="C67" s="308"/>
      <c r="D67" s="113">
        <v>0.7407407407407407</v>
      </c>
      <c r="E67" s="115">
        <v>114</v>
      </c>
      <c r="F67" s="114">
        <v>107</v>
      </c>
      <c r="G67" s="114">
        <v>104</v>
      </c>
      <c r="H67" s="114">
        <v>113</v>
      </c>
      <c r="I67" s="140">
        <v>107</v>
      </c>
      <c r="J67" s="115">
        <v>7</v>
      </c>
      <c r="K67" s="116">
        <v>6.5420560747663554</v>
      </c>
    </row>
    <row r="68" spans="1:11" ht="14.1" customHeight="1" x14ac:dyDescent="0.2">
      <c r="A68" s="306" t="s">
        <v>302</v>
      </c>
      <c r="B68" s="307" t="s">
        <v>303</v>
      </c>
      <c r="C68" s="308"/>
      <c r="D68" s="113">
        <v>0.77322936972059775</v>
      </c>
      <c r="E68" s="115">
        <v>119</v>
      </c>
      <c r="F68" s="114">
        <v>127</v>
      </c>
      <c r="G68" s="114">
        <v>126</v>
      </c>
      <c r="H68" s="114">
        <v>127</v>
      </c>
      <c r="I68" s="140">
        <v>133</v>
      </c>
      <c r="J68" s="115">
        <v>-14</v>
      </c>
      <c r="K68" s="116">
        <v>-10.526315789473685</v>
      </c>
    </row>
    <row r="69" spans="1:11" ht="14.1" customHeight="1" x14ac:dyDescent="0.2">
      <c r="A69" s="306">
        <v>83</v>
      </c>
      <c r="B69" s="307" t="s">
        <v>304</v>
      </c>
      <c r="C69" s="308"/>
      <c r="D69" s="113">
        <v>1.8583495776478232</v>
      </c>
      <c r="E69" s="115">
        <v>286</v>
      </c>
      <c r="F69" s="114">
        <v>304</v>
      </c>
      <c r="G69" s="114">
        <v>303</v>
      </c>
      <c r="H69" s="114">
        <v>294</v>
      </c>
      <c r="I69" s="140">
        <v>297</v>
      </c>
      <c r="J69" s="115">
        <v>-11</v>
      </c>
      <c r="K69" s="116">
        <v>-3.7037037037037037</v>
      </c>
    </row>
    <row r="70" spans="1:11" ht="14.1" customHeight="1" x14ac:dyDescent="0.2">
      <c r="A70" s="306" t="s">
        <v>305</v>
      </c>
      <c r="B70" s="307" t="s">
        <v>306</v>
      </c>
      <c r="C70" s="308"/>
      <c r="D70" s="113">
        <v>0.85769980506822607</v>
      </c>
      <c r="E70" s="115">
        <v>132</v>
      </c>
      <c r="F70" s="114">
        <v>147</v>
      </c>
      <c r="G70" s="114">
        <v>143</v>
      </c>
      <c r="H70" s="114">
        <v>141</v>
      </c>
      <c r="I70" s="140">
        <v>143</v>
      </c>
      <c r="J70" s="115">
        <v>-11</v>
      </c>
      <c r="K70" s="116">
        <v>-7.6923076923076925</v>
      </c>
    </row>
    <row r="71" spans="1:11" ht="14.1" customHeight="1" x14ac:dyDescent="0.2">
      <c r="A71" s="306"/>
      <c r="B71" s="307" t="s">
        <v>307</v>
      </c>
      <c r="C71" s="308"/>
      <c r="D71" s="113">
        <v>0.6042884990253411</v>
      </c>
      <c r="E71" s="115">
        <v>93</v>
      </c>
      <c r="F71" s="114">
        <v>96</v>
      </c>
      <c r="G71" s="114">
        <v>95</v>
      </c>
      <c r="H71" s="114">
        <v>94</v>
      </c>
      <c r="I71" s="140">
        <v>93</v>
      </c>
      <c r="J71" s="115">
        <v>0</v>
      </c>
      <c r="K71" s="116">
        <v>0</v>
      </c>
    </row>
    <row r="72" spans="1:11" ht="14.1" customHeight="1" x14ac:dyDescent="0.2">
      <c r="A72" s="306">
        <v>84</v>
      </c>
      <c r="B72" s="307" t="s">
        <v>308</v>
      </c>
      <c r="C72" s="308"/>
      <c r="D72" s="113">
        <v>1.1760883690708253</v>
      </c>
      <c r="E72" s="115">
        <v>181</v>
      </c>
      <c r="F72" s="114">
        <v>185</v>
      </c>
      <c r="G72" s="114">
        <v>199</v>
      </c>
      <c r="H72" s="114">
        <v>205</v>
      </c>
      <c r="I72" s="140">
        <v>201</v>
      </c>
      <c r="J72" s="115">
        <v>-20</v>
      </c>
      <c r="K72" s="116">
        <v>-9.9502487562189046</v>
      </c>
    </row>
    <row r="73" spans="1:11" ht="14.1" customHeight="1" x14ac:dyDescent="0.2">
      <c r="A73" s="306" t="s">
        <v>309</v>
      </c>
      <c r="B73" s="307" t="s">
        <v>310</v>
      </c>
      <c r="C73" s="308"/>
      <c r="D73" s="113">
        <v>6.4977257959714096E-2</v>
      </c>
      <c r="E73" s="115">
        <v>10</v>
      </c>
      <c r="F73" s="114">
        <v>10</v>
      </c>
      <c r="G73" s="114">
        <v>10</v>
      </c>
      <c r="H73" s="114">
        <v>12</v>
      </c>
      <c r="I73" s="140">
        <v>12</v>
      </c>
      <c r="J73" s="115">
        <v>-2</v>
      </c>
      <c r="K73" s="116">
        <v>-16.666666666666668</v>
      </c>
    </row>
    <row r="74" spans="1:11" ht="14.1" customHeight="1" x14ac:dyDescent="0.2">
      <c r="A74" s="306" t="s">
        <v>311</v>
      </c>
      <c r="B74" s="307" t="s">
        <v>312</v>
      </c>
      <c r="C74" s="308"/>
      <c r="D74" s="113">
        <v>6.4977257959714096E-2</v>
      </c>
      <c r="E74" s="115">
        <v>10</v>
      </c>
      <c r="F74" s="114">
        <v>12</v>
      </c>
      <c r="G74" s="114">
        <v>12</v>
      </c>
      <c r="H74" s="114">
        <v>13</v>
      </c>
      <c r="I74" s="140">
        <v>14</v>
      </c>
      <c r="J74" s="115">
        <v>-4</v>
      </c>
      <c r="K74" s="116">
        <v>-28.571428571428573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0.2014294996751137</v>
      </c>
      <c r="E77" s="115">
        <v>31</v>
      </c>
      <c r="F77" s="114">
        <v>31</v>
      </c>
      <c r="G77" s="114">
        <v>29</v>
      </c>
      <c r="H77" s="114">
        <v>28</v>
      </c>
      <c r="I77" s="140">
        <v>26</v>
      </c>
      <c r="J77" s="115">
        <v>5</v>
      </c>
      <c r="K77" s="116">
        <v>19.23076923076923</v>
      </c>
    </row>
    <row r="78" spans="1:11" ht="14.1" customHeight="1" x14ac:dyDescent="0.2">
      <c r="A78" s="306">
        <v>93</v>
      </c>
      <c r="B78" s="307" t="s">
        <v>317</v>
      </c>
      <c r="C78" s="308"/>
      <c r="D78" s="113">
        <v>6.4977257959714096E-2</v>
      </c>
      <c r="E78" s="115">
        <v>10</v>
      </c>
      <c r="F78" s="114">
        <v>9</v>
      </c>
      <c r="G78" s="114">
        <v>11</v>
      </c>
      <c r="H78" s="114">
        <v>12</v>
      </c>
      <c r="I78" s="140">
        <v>11</v>
      </c>
      <c r="J78" s="115">
        <v>-1</v>
      </c>
      <c r="K78" s="116">
        <v>-9.0909090909090917</v>
      </c>
    </row>
    <row r="79" spans="1:11" ht="14.1" customHeight="1" x14ac:dyDescent="0.2">
      <c r="A79" s="306">
        <v>94</v>
      </c>
      <c r="B79" s="307" t="s">
        <v>318</v>
      </c>
      <c r="C79" s="308"/>
      <c r="D79" s="113">
        <v>0.3378817413905133</v>
      </c>
      <c r="E79" s="115">
        <v>52</v>
      </c>
      <c r="F79" s="114">
        <v>54</v>
      </c>
      <c r="G79" s="114">
        <v>48</v>
      </c>
      <c r="H79" s="114">
        <v>48</v>
      </c>
      <c r="I79" s="140">
        <v>47</v>
      </c>
      <c r="J79" s="115">
        <v>5</v>
      </c>
      <c r="K79" s="116">
        <v>10.638297872340425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4.7303443794671862</v>
      </c>
      <c r="E81" s="143">
        <v>728</v>
      </c>
      <c r="F81" s="144">
        <v>775</v>
      </c>
      <c r="G81" s="144">
        <v>765</v>
      </c>
      <c r="H81" s="144">
        <v>785</v>
      </c>
      <c r="I81" s="145">
        <v>756</v>
      </c>
      <c r="J81" s="143">
        <v>-28</v>
      </c>
      <c r="K81" s="146">
        <v>-3.7037037037037037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4104</v>
      </c>
      <c r="G12" s="536">
        <v>2875</v>
      </c>
      <c r="H12" s="536">
        <v>4990</v>
      </c>
      <c r="I12" s="536">
        <v>3171</v>
      </c>
      <c r="J12" s="537">
        <v>4255</v>
      </c>
      <c r="K12" s="538">
        <v>-151</v>
      </c>
      <c r="L12" s="349">
        <v>-3.5487661574618095</v>
      </c>
    </row>
    <row r="13" spans="1:17" s="110" customFormat="1" ht="15" customHeight="1" x14ac:dyDescent="0.2">
      <c r="A13" s="350" t="s">
        <v>344</v>
      </c>
      <c r="B13" s="351" t="s">
        <v>345</v>
      </c>
      <c r="C13" s="347"/>
      <c r="D13" s="347"/>
      <c r="E13" s="348"/>
      <c r="F13" s="536">
        <v>2644</v>
      </c>
      <c r="G13" s="536">
        <v>1707</v>
      </c>
      <c r="H13" s="536">
        <v>2905</v>
      </c>
      <c r="I13" s="536">
        <v>1978</v>
      </c>
      <c r="J13" s="537">
        <v>2744</v>
      </c>
      <c r="K13" s="538">
        <v>-100</v>
      </c>
      <c r="L13" s="349">
        <v>-3.6443148688046647</v>
      </c>
    </row>
    <row r="14" spans="1:17" s="110" customFormat="1" ht="22.5" customHeight="1" x14ac:dyDescent="0.2">
      <c r="A14" s="350"/>
      <c r="B14" s="351" t="s">
        <v>346</v>
      </c>
      <c r="C14" s="347"/>
      <c r="D14" s="347"/>
      <c r="E14" s="348"/>
      <c r="F14" s="536">
        <v>1460</v>
      </c>
      <c r="G14" s="536">
        <v>1168</v>
      </c>
      <c r="H14" s="536">
        <v>2085</v>
      </c>
      <c r="I14" s="536">
        <v>1193</v>
      </c>
      <c r="J14" s="537">
        <v>1511</v>
      </c>
      <c r="K14" s="538">
        <v>-51</v>
      </c>
      <c r="L14" s="349">
        <v>-3.3752481800132363</v>
      </c>
    </row>
    <row r="15" spans="1:17" s="110" customFormat="1" ht="15" customHeight="1" x14ac:dyDescent="0.2">
      <c r="A15" s="350" t="s">
        <v>347</v>
      </c>
      <c r="B15" s="351" t="s">
        <v>108</v>
      </c>
      <c r="C15" s="347"/>
      <c r="D15" s="347"/>
      <c r="E15" s="348"/>
      <c r="F15" s="536">
        <v>1004</v>
      </c>
      <c r="G15" s="536">
        <v>694</v>
      </c>
      <c r="H15" s="536">
        <v>2044</v>
      </c>
      <c r="I15" s="536">
        <v>660</v>
      </c>
      <c r="J15" s="537">
        <v>914</v>
      </c>
      <c r="K15" s="538">
        <v>90</v>
      </c>
      <c r="L15" s="349">
        <v>9.8468271334792128</v>
      </c>
    </row>
    <row r="16" spans="1:17" s="110" customFormat="1" ht="15" customHeight="1" x14ac:dyDescent="0.2">
      <c r="A16" s="350"/>
      <c r="B16" s="351" t="s">
        <v>109</v>
      </c>
      <c r="C16" s="347"/>
      <c r="D16" s="347"/>
      <c r="E16" s="348"/>
      <c r="F16" s="536">
        <v>2683</v>
      </c>
      <c r="G16" s="536">
        <v>1939</v>
      </c>
      <c r="H16" s="536">
        <v>2627</v>
      </c>
      <c r="I16" s="536">
        <v>2207</v>
      </c>
      <c r="J16" s="537">
        <v>2916</v>
      </c>
      <c r="K16" s="538">
        <v>-233</v>
      </c>
      <c r="L16" s="349">
        <v>-7.9903978052126199</v>
      </c>
    </row>
    <row r="17" spans="1:12" s="110" customFormat="1" ht="15" customHeight="1" x14ac:dyDescent="0.2">
      <c r="A17" s="350"/>
      <c r="B17" s="351" t="s">
        <v>110</v>
      </c>
      <c r="C17" s="347"/>
      <c r="D17" s="347"/>
      <c r="E17" s="348"/>
      <c r="F17" s="536">
        <v>389</v>
      </c>
      <c r="G17" s="536">
        <v>228</v>
      </c>
      <c r="H17" s="536">
        <v>294</v>
      </c>
      <c r="I17" s="536">
        <v>280</v>
      </c>
      <c r="J17" s="537">
        <v>390</v>
      </c>
      <c r="K17" s="538">
        <v>-1</v>
      </c>
      <c r="L17" s="349">
        <v>-0.25641025641025639</v>
      </c>
    </row>
    <row r="18" spans="1:12" s="110" customFormat="1" ht="15" customHeight="1" x14ac:dyDescent="0.2">
      <c r="A18" s="350"/>
      <c r="B18" s="351" t="s">
        <v>111</v>
      </c>
      <c r="C18" s="347"/>
      <c r="D18" s="347"/>
      <c r="E18" s="348"/>
      <c r="F18" s="536">
        <v>28</v>
      </c>
      <c r="G18" s="536">
        <v>14</v>
      </c>
      <c r="H18" s="536">
        <v>25</v>
      </c>
      <c r="I18" s="536">
        <v>24</v>
      </c>
      <c r="J18" s="537">
        <v>35</v>
      </c>
      <c r="K18" s="538">
        <v>-7</v>
      </c>
      <c r="L18" s="349">
        <v>-20</v>
      </c>
    </row>
    <row r="19" spans="1:12" s="110" customFormat="1" ht="15" customHeight="1" x14ac:dyDescent="0.2">
      <c r="A19" s="118" t="s">
        <v>113</v>
      </c>
      <c r="B19" s="119" t="s">
        <v>181</v>
      </c>
      <c r="C19" s="347"/>
      <c r="D19" s="347"/>
      <c r="E19" s="348"/>
      <c r="F19" s="536">
        <v>2771</v>
      </c>
      <c r="G19" s="536">
        <v>1777</v>
      </c>
      <c r="H19" s="536">
        <v>3694</v>
      </c>
      <c r="I19" s="536">
        <v>2092</v>
      </c>
      <c r="J19" s="537">
        <v>2968</v>
      </c>
      <c r="K19" s="538">
        <v>-197</v>
      </c>
      <c r="L19" s="349">
        <v>-6.6374663072776281</v>
      </c>
    </row>
    <row r="20" spans="1:12" s="110" customFormat="1" ht="15" customHeight="1" x14ac:dyDescent="0.2">
      <c r="A20" s="118"/>
      <c r="B20" s="119" t="s">
        <v>182</v>
      </c>
      <c r="C20" s="347"/>
      <c r="D20" s="347"/>
      <c r="E20" s="348"/>
      <c r="F20" s="536">
        <v>1333</v>
      </c>
      <c r="G20" s="536">
        <v>1098</v>
      </c>
      <c r="H20" s="536">
        <v>1296</v>
      </c>
      <c r="I20" s="536">
        <v>1079</v>
      </c>
      <c r="J20" s="537">
        <v>1287</v>
      </c>
      <c r="K20" s="538">
        <v>46</v>
      </c>
      <c r="L20" s="349">
        <v>3.5742035742035743</v>
      </c>
    </row>
    <row r="21" spans="1:12" s="110" customFormat="1" ht="15" customHeight="1" x14ac:dyDescent="0.2">
      <c r="A21" s="118" t="s">
        <v>113</v>
      </c>
      <c r="B21" s="119" t="s">
        <v>116</v>
      </c>
      <c r="C21" s="347"/>
      <c r="D21" s="347"/>
      <c r="E21" s="348"/>
      <c r="F21" s="536">
        <v>2729</v>
      </c>
      <c r="G21" s="536">
        <v>1734</v>
      </c>
      <c r="H21" s="536">
        <v>3497</v>
      </c>
      <c r="I21" s="536">
        <v>1995</v>
      </c>
      <c r="J21" s="537">
        <v>2744</v>
      </c>
      <c r="K21" s="538">
        <v>-15</v>
      </c>
      <c r="L21" s="349">
        <v>-0.54664723032069973</v>
      </c>
    </row>
    <row r="22" spans="1:12" s="110" customFormat="1" ht="15" customHeight="1" x14ac:dyDescent="0.2">
      <c r="A22" s="118"/>
      <c r="B22" s="119" t="s">
        <v>117</v>
      </c>
      <c r="C22" s="347"/>
      <c r="D22" s="347"/>
      <c r="E22" s="348"/>
      <c r="F22" s="536">
        <v>1372</v>
      </c>
      <c r="G22" s="536">
        <v>1137</v>
      </c>
      <c r="H22" s="536">
        <v>1486</v>
      </c>
      <c r="I22" s="536">
        <v>1169</v>
      </c>
      <c r="J22" s="537">
        <v>1509</v>
      </c>
      <c r="K22" s="538">
        <v>-137</v>
      </c>
      <c r="L22" s="349">
        <v>-9.0788601722995352</v>
      </c>
    </row>
    <row r="23" spans="1:12" s="110" customFormat="1" ht="15" customHeight="1" x14ac:dyDescent="0.2">
      <c r="A23" s="352" t="s">
        <v>347</v>
      </c>
      <c r="B23" s="353" t="s">
        <v>193</v>
      </c>
      <c r="C23" s="354"/>
      <c r="D23" s="354"/>
      <c r="E23" s="355"/>
      <c r="F23" s="539">
        <v>94</v>
      </c>
      <c r="G23" s="539">
        <v>93</v>
      </c>
      <c r="H23" s="539">
        <v>1010</v>
      </c>
      <c r="I23" s="539">
        <v>37</v>
      </c>
      <c r="J23" s="540">
        <v>96</v>
      </c>
      <c r="K23" s="541">
        <v>-2</v>
      </c>
      <c r="L23" s="356">
        <v>-2.0833333333333335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27.8</v>
      </c>
      <c r="G25" s="542">
        <v>36.700000000000003</v>
      </c>
      <c r="H25" s="542">
        <v>34.6</v>
      </c>
      <c r="I25" s="542">
        <v>32.1</v>
      </c>
      <c r="J25" s="542">
        <v>30.2</v>
      </c>
      <c r="K25" s="543" t="s">
        <v>349</v>
      </c>
      <c r="L25" s="364">
        <v>-2.3999999999999986</v>
      </c>
    </row>
    <row r="26" spans="1:12" s="110" customFormat="1" ht="15" customHeight="1" x14ac:dyDescent="0.2">
      <c r="A26" s="365" t="s">
        <v>105</v>
      </c>
      <c r="B26" s="366" t="s">
        <v>345</v>
      </c>
      <c r="C26" s="362"/>
      <c r="D26" s="362"/>
      <c r="E26" s="363"/>
      <c r="F26" s="542">
        <v>25.3</v>
      </c>
      <c r="G26" s="542">
        <v>39.299999999999997</v>
      </c>
      <c r="H26" s="542">
        <v>32.799999999999997</v>
      </c>
      <c r="I26" s="542">
        <v>30.1</v>
      </c>
      <c r="J26" s="544">
        <v>27.6</v>
      </c>
      <c r="K26" s="543" t="s">
        <v>349</v>
      </c>
      <c r="L26" s="364">
        <v>-2.3000000000000007</v>
      </c>
    </row>
    <row r="27" spans="1:12" s="110" customFormat="1" ht="15" customHeight="1" x14ac:dyDescent="0.2">
      <c r="A27" s="365"/>
      <c r="B27" s="366" t="s">
        <v>346</v>
      </c>
      <c r="C27" s="362"/>
      <c r="D27" s="362"/>
      <c r="E27" s="363"/>
      <c r="F27" s="542">
        <v>32.200000000000003</v>
      </c>
      <c r="G27" s="542">
        <v>33</v>
      </c>
      <c r="H27" s="542">
        <v>37</v>
      </c>
      <c r="I27" s="542">
        <v>35.5</v>
      </c>
      <c r="J27" s="542">
        <v>34.9</v>
      </c>
      <c r="K27" s="543" t="s">
        <v>349</v>
      </c>
      <c r="L27" s="364">
        <v>-2.6999999999999957</v>
      </c>
    </row>
    <row r="28" spans="1:12" s="110" customFormat="1" ht="15" customHeight="1" x14ac:dyDescent="0.2">
      <c r="A28" s="365" t="s">
        <v>113</v>
      </c>
      <c r="B28" s="366" t="s">
        <v>108</v>
      </c>
      <c r="C28" s="362"/>
      <c r="D28" s="362"/>
      <c r="E28" s="363"/>
      <c r="F28" s="542">
        <v>40.700000000000003</v>
      </c>
      <c r="G28" s="542">
        <v>41.3</v>
      </c>
      <c r="H28" s="542">
        <v>41.2</v>
      </c>
      <c r="I28" s="542">
        <v>38.700000000000003</v>
      </c>
      <c r="J28" s="542">
        <v>40.9</v>
      </c>
      <c r="K28" s="543" t="s">
        <v>349</v>
      </c>
      <c r="L28" s="364">
        <v>-0.19999999999999574</v>
      </c>
    </row>
    <row r="29" spans="1:12" s="110" customFormat="1" ht="11.25" x14ac:dyDescent="0.2">
      <c r="A29" s="365"/>
      <c r="B29" s="366" t="s">
        <v>109</v>
      </c>
      <c r="C29" s="362"/>
      <c r="D29" s="362"/>
      <c r="E29" s="363"/>
      <c r="F29" s="542">
        <v>24.3</v>
      </c>
      <c r="G29" s="542">
        <v>34.5</v>
      </c>
      <c r="H29" s="542">
        <v>32.1</v>
      </c>
      <c r="I29" s="542">
        <v>30.6</v>
      </c>
      <c r="J29" s="544">
        <v>28</v>
      </c>
      <c r="K29" s="543" t="s">
        <v>349</v>
      </c>
      <c r="L29" s="364">
        <v>-3.6999999999999993</v>
      </c>
    </row>
    <row r="30" spans="1:12" s="110" customFormat="1" ht="15" customHeight="1" x14ac:dyDescent="0.2">
      <c r="A30" s="365"/>
      <c r="B30" s="366" t="s">
        <v>110</v>
      </c>
      <c r="C30" s="362"/>
      <c r="D30" s="362"/>
      <c r="E30" s="363"/>
      <c r="F30" s="542">
        <v>21.1</v>
      </c>
      <c r="G30" s="542">
        <v>43</v>
      </c>
      <c r="H30" s="542">
        <v>32</v>
      </c>
      <c r="I30" s="542">
        <v>30.5</v>
      </c>
      <c r="J30" s="542">
        <v>24.9</v>
      </c>
      <c r="K30" s="543" t="s">
        <v>349</v>
      </c>
      <c r="L30" s="364">
        <v>-3.7999999999999972</v>
      </c>
    </row>
    <row r="31" spans="1:12" s="110" customFormat="1" ht="15" customHeight="1" x14ac:dyDescent="0.2">
      <c r="A31" s="365"/>
      <c r="B31" s="366" t="s">
        <v>111</v>
      </c>
      <c r="C31" s="362"/>
      <c r="D31" s="362"/>
      <c r="E31" s="363"/>
      <c r="F31" s="542">
        <v>25</v>
      </c>
      <c r="G31" s="542">
        <v>42.9</v>
      </c>
      <c r="H31" s="542">
        <v>28</v>
      </c>
      <c r="I31" s="542">
        <v>20.8</v>
      </c>
      <c r="J31" s="542">
        <v>20</v>
      </c>
      <c r="K31" s="543" t="s">
        <v>349</v>
      </c>
      <c r="L31" s="364">
        <v>5</v>
      </c>
    </row>
    <row r="32" spans="1:12" s="110" customFormat="1" ht="15" customHeight="1" x14ac:dyDescent="0.2">
      <c r="A32" s="367" t="s">
        <v>113</v>
      </c>
      <c r="B32" s="368" t="s">
        <v>181</v>
      </c>
      <c r="C32" s="362"/>
      <c r="D32" s="362"/>
      <c r="E32" s="363"/>
      <c r="F32" s="542">
        <v>24.3</v>
      </c>
      <c r="G32" s="542">
        <v>33.700000000000003</v>
      </c>
      <c r="H32" s="542">
        <v>31.7</v>
      </c>
      <c r="I32" s="542">
        <v>29.4</v>
      </c>
      <c r="J32" s="544">
        <v>24.8</v>
      </c>
      <c r="K32" s="543" t="s">
        <v>349</v>
      </c>
      <c r="L32" s="364">
        <v>-0.5</v>
      </c>
    </row>
    <row r="33" spans="1:12" s="110" customFormat="1" ht="15" customHeight="1" x14ac:dyDescent="0.2">
      <c r="A33" s="367"/>
      <c r="B33" s="368" t="s">
        <v>182</v>
      </c>
      <c r="C33" s="362"/>
      <c r="D33" s="362"/>
      <c r="E33" s="363"/>
      <c r="F33" s="542">
        <v>34.6</v>
      </c>
      <c r="G33" s="542">
        <v>41.3</v>
      </c>
      <c r="H33" s="542">
        <v>40.5</v>
      </c>
      <c r="I33" s="542">
        <v>37.299999999999997</v>
      </c>
      <c r="J33" s="542">
        <v>42.2</v>
      </c>
      <c r="K33" s="543" t="s">
        <v>349</v>
      </c>
      <c r="L33" s="364">
        <v>-7.6000000000000014</v>
      </c>
    </row>
    <row r="34" spans="1:12" s="369" customFormat="1" ht="15" customHeight="1" x14ac:dyDescent="0.2">
      <c r="A34" s="367" t="s">
        <v>113</v>
      </c>
      <c r="B34" s="368" t="s">
        <v>116</v>
      </c>
      <c r="C34" s="362"/>
      <c r="D34" s="362"/>
      <c r="E34" s="363"/>
      <c r="F34" s="542">
        <v>25.4</v>
      </c>
      <c r="G34" s="542">
        <v>30.4</v>
      </c>
      <c r="H34" s="542">
        <v>29.8</v>
      </c>
      <c r="I34" s="542">
        <v>27.2</v>
      </c>
      <c r="J34" s="542">
        <v>26.9</v>
      </c>
      <c r="K34" s="543" t="s">
        <v>349</v>
      </c>
      <c r="L34" s="364">
        <v>-1.5</v>
      </c>
    </row>
    <row r="35" spans="1:12" s="369" customFormat="1" ht="11.25" x14ac:dyDescent="0.2">
      <c r="A35" s="370"/>
      <c r="B35" s="371" t="s">
        <v>117</v>
      </c>
      <c r="C35" s="372"/>
      <c r="D35" s="372"/>
      <c r="E35" s="373"/>
      <c r="F35" s="545">
        <v>32.299999999999997</v>
      </c>
      <c r="G35" s="545">
        <v>46</v>
      </c>
      <c r="H35" s="545">
        <v>43.3</v>
      </c>
      <c r="I35" s="545">
        <v>40.1</v>
      </c>
      <c r="J35" s="546">
        <v>36.1</v>
      </c>
      <c r="K35" s="547" t="s">
        <v>349</v>
      </c>
      <c r="L35" s="374">
        <v>-3.8000000000000043</v>
      </c>
    </row>
    <row r="36" spans="1:12" s="369" customFormat="1" ht="15.95" customHeight="1" x14ac:dyDescent="0.2">
      <c r="A36" s="375" t="s">
        <v>350</v>
      </c>
      <c r="B36" s="376"/>
      <c r="C36" s="377"/>
      <c r="D36" s="376"/>
      <c r="E36" s="378"/>
      <c r="F36" s="548">
        <v>3990</v>
      </c>
      <c r="G36" s="548">
        <v>2767</v>
      </c>
      <c r="H36" s="548">
        <v>3905</v>
      </c>
      <c r="I36" s="548">
        <v>3125</v>
      </c>
      <c r="J36" s="548">
        <v>4139</v>
      </c>
      <c r="K36" s="549">
        <v>-149</v>
      </c>
      <c r="L36" s="380">
        <v>-3.5999033582991062</v>
      </c>
    </row>
    <row r="37" spans="1:12" s="369" customFormat="1" ht="15.95" customHeight="1" x14ac:dyDescent="0.2">
      <c r="A37" s="381"/>
      <c r="B37" s="382" t="s">
        <v>113</v>
      </c>
      <c r="C37" s="382" t="s">
        <v>351</v>
      </c>
      <c r="D37" s="382"/>
      <c r="E37" s="383"/>
      <c r="F37" s="548">
        <v>1108</v>
      </c>
      <c r="G37" s="548">
        <v>1016</v>
      </c>
      <c r="H37" s="548">
        <v>1350</v>
      </c>
      <c r="I37" s="548">
        <v>1004</v>
      </c>
      <c r="J37" s="548">
        <v>1250</v>
      </c>
      <c r="K37" s="549">
        <v>-142</v>
      </c>
      <c r="L37" s="380">
        <v>-11.36</v>
      </c>
    </row>
    <row r="38" spans="1:12" s="369" customFormat="1" ht="15.95" customHeight="1" x14ac:dyDescent="0.2">
      <c r="A38" s="381"/>
      <c r="B38" s="384" t="s">
        <v>105</v>
      </c>
      <c r="C38" s="384" t="s">
        <v>106</v>
      </c>
      <c r="D38" s="385"/>
      <c r="E38" s="383"/>
      <c r="F38" s="548">
        <v>2572</v>
      </c>
      <c r="G38" s="548">
        <v>1639</v>
      </c>
      <c r="H38" s="548">
        <v>2263</v>
      </c>
      <c r="I38" s="548">
        <v>1950</v>
      </c>
      <c r="J38" s="550">
        <v>2675</v>
      </c>
      <c r="K38" s="549">
        <v>-103</v>
      </c>
      <c r="L38" s="380">
        <v>-3.8504672897196262</v>
      </c>
    </row>
    <row r="39" spans="1:12" s="369" customFormat="1" ht="15.95" customHeight="1" x14ac:dyDescent="0.2">
      <c r="A39" s="381"/>
      <c r="B39" s="385"/>
      <c r="C39" s="382" t="s">
        <v>352</v>
      </c>
      <c r="D39" s="385"/>
      <c r="E39" s="383"/>
      <c r="F39" s="548">
        <v>652</v>
      </c>
      <c r="G39" s="548">
        <v>644</v>
      </c>
      <c r="H39" s="548">
        <v>743</v>
      </c>
      <c r="I39" s="548">
        <v>587</v>
      </c>
      <c r="J39" s="548">
        <v>739</v>
      </c>
      <c r="K39" s="549">
        <v>-87</v>
      </c>
      <c r="L39" s="380">
        <v>-11.772665764546685</v>
      </c>
    </row>
    <row r="40" spans="1:12" s="369" customFormat="1" ht="15.95" customHeight="1" x14ac:dyDescent="0.2">
      <c r="A40" s="381"/>
      <c r="B40" s="384"/>
      <c r="C40" s="384" t="s">
        <v>107</v>
      </c>
      <c r="D40" s="385"/>
      <c r="E40" s="383"/>
      <c r="F40" s="548">
        <v>1418</v>
      </c>
      <c r="G40" s="548">
        <v>1128</v>
      </c>
      <c r="H40" s="548">
        <v>1642</v>
      </c>
      <c r="I40" s="548">
        <v>1175</v>
      </c>
      <c r="J40" s="548">
        <v>1464</v>
      </c>
      <c r="K40" s="549">
        <v>-46</v>
      </c>
      <c r="L40" s="380">
        <v>-3.1420765027322406</v>
      </c>
    </row>
    <row r="41" spans="1:12" s="369" customFormat="1" ht="24" customHeight="1" x14ac:dyDescent="0.2">
      <c r="A41" s="381"/>
      <c r="B41" s="385"/>
      <c r="C41" s="382" t="s">
        <v>352</v>
      </c>
      <c r="D41" s="385"/>
      <c r="E41" s="383"/>
      <c r="F41" s="548">
        <v>456</v>
      </c>
      <c r="G41" s="548">
        <v>372</v>
      </c>
      <c r="H41" s="548">
        <v>607</v>
      </c>
      <c r="I41" s="548">
        <v>417</v>
      </c>
      <c r="J41" s="550">
        <v>511</v>
      </c>
      <c r="K41" s="549">
        <v>-55</v>
      </c>
      <c r="L41" s="380">
        <v>-10.763209393346379</v>
      </c>
    </row>
    <row r="42" spans="1:12" s="110" customFormat="1" ht="15" customHeight="1" x14ac:dyDescent="0.2">
      <c r="A42" s="381"/>
      <c r="B42" s="384" t="s">
        <v>113</v>
      </c>
      <c r="C42" s="384" t="s">
        <v>353</v>
      </c>
      <c r="D42" s="385"/>
      <c r="E42" s="383"/>
      <c r="F42" s="548">
        <v>911</v>
      </c>
      <c r="G42" s="548">
        <v>606</v>
      </c>
      <c r="H42" s="548">
        <v>1070</v>
      </c>
      <c r="I42" s="548">
        <v>623</v>
      </c>
      <c r="J42" s="548">
        <v>827</v>
      </c>
      <c r="K42" s="549">
        <v>84</v>
      </c>
      <c r="L42" s="380">
        <v>10.157194679564691</v>
      </c>
    </row>
    <row r="43" spans="1:12" s="110" customFormat="1" ht="15" customHeight="1" x14ac:dyDescent="0.2">
      <c r="A43" s="381"/>
      <c r="B43" s="385"/>
      <c r="C43" s="382" t="s">
        <v>352</v>
      </c>
      <c r="D43" s="385"/>
      <c r="E43" s="383"/>
      <c r="F43" s="548">
        <v>371</v>
      </c>
      <c r="G43" s="548">
        <v>250</v>
      </c>
      <c r="H43" s="548">
        <v>441</v>
      </c>
      <c r="I43" s="548">
        <v>241</v>
      </c>
      <c r="J43" s="548">
        <v>338</v>
      </c>
      <c r="K43" s="549">
        <v>33</v>
      </c>
      <c r="L43" s="380">
        <v>9.7633136094674562</v>
      </c>
    </row>
    <row r="44" spans="1:12" s="110" customFormat="1" ht="15" customHeight="1" x14ac:dyDescent="0.2">
      <c r="A44" s="381"/>
      <c r="B44" s="384"/>
      <c r="C44" s="366" t="s">
        <v>109</v>
      </c>
      <c r="D44" s="385"/>
      <c r="E44" s="383"/>
      <c r="F44" s="548">
        <v>2662</v>
      </c>
      <c r="G44" s="548">
        <v>1919</v>
      </c>
      <c r="H44" s="548">
        <v>2516</v>
      </c>
      <c r="I44" s="548">
        <v>2199</v>
      </c>
      <c r="J44" s="550">
        <v>2887</v>
      </c>
      <c r="K44" s="549">
        <v>-225</v>
      </c>
      <c r="L44" s="380">
        <v>-7.7935573259438859</v>
      </c>
    </row>
    <row r="45" spans="1:12" s="110" customFormat="1" ht="15" customHeight="1" x14ac:dyDescent="0.2">
      <c r="A45" s="381"/>
      <c r="B45" s="385"/>
      <c r="C45" s="382" t="s">
        <v>352</v>
      </c>
      <c r="D45" s="385"/>
      <c r="E45" s="383"/>
      <c r="F45" s="548">
        <v>648</v>
      </c>
      <c r="G45" s="548">
        <v>662</v>
      </c>
      <c r="H45" s="548">
        <v>808</v>
      </c>
      <c r="I45" s="548">
        <v>673</v>
      </c>
      <c r="J45" s="548">
        <v>808</v>
      </c>
      <c r="K45" s="549">
        <v>-160</v>
      </c>
      <c r="L45" s="380">
        <v>-19.801980198019802</v>
      </c>
    </row>
    <row r="46" spans="1:12" s="110" customFormat="1" ht="15" customHeight="1" x14ac:dyDescent="0.2">
      <c r="A46" s="381"/>
      <c r="B46" s="384"/>
      <c r="C46" s="366" t="s">
        <v>110</v>
      </c>
      <c r="D46" s="385"/>
      <c r="E46" s="383"/>
      <c r="F46" s="548">
        <v>389</v>
      </c>
      <c r="G46" s="548">
        <v>228</v>
      </c>
      <c r="H46" s="548">
        <v>294</v>
      </c>
      <c r="I46" s="548">
        <v>279</v>
      </c>
      <c r="J46" s="548">
        <v>390</v>
      </c>
      <c r="K46" s="549">
        <v>-1</v>
      </c>
      <c r="L46" s="380">
        <v>-0.25641025641025639</v>
      </c>
    </row>
    <row r="47" spans="1:12" s="110" customFormat="1" ht="15" customHeight="1" x14ac:dyDescent="0.2">
      <c r="A47" s="381"/>
      <c r="B47" s="385"/>
      <c r="C47" s="382" t="s">
        <v>352</v>
      </c>
      <c r="D47" s="385"/>
      <c r="E47" s="383"/>
      <c r="F47" s="548">
        <v>82</v>
      </c>
      <c r="G47" s="548">
        <v>98</v>
      </c>
      <c r="H47" s="548">
        <v>94</v>
      </c>
      <c r="I47" s="548">
        <v>85</v>
      </c>
      <c r="J47" s="550">
        <v>97</v>
      </c>
      <c r="K47" s="549">
        <v>-15</v>
      </c>
      <c r="L47" s="380">
        <v>-15.463917525773196</v>
      </c>
    </row>
    <row r="48" spans="1:12" s="110" customFormat="1" ht="15" customHeight="1" x14ac:dyDescent="0.2">
      <c r="A48" s="381"/>
      <c r="B48" s="385"/>
      <c r="C48" s="366" t="s">
        <v>111</v>
      </c>
      <c r="D48" s="386"/>
      <c r="E48" s="387"/>
      <c r="F48" s="548">
        <v>28</v>
      </c>
      <c r="G48" s="548">
        <v>14</v>
      </c>
      <c r="H48" s="548">
        <v>25</v>
      </c>
      <c r="I48" s="548">
        <v>24</v>
      </c>
      <c r="J48" s="548">
        <v>35</v>
      </c>
      <c r="K48" s="549">
        <v>-7</v>
      </c>
      <c r="L48" s="380">
        <v>-20</v>
      </c>
    </row>
    <row r="49" spans="1:12" s="110" customFormat="1" ht="15" customHeight="1" x14ac:dyDescent="0.2">
      <c r="A49" s="381"/>
      <c r="B49" s="385"/>
      <c r="C49" s="382" t="s">
        <v>352</v>
      </c>
      <c r="D49" s="385"/>
      <c r="E49" s="383"/>
      <c r="F49" s="548">
        <v>7</v>
      </c>
      <c r="G49" s="548">
        <v>6</v>
      </c>
      <c r="H49" s="548">
        <v>7</v>
      </c>
      <c r="I49" s="548">
        <v>5</v>
      </c>
      <c r="J49" s="548">
        <v>7</v>
      </c>
      <c r="K49" s="549">
        <v>0</v>
      </c>
      <c r="L49" s="380">
        <v>0</v>
      </c>
    </row>
    <row r="50" spans="1:12" s="110" customFormat="1" ht="15" customHeight="1" x14ac:dyDescent="0.2">
      <c r="A50" s="381"/>
      <c r="B50" s="384" t="s">
        <v>113</v>
      </c>
      <c r="C50" s="382" t="s">
        <v>181</v>
      </c>
      <c r="D50" s="385"/>
      <c r="E50" s="383"/>
      <c r="F50" s="548">
        <v>2662</v>
      </c>
      <c r="G50" s="548">
        <v>1672</v>
      </c>
      <c r="H50" s="548">
        <v>2631</v>
      </c>
      <c r="I50" s="548">
        <v>2049</v>
      </c>
      <c r="J50" s="550">
        <v>2858</v>
      </c>
      <c r="K50" s="549">
        <v>-196</v>
      </c>
      <c r="L50" s="380">
        <v>-6.8579426172148352</v>
      </c>
    </row>
    <row r="51" spans="1:12" s="110" customFormat="1" ht="15" customHeight="1" x14ac:dyDescent="0.2">
      <c r="A51" s="381"/>
      <c r="B51" s="385"/>
      <c r="C51" s="382" t="s">
        <v>352</v>
      </c>
      <c r="D51" s="385"/>
      <c r="E51" s="383"/>
      <c r="F51" s="548">
        <v>648</v>
      </c>
      <c r="G51" s="548">
        <v>564</v>
      </c>
      <c r="H51" s="548">
        <v>834</v>
      </c>
      <c r="I51" s="548">
        <v>603</v>
      </c>
      <c r="J51" s="548">
        <v>710</v>
      </c>
      <c r="K51" s="549">
        <v>-62</v>
      </c>
      <c r="L51" s="380">
        <v>-8.7323943661971839</v>
      </c>
    </row>
    <row r="52" spans="1:12" s="110" customFormat="1" ht="15" customHeight="1" x14ac:dyDescent="0.2">
      <c r="A52" s="381"/>
      <c r="B52" s="384"/>
      <c r="C52" s="382" t="s">
        <v>182</v>
      </c>
      <c r="D52" s="385"/>
      <c r="E52" s="383"/>
      <c r="F52" s="548">
        <v>1328</v>
      </c>
      <c r="G52" s="548">
        <v>1095</v>
      </c>
      <c r="H52" s="548">
        <v>1274</v>
      </c>
      <c r="I52" s="548">
        <v>1076</v>
      </c>
      <c r="J52" s="548">
        <v>1281</v>
      </c>
      <c r="K52" s="549">
        <v>47</v>
      </c>
      <c r="L52" s="380">
        <v>3.669008587041374</v>
      </c>
    </row>
    <row r="53" spans="1:12" s="269" customFormat="1" ht="11.25" customHeight="1" x14ac:dyDescent="0.2">
      <c r="A53" s="381"/>
      <c r="B53" s="385"/>
      <c r="C53" s="382" t="s">
        <v>352</v>
      </c>
      <c r="D53" s="385"/>
      <c r="E53" s="383"/>
      <c r="F53" s="548">
        <v>460</v>
      </c>
      <c r="G53" s="548">
        <v>452</v>
      </c>
      <c r="H53" s="548">
        <v>516</v>
      </c>
      <c r="I53" s="548">
        <v>401</v>
      </c>
      <c r="J53" s="550">
        <v>540</v>
      </c>
      <c r="K53" s="549">
        <v>-80</v>
      </c>
      <c r="L53" s="380">
        <v>-14.814814814814815</v>
      </c>
    </row>
    <row r="54" spans="1:12" s="151" customFormat="1" ht="12.75" customHeight="1" x14ac:dyDescent="0.2">
      <c r="A54" s="381"/>
      <c r="B54" s="384" t="s">
        <v>113</v>
      </c>
      <c r="C54" s="384" t="s">
        <v>116</v>
      </c>
      <c r="D54" s="385"/>
      <c r="E54" s="383"/>
      <c r="F54" s="548">
        <v>2637</v>
      </c>
      <c r="G54" s="548">
        <v>1650</v>
      </c>
      <c r="H54" s="548">
        <v>2549</v>
      </c>
      <c r="I54" s="548">
        <v>1957</v>
      </c>
      <c r="J54" s="548">
        <v>2649</v>
      </c>
      <c r="K54" s="549">
        <v>-12</v>
      </c>
      <c r="L54" s="380">
        <v>-0.45300113250283125</v>
      </c>
    </row>
    <row r="55" spans="1:12" ht="11.25" x14ac:dyDescent="0.2">
      <c r="A55" s="381"/>
      <c r="B55" s="385"/>
      <c r="C55" s="382" t="s">
        <v>352</v>
      </c>
      <c r="D55" s="385"/>
      <c r="E55" s="383"/>
      <c r="F55" s="548">
        <v>670</v>
      </c>
      <c r="G55" s="548">
        <v>501</v>
      </c>
      <c r="H55" s="548">
        <v>760</v>
      </c>
      <c r="I55" s="548">
        <v>532</v>
      </c>
      <c r="J55" s="548">
        <v>713</v>
      </c>
      <c r="K55" s="549">
        <v>-43</v>
      </c>
      <c r="L55" s="380">
        <v>-6.0308555399719497</v>
      </c>
    </row>
    <row r="56" spans="1:12" ht="14.25" customHeight="1" x14ac:dyDescent="0.2">
      <c r="A56" s="381"/>
      <c r="B56" s="385"/>
      <c r="C56" s="384" t="s">
        <v>117</v>
      </c>
      <c r="D56" s="385"/>
      <c r="E56" s="383"/>
      <c r="F56" s="548">
        <v>1350</v>
      </c>
      <c r="G56" s="548">
        <v>1113</v>
      </c>
      <c r="H56" s="548">
        <v>1349</v>
      </c>
      <c r="I56" s="548">
        <v>1161</v>
      </c>
      <c r="J56" s="548">
        <v>1488</v>
      </c>
      <c r="K56" s="549">
        <v>-138</v>
      </c>
      <c r="L56" s="380">
        <v>-9.2741935483870961</v>
      </c>
    </row>
    <row r="57" spans="1:12" ht="18.75" customHeight="1" x14ac:dyDescent="0.2">
      <c r="A57" s="388"/>
      <c r="B57" s="389"/>
      <c r="C57" s="390" t="s">
        <v>352</v>
      </c>
      <c r="D57" s="389"/>
      <c r="E57" s="391"/>
      <c r="F57" s="551">
        <v>436</v>
      </c>
      <c r="G57" s="552">
        <v>512</v>
      </c>
      <c r="H57" s="552">
        <v>584</v>
      </c>
      <c r="I57" s="552">
        <v>465</v>
      </c>
      <c r="J57" s="552">
        <v>537</v>
      </c>
      <c r="K57" s="553">
        <f t="shared" ref="K57" si="0">IF(OR(F57=".",J57=".")=TRUE,".",IF(OR(F57="*",J57="*")=TRUE,"*",IF(AND(F57="-",J57="-")=TRUE,"-",IF(AND(ISNUMBER(J57),ISNUMBER(F57))=TRUE,IF(F57-J57=0,0,F57-J57),IF(ISNUMBER(F57)=TRUE,F57,-J57)))))</f>
        <v>-101</v>
      </c>
      <c r="L57" s="392">
        <f t="shared" ref="L57" si="1">IF(K57 =".",".",IF(K57 ="*","*",IF(K57="-","-",IF(K57=0,0,IF(OR(J57="-",J57=".",F57="-",F57=".")=TRUE,"X",IF(J57=0,"0,0",IF(ABS(K57*100/J57)&gt;250,".X",(K57*100/J57))))))))</f>
        <v>-18.808193668528865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4104</v>
      </c>
      <c r="E11" s="114">
        <v>2875</v>
      </c>
      <c r="F11" s="114">
        <v>4990</v>
      </c>
      <c r="G11" s="114">
        <v>3171</v>
      </c>
      <c r="H11" s="140">
        <v>4255</v>
      </c>
      <c r="I11" s="115">
        <v>-151</v>
      </c>
      <c r="J11" s="116">
        <v>-3.5487661574618095</v>
      </c>
    </row>
    <row r="12" spans="1:15" s="110" customFormat="1" ht="24.95" customHeight="1" x14ac:dyDescent="0.2">
      <c r="A12" s="193" t="s">
        <v>132</v>
      </c>
      <c r="B12" s="194" t="s">
        <v>133</v>
      </c>
      <c r="C12" s="113">
        <v>1.6569200779727096</v>
      </c>
      <c r="D12" s="115">
        <v>68</v>
      </c>
      <c r="E12" s="114">
        <v>31</v>
      </c>
      <c r="F12" s="114">
        <v>114</v>
      </c>
      <c r="G12" s="114">
        <v>69</v>
      </c>
      <c r="H12" s="140">
        <v>66</v>
      </c>
      <c r="I12" s="115">
        <v>2</v>
      </c>
      <c r="J12" s="116">
        <v>3.0303030303030303</v>
      </c>
    </row>
    <row r="13" spans="1:15" s="110" customFormat="1" ht="24.95" customHeight="1" x14ac:dyDescent="0.2">
      <c r="A13" s="193" t="s">
        <v>134</v>
      </c>
      <c r="B13" s="199" t="s">
        <v>214</v>
      </c>
      <c r="C13" s="113">
        <v>0.90155945419103312</v>
      </c>
      <c r="D13" s="115">
        <v>37</v>
      </c>
      <c r="E13" s="114">
        <v>16</v>
      </c>
      <c r="F13" s="114">
        <v>36</v>
      </c>
      <c r="G13" s="114">
        <v>24</v>
      </c>
      <c r="H13" s="140">
        <v>27</v>
      </c>
      <c r="I13" s="115">
        <v>10</v>
      </c>
      <c r="J13" s="116">
        <v>37.037037037037038</v>
      </c>
    </row>
    <row r="14" spans="1:15" s="287" customFormat="1" ht="24.95" customHeight="1" x14ac:dyDescent="0.2">
      <c r="A14" s="193" t="s">
        <v>215</v>
      </c>
      <c r="B14" s="199" t="s">
        <v>137</v>
      </c>
      <c r="C14" s="113">
        <v>13.157894736842104</v>
      </c>
      <c r="D14" s="115">
        <v>540</v>
      </c>
      <c r="E14" s="114">
        <v>363</v>
      </c>
      <c r="F14" s="114">
        <v>841</v>
      </c>
      <c r="G14" s="114">
        <v>517</v>
      </c>
      <c r="H14" s="140">
        <v>766</v>
      </c>
      <c r="I14" s="115">
        <v>-226</v>
      </c>
      <c r="J14" s="116">
        <v>-29.503916449086162</v>
      </c>
      <c r="K14" s="110"/>
      <c r="L14" s="110"/>
      <c r="M14" s="110"/>
      <c r="N14" s="110"/>
      <c r="O14" s="110"/>
    </row>
    <row r="15" spans="1:15" s="110" customFormat="1" ht="24.95" customHeight="1" x14ac:dyDescent="0.2">
      <c r="A15" s="193" t="s">
        <v>216</v>
      </c>
      <c r="B15" s="199" t="s">
        <v>217</v>
      </c>
      <c r="C15" s="113">
        <v>3.5575048732943468</v>
      </c>
      <c r="D15" s="115">
        <v>146</v>
      </c>
      <c r="E15" s="114">
        <v>105</v>
      </c>
      <c r="F15" s="114">
        <v>147</v>
      </c>
      <c r="G15" s="114">
        <v>89</v>
      </c>
      <c r="H15" s="140">
        <v>161</v>
      </c>
      <c r="I15" s="115">
        <v>-15</v>
      </c>
      <c r="J15" s="116">
        <v>-9.316770186335404</v>
      </c>
    </row>
    <row r="16" spans="1:15" s="287" customFormat="1" ht="24.95" customHeight="1" x14ac:dyDescent="0.2">
      <c r="A16" s="193" t="s">
        <v>218</v>
      </c>
      <c r="B16" s="199" t="s">
        <v>141</v>
      </c>
      <c r="C16" s="113">
        <v>8.0653021442495128</v>
      </c>
      <c r="D16" s="115">
        <v>331</v>
      </c>
      <c r="E16" s="114">
        <v>226</v>
      </c>
      <c r="F16" s="114">
        <v>625</v>
      </c>
      <c r="G16" s="114">
        <v>327</v>
      </c>
      <c r="H16" s="140">
        <v>506</v>
      </c>
      <c r="I16" s="115">
        <v>-175</v>
      </c>
      <c r="J16" s="116">
        <v>-34.584980237154149</v>
      </c>
      <c r="K16" s="110"/>
      <c r="L16" s="110"/>
      <c r="M16" s="110"/>
      <c r="N16" s="110"/>
      <c r="O16" s="110"/>
    </row>
    <row r="17" spans="1:15" s="110" customFormat="1" ht="24.95" customHeight="1" x14ac:dyDescent="0.2">
      <c r="A17" s="193" t="s">
        <v>142</v>
      </c>
      <c r="B17" s="199" t="s">
        <v>220</v>
      </c>
      <c r="C17" s="113">
        <v>1.5350877192982457</v>
      </c>
      <c r="D17" s="115">
        <v>63</v>
      </c>
      <c r="E17" s="114">
        <v>32</v>
      </c>
      <c r="F17" s="114">
        <v>69</v>
      </c>
      <c r="G17" s="114">
        <v>101</v>
      </c>
      <c r="H17" s="140">
        <v>99</v>
      </c>
      <c r="I17" s="115">
        <v>-36</v>
      </c>
      <c r="J17" s="116">
        <v>-36.363636363636367</v>
      </c>
    </row>
    <row r="18" spans="1:15" s="287" customFormat="1" ht="24.95" customHeight="1" x14ac:dyDescent="0.2">
      <c r="A18" s="201" t="s">
        <v>144</v>
      </c>
      <c r="B18" s="202" t="s">
        <v>145</v>
      </c>
      <c r="C18" s="113">
        <v>15.862573099415204</v>
      </c>
      <c r="D18" s="115">
        <v>651</v>
      </c>
      <c r="E18" s="114">
        <v>232</v>
      </c>
      <c r="F18" s="114">
        <v>509</v>
      </c>
      <c r="G18" s="114">
        <v>400</v>
      </c>
      <c r="H18" s="140">
        <v>661</v>
      </c>
      <c r="I18" s="115">
        <v>-10</v>
      </c>
      <c r="J18" s="116">
        <v>-1.51285930408472</v>
      </c>
      <c r="K18" s="110"/>
      <c r="L18" s="110"/>
      <c r="M18" s="110"/>
      <c r="N18" s="110"/>
      <c r="O18" s="110"/>
    </row>
    <row r="19" spans="1:15" s="110" customFormat="1" ht="24.95" customHeight="1" x14ac:dyDescent="0.2">
      <c r="A19" s="193" t="s">
        <v>146</v>
      </c>
      <c r="B19" s="199" t="s">
        <v>147</v>
      </c>
      <c r="C19" s="113">
        <v>13.27972709551657</v>
      </c>
      <c r="D19" s="115">
        <v>545</v>
      </c>
      <c r="E19" s="114">
        <v>423</v>
      </c>
      <c r="F19" s="114">
        <v>733</v>
      </c>
      <c r="G19" s="114">
        <v>430</v>
      </c>
      <c r="H19" s="140">
        <v>564</v>
      </c>
      <c r="I19" s="115">
        <v>-19</v>
      </c>
      <c r="J19" s="116">
        <v>-3.3687943262411348</v>
      </c>
    </row>
    <row r="20" spans="1:15" s="287" customFormat="1" ht="24.95" customHeight="1" x14ac:dyDescent="0.2">
      <c r="A20" s="193" t="s">
        <v>148</v>
      </c>
      <c r="B20" s="199" t="s">
        <v>149</v>
      </c>
      <c r="C20" s="113">
        <v>15.107212475633528</v>
      </c>
      <c r="D20" s="115">
        <v>620</v>
      </c>
      <c r="E20" s="114">
        <v>508</v>
      </c>
      <c r="F20" s="114">
        <v>603</v>
      </c>
      <c r="G20" s="114">
        <v>436</v>
      </c>
      <c r="H20" s="140">
        <v>629</v>
      </c>
      <c r="I20" s="115">
        <v>-9</v>
      </c>
      <c r="J20" s="116">
        <v>-1.4308426073131955</v>
      </c>
      <c r="K20" s="110"/>
      <c r="L20" s="110"/>
      <c r="M20" s="110"/>
      <c r="N20" s="110"/>
      <c r="O20" s="110"/>
    </row>
    <row r="21" spans="1:15" s="110" customFormat="1" ht="24.95" customHeight="1" x14ac:dyDescent="0.2">
      <c r="A21" s="201" t="s">
        <v>150</v>
      </c>
      <c r="B21" s="202" t="s">
        <v>151</v>
      </c>
      <c r="C21" s="113">
        <v>4.4346978557504872</v>
      </c>
      <c r="D21" s="115">
        <v>182</v>
      </c>
      <c r="E21" s="114">
        <v>193</v>
      </c>
      <c r="F21" s="114">
        <v>250</v>
      </c>
      <c r="G21" s="114">
        <v>250</v>
      </c>
      <c r="H21" s="140">
        <v>254</v>
      </c>
      <c r="I21" s="115">
        <v>-72</v>
      </c>
      <c r="J21" s="116">
        <v>-28.346456692913385</v>
      </c>
    </row>
    <row r="22" spans="1:15" s="110" customFormat="1" ht="24.95" customHeight="1" x14ac:dyDescent="0.2">
      <c r="A22" s="201" t="s">
        <v>152</v>
      </c>
      <c r="B22" s="199" t="s">
        <v>153</v>
      </c>
      <c r="C22" s="113">
        <v>1.3157894736842106</v>
      </c>
      <c r="D22" s="115">
        <v>54</v>
      </c>
      <c r="E22" s="114">
        <v>55</v>
      </c>
      <c r="F22" s="114">
        <v>60</v>
      </c>
      <c r="G22" s="114">
        <v>64</v>
      </c>
      <c r="H22" s="140">
        <v>58</v>
      </c>
      <c r="I22" s="115">
        <v>-4</v>
      </c>
      <c r="J22" s="116">
        <v>-6.8965517241379306</v>
      </c>
    </row>
    <row r="23" spans="1:15" s="110" customFormat="1" ht="24.95" customHeight="1" x14ac:dyDescent="0.2">
      <c r="A23" s="193" t="s">
        <v>154</v>
      </c>
      <c r="B23" s="199" t="s">
        <v>155</v>
      </c>
      <c r="C23" s="113">
        <v>0.95029239766081874</v>
      </c>
      <c r="D23" s="115">
        <v>39</v>
      </c>
      <c r="E23" s="114">
        <v>15</v>
      </c>
      <c r="F23" s="114">
        <v>33</v>
      </c>
      <c r="G23" s="114">
        <v>23</v>
      </c>
      <c r="H23" s="140">
        <v>31</v>
      </c>
      <c r="I23" s="115">
        <v>8</v>
      </c>
      <c r="J23" s="116">
        <v>25.806451612903224</v>
      </c>
    </row>
    <row r="24" spans="1:15" s="110" customFormat="1" ht="24.95" customHeight="1" x14ac:dyDescent="0.2">
      <c r="A24" s="193" t="s">
        <v>156</v>
      </c>
      <c r="B24" s="199" t="s">
        <v>221</v>
      </c>
      <c r="C24" s="113">
        <v>6.5545808966861596</v>
      </c>
      <c r="D24" s="115">
        <v>269</v>
      </c>
      <c r="E24" s="114">
        <v>107</v>
      </c>
      <c r="F24" s="114">
        <v>190</v>
      </c>
      <c r="G24" s="114">
        <v>116</v>
      </c>
      <c r="H24" s="140">
        <v>131</v>
      </c>
      <c r="I24" s="115">
        <v>138</v>
      </c>
      <c r="J24" s="116">
        <v>105.34351145038168</v>
      </c>
    </row>
    <row r="25" spans="1:15" s="110" customFormat="1" ht="24.95" customHeight="1" x14ac:dyDescent="0.2">
      <c r="A25" s="193" t="s">
        <v>222</v>
      </c>
      <c r="B25" s="204" t="s">
        <v>159</v>
      </c>
      <c r="C25" s="113">
        <v>11.208576998050683</v>
      </c>
      <c r="D25" s="115">
        <v>460</v>
      </c>
      <c r="E25" s="114">
        <v>303</v>
      </c>
      <c r="F25" s="114">
        <v>463</v>
      </c>
      <c r="G25" s="114">
        <v>346</v>
      </c>
      <c r="H25" s="140">
        <v>428</v>
      </c>
      <c r="I25" s="115">
        <v>32</v>
      </c>
      <c r="J25" s="116">
        <v>7.4766355140186915</v>
      </c>
    </row>
    <row r="26" spans="1:15" s="110" customFormat="1" ht="24.95" customHeight="1" x14ac:dyDescent="0.2">
      <c r="A26" s="201">
        <v>782.78300000000002</v>
      </c>
      <c r="B26" s="203" t="s">
        <v>160</v>
      </c>
      <c r="C26" s="113">
        <v>2.2417153996101367</v>
      </c>
      <c r="D26" s="115">
        <v>92</v>
      </c>
      <c r="E26" s="114">
        <v>141</v>
      </c>
      <c r="F26" s="114">
        <v>167</v>
      </c>
      <c r="G26" s="114">
        <v>77</v>
      </c>
      <c r="H26" s="140">
        <v>71</v>
      </c>
      <c r="I26" s="115">
        <v>21</v>
      </c>
      <c r="J26" s="116">
        <v>29.577464788732396</v>
      </c>
    </row>
    <row r="27" spans="1:15" s="110" customFormat="1" ht="24.95" customHeight="1" x14ac:dyDescent="0.2">
      <c r="A27" s="193" t="s">
        <v>161</v>
      </c>
      <c r="B27" s="199" t="s">
        <v>162</v>
      </c>
      <c r="C27" s="113">
        <v>1.364522417153996</v>
      </c>
      <c r="D27" s="115">
        <v>56</v>
      </c>
      <c r="E27" s="114">
        <v>45</v>
      </c>
      <c r="F27" s="114">
        <v>113</v>
      </c>
      <c r="G27" s="114">
        <v>49</v>
      </c>
      <c r="H27" s="140">
        <v>56</v>
      </c>
      <c r="I27" s="115">
        <v>0</v>
      </c>
      <c r="J27" s="116">
        <v>0</v>
      </c>
    </row>
    <row r="28" spans="1:15" s="110" customFormat="1" ht="24.95" customHeight="1" x14ac:dyDescent="0.2">
      <c r="A28" s="193" t="s">
        <v>163</v>
      </c>
      <c r="B28" s="199" t="s">
        <v>164</v>
      </c>
      <c r="C28" s="113">
        <v>1.827485380116959</v>
      </c>
      <c r="D28" s="115">
        <v>75</v>
      </c>
      <c r="E28" s="114">
        <v>68</v>
      </c>
      <c r="F28" s="114">
        <v>214</v>
      </c>
      <c r="G28" s="114">
        <v>58</v>
      </c>
      <c r="H28" s="140">
        <v>79</v>
      </c>
      <c r="I28" s="115">
        <v>-4</v>
      </c>
      <c r="J28" s="116">
        <v>-5.0632911392405067</v>
      </c>
    </row>
    <row r="29" spans="1:15" s="110" customFormat="1" ht="24.95" customHeight="1" x14ac:dyDescent="0.2">
      <c r="A29" s="193">
        <v>86</v>
      </c>
      <c r="B29" s="199" t="s">
        <v>165</v>
      </c>
      <c r="C29" s="113">
        <v>3.6793372319688111</v>
      </c>
      <c r="D29" s="115">
        <v>151</v>
      </c>
      <c r="E29" s="114">
        <v>150</v>
      </c>
      <c r="F29" s="114">
        <v>201</v>
      </c>
      <c r="G29" s="114">
        <v>98</v>
      </c>
      <c r="H29" s="140">
        <v>156</v>
      </c>
      <c r="I29" s="115">
        <v>-5</v>
      </c>
      <c r="J29" s="116">
        <v>-3.2051282051282053</v>
      </c>
    </row>
    <row r="30" spans="1:15" s="110" customFormat="1" ht="24.95" customHeight="1" x14ac:dyDescent="0.2">
      <c r="A30" s="193">
        <v>87.88</v>
      </c>
      <c r="B30" s="204" t="s">
        <v>166</v>
      </c>
      <c r="C30" s="113">
        <v>4.5077972709551659</v>
      </c>
      <c r="D30" s="115">
        <v>185</v>
      </c>
      <c r="E30" s="114">
        <v>159</v>
      </c>
      <c r="F30" s="114">
        <v>354</v>
      </c>
      <c r="G30" s="114">
        <v>143</v>
      </c>
      <c r="H30" s="140">
        <v>173</v>
      </c>
      <c r="I30" s="115">
        <v>12</v>
      </c>
      <c r="J30" s="116">
        <v>6.9364161849710984</v>
      </c>
    </row>
    <row r="31" spans="1:15" s="110" customFormat="1" ht="24.95" customHeight="1" x14ac:dyDescent="0.2">
      <c r="A31" s="193" t="s">
        <v>167</v>
      </c>
      <c r="B31" s="199" t="s">
        <v>168</v>
      </c>
      <c r="C31" s="113">
        <v>1.9493177387914229</v>
      </c>
      <c r="D31" s="115">
        <v>80</v>
      </c>
      <c r="E31" s="114">
        <v>66</v>
      </c>
      <c r="F31" s="114">
        <v>109</v>
      </c>
      <c r="G31" s="114">
        <v>71</v>
      </c>
      <c r="H31" s="140">
        <v>105</v>
      </c>
      <c r="I31" s="115">
        <v>-25</v>
      </c>
      <c r="J31" s="116">
        <v>-23.80952380952381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1.6569200779727096</v>
      </c>
      <c r="D34" s="115">
        <v>68</v>
      </c>
      <c r="E34" s="114">
        <v>31</v>
      </c>
      <c r="F34" s="114">
        <v>114</v>
      </c>
      <c r="G34" s="114">
        <v>69</v>
      </c>
      <c r="H34" s="140">
        <v>66</v>
      </c>
      <c r="I34" s="115">
        <v>2</v>
      </c>
      <c r="J34" s="116">
        <v>3.0303030303030303</v>
      </c>
    </row>
    <row r="35" spans="1:10" s="110" customFormat="1" ht="24.95" customHeight="1" x14ac:dyDescent="0.2">
      <c r="A35" s="292" t="s">
        <v>171</v>
      </c>
      <c r="B35" s="293" t="s">
        <v>172</v>
      </c>
      <c r="C35" s="113">
        <v>29.922027290448344</v>
      </c>
      <c r="D35" s="115">
        <v>1228</v>
      </c>
      <c r="E35" s="114">
        <v>611</v>
      </c>
      <c r="F35" s="114">
        <v>1386</v>
      </c>
      <c r="G35" s="114">
        <v>941</v>
      </c>
      <c r="H35" s="140">
        <v>1454</v>
      </c>
      <c r="I35" s="115">
        <v>-226</v>
      </c>
      <c r="J35" s="116">
        <v>-15.543328748280604</v>
      </c>
    </row>
    <row r="36" spans="1:10" s="110" customFormat="1" ht="24.95" customHeight="1" x14ac:dyDescent="0.2">
      <c r="A36" s="294" t="s">
        <v>173</v>
      </c>
      <c r="B36" s="295" t="s">
        <v>174</v>
      </c>
      <c r="C36" s="125">
        <v>68.421052631578945</v>
      </c>
      <c r="D36" s="143">
        <v>2808</v>
      </c>
      <c r="E36" s="144">
        <v>2233</v>
      </c>
      <c r="F36" s="144">
        <v>3490</v>
      </c>
      <c r="G36" s="144">
        <v>2161</v>
      </c>
      <c r="H36" s="145">
        <v>2735</v>
      </c>
      <c r="I36" s="143">
        <v>73</v>
      </c>
      <c r="J36" s="146">
        <v>2.6691042047531992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4104</v>
      </c>
      <c r="F11" s="264">
        <v>2875</v>
      </c>
      <c r="G11" s="264">
        <v>4990</v>
      </c>
      <c r="H11" s="264">
        <v>3171</v>
      </c>
      <c r="I11" s="265">
        <v>4255</v>
      </c>
      <c r="J11" s="263">
        <v>-151</v>
      </c>
      <c r="K11" s="266">
        <v>-3.5487661574618095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27.753411306042885</v>
      </c>
      <c r="E13" s="115">
        <v>1139</v>
      </c>
      <c r="F13" s="114">
        <v>982</v>
      </c>
      <c r="G13" s="114">
        <v>1381</v>
      </c>
      <c r="H13" s="114">
        <v>1067</v>
      </c>
      <c r="I13" s="140">
        <v>1324</v>
      </c>
      <c r="J13" s="115">
        <v>-185</v>
      </c>
      <c r="K13" s="116">
        <v>-13.972809667673715</v>
      </c>
    </row>
    <row r="14" spans="1:15" ht="15.95" customHeight="1" x14ac:dyDescent="0.2">
      <c r="A14" s="306" t="s">
        <v>230</v>
      </c>
      <c r="B14" s="307"/>
      <c r="C14" s="308"/>
      <c r="D14" s="113">
        <v>62.134502923976605</v>
      </c>
      <c r="E14" s="115">
        <v>2550</v>
      </c>
      <c r="F14" s="114">
        <v>1548</v>
      </c>
      <c r="G14" s="114">
        <v>3071</v>
      </c>
      <c r="H14" s="114">
        <v>1725</v>
      </c>
      <c r="I14" s="140">
        <v>2422</v>
      </c>
      <c r="J14" s="115">
        <v>128</v>
      </c>
      <c r="K14" s="116">
        <v>5.2848885218827419</v>
      </c>
    </row>
    <row r="15" spans="1:15" ht="15.95" customHeight="1" x14ac:dyDescent="0.2">
      <c r="A15" s="306" t="s">
        <v>231</v>
      </c>
      <c r="B15" s="307"/>
      <c r="C15" s="308"/>
      <c r="D15" s="113">
        <v>5.5555555555555554</v>
      </c>
      <c r="E15" s="115">
        <v>228</v>
      </c>
      <c r="F15" s="114">
        <v>196</v>
      </c>
      <c r="G15" s="114">
        <v>314</v>
      </c>
      <c r="H15" s="114">
        <v>231</v>
      </c>
      <c r="I15" s="140">
        <v>297</v>
      </c>
      <c r="J15" s="115">
        <v>-69</v>
      </c>
      <c r="K15" s="116">
        <v>-23.232323232323232</v>
      </c>
    </row>
    <row r="16" spans="1:15" ht="15.95" customHeight="1" x14ac:dyDescent="0.2">
      <c r="A16" s="306" t="s">
        <v>232</v>
      </c>
      <c r="B16" s="307"/>
      <c r="C16" s="308"/>
      <c r="D16" s="113">
        <v>4.4103313840155947</v>
      </c>
      <c r="E16" s="115">
        <v>181</v>
      </c>
      <c r="F16" s="114">
        <v>146</v>
      </c>
      <c r="G16" s="114">
        <v>197</v>
      </c>
      <c r="H16" s="114">
        <v>144</v>
      </c>
      <c r="I16" s="140">
        <v>206</v>
      </c>
      <c r="J16" s="115">
        <v>-25</v>
      </c>
      <c r="K16" s="116">
        <v>-12.135922330097088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1.2914230019493178</v>
      </c>
      <c r="E18" s="115">
        <v>53</v>
      </c>
      <c r="F18" s="114">
        <v>31</v>
      </c>
      <c r="G18" s="114">
        <v>120</v>
      </c>
      <c r="H18" s="114">
        <v>58</v>
      </c>
      <c r="I18" s="140">
        <v>64</v>
      </c>
      <c r="J18" s="115">
        <v>-11</v>
      </c>
      <c r="K18" s="116">
        <v>-17.1875</v>
      </c>
    </row>
    <row r="19" spans="1:11" ht="14.1" customHeight="1" x14ac:dyDescent="0.2">
      <c r="A19" s="306" t="s">
        <v>235</v>
      </c>
      <c r="B19" s="307" t="s">
        <v>236</v>
      </c>
      <c r="C19" s="308"/>
      <c r="D19" s="113">
        <v>0.75536062378167645</v>
      </c>
      <c r="E19" s="115">
        <v>31</v>
      </c>
      <c r="F19" s="114">
        <v>17</v>
      </c>
      <c r="G19" s="114">
        <v>105</v>
      </c>
      <c r="H19" s="114">
        <v>47</v>
      </c>
      <c r="I19" s="140">
        <v>44</v>
      </c>
      <c r="J19" s="115">
        <v>-13</v>
      </c>
      <c r="K19" s="116">
        <v>-29.545454545454547</v>
      </c>
    </row>
    <row r="20" spans="1:11" ht="14.1" customHeight="1" x14ac:dyDescent="0.2">
      <c r="A20" s="306">
        <v>12</v>
      </c>
      <c r="B20" s="307" t="s">
        <v>237</v>
      </c>
      <c r="C20" s="308"/>
      <c r="D20" s="113">
        <v>1.827485380116959</v>
      </c>
      <c r="E20" s="115">
        <v>75</v>
      </c>
      <c r="F20" s="114">
        <v>24</v>
      </c>
      <c r="G20" s="114">
        <v>38</v>
      </c>
      <c r="H20" s="114">
        <v>79</v>
      </c>
      <c r="I20" s="140">
        <v>76</v>
      </c>
      <c r="J20" s="115">
        <v>-1</v>
      </c>
      <c r="K20" s="116">
        <v>-1.3157894736842106</v>
      </c>
    </row>
    <row r="21" spans="1:11" ht="14.1" customHeight="1" x14ac:dyDescent="0.2">
      <c r="A21" s="306">
        <v>21</v>
      </c>
      <c r="B21" s="307" t="s">
        <v>238</v>
      </c>
      <c r="C21" s="308"/>
      <c r="D21" s="113">
        <v>0.82846003898635479</v>
      </c>
      <c r="E21" s="115">
        <v>34</v>
      </c>
      <c r="F21" s="114">
        <v>9</v>
      </c>
      <c r="G21" s="114">
        <v>15</v>
      </c>
      <c r="H21" s="114">
        <v>10</v>
      </c>
      <c r="I21" s="140">
        <v>60</v>
      </c>
      <c r="J21" s="115">
        <v>-26</v>
      </c>
      <c r="K21" s="116">
        <v>-43.333333333333336</v>
      </c>
    </row>
    <row r="22" spans="1:11" ht="14.1" customHeight="1" x14ac:dyDescent="0.2">
      <c r="A22" s="306">
        <v>22</v>
      </c>
      <c r="B22" s="307" t="s">
        <v>239</v>
      </c>
      <c r="C22" s="308"/>
      <c r="D22" s="113">
        <v>1.5838206627680311</v>
      </c>
      <c r="E22" s="115">
        <v>65</v>
      </c>
      <c r="F22" s="114">
        <v>60</v>
      </c>
      <c r="G22" s="114">
        <v>125</v>
      </c>
      <c r="H22" s="114">
        <v>84</v>
      </c>
      <c r="I22" s="140">
        <v>97</v>
      </c>
      <c r="J22" s="115">
        <v>-32</v>
      </c>
      <c r="K22" s="116">
        <v>-32.989690721649481</v>
      </c>
    </row>
    <row r="23" spans="1:11" ht="14.1" customHeight="1" x14ac:dyDescent="0.2">
      <c r="A23" s="306">
        <v>23</v>
      </c>
      <c r="B23" s="307" t="s">
        <v>240</v>
      </c>
      <c r="C23" s="308"/>
      <c r="D23" s="113">
        <v>0.43859649122807015</v>
      </c>
      <c r="E23" s="115">
        <v>18</v>
      </c>
      <c r="F23" s="114">
        <v>10</v>
      </c>
      <c r="G23" s="114">
        <v>22</v>
      </c>
      <c r="H23" s="114">
        <v>33</v>
      </c>
      <c r="I23" s="140">
        <v>50</v>
      </c>
      <c r="J23" s="115">
        <v>-32</v>
      </c>
      <c r="K23" s="116">
        <v>-64</v>
      </c>
    </row>
    <row r="24" spans="1:11" ht="14.1" customHeight="1" x14ac:dyDescent="0.2">
      <c r="A24" s="306">
        <v>24</v>
      </c>
      <c r="B24" s="307" t="s">
        <v>241</v>
      </c>
      <c r="C24" s="308"/>
      <c r="D24" s="113">
        <v>1.8518518518518519</v>
      </c>
      <c r="E24" s="115">
        <v>76</v>
      </c>
      <c r="F24" s="114">
        <v>47</v>
      </c>
      <c r="G24" s="114">
        <v>179</v>
      </c>
      <c r="H24" s="114">
        <v>88</v>
      </c>
      <c r="I24" s="140">
        <v>136</v>
      </c>
      <c r="J24" s="115">
        <v>-60</v>
      </c>
      <c r="K24" s="116">
        <v>-44.117647058823529</v>
      </c>
    </row>
    <row r="25" spans="1:11" ht="14.1" customHeight="1" x14ac:dyDescent="0.2">
      <c r="A25" s="306">
        <v>25</v>
      </c>
      <c r="B25" s="307" t="s">
        <v>242</v>
      </c>
      <c r="C25" s="308"/>
      <c r="D25" s="113">
        <v>5.628654970760234</v>
      </c>
      <c r="E25" s="115">
        <v>231</v>
      </c>
      <c r="F25" s="114">
        <v>126</v>
      </c>
      <c r="G25" s="114">
        <v>266</v>
      </c>
      <c r="H25" s="114">
        <v>128</v>
      </c>
      <c r="I25" s="140">
        <v>198</v>
      </c>
      <c r="J25" s="115">
        <v>33</v>
      </c>
      <c r="K25" s="116">
        <v>16.666666666666668</v>
      </c>
    </row>
    <row r="26" spans="1:11" ht="14.1" customHeight="1" x14ac:dyDescent="0.2">
      <c r="A26" s="306">
        <v>26</v>
      </c>
      <c r="B26" s="307" t="s">
        <v>243</v>
      </c>
      <c r="C26" s="308"/>
      <c r="D26" s="113">
        <v>3.4844054580896686</v>
      </c>
      <c r="E26" s="115">
        <v>143</v>
      </c>
      <c r="F26" s="114">
        <v>93</v>
      </c>
      <c r="G26" s="114">
        <v>253</v>
      </c>
      <c r="H26" s="114">
        <v>77</v>
      </c>
      <c r="I26" s="140">
        <v>141</v>
      </c>
      <c r="J26" s="115">
        <v>2</v>
      </c>
      <c r="K26" s="116">
        <v>1.4184397163120568</v>
      </c>
    </row>
    <row r="27" spans="1:11" ht="14.1" customHeight="1" x14ac:dyDescent="0.2">
      <c r="A27" s="306">
        <v>27</v>
      </c>
      <c r="B27" s="307" t="s">
        <v>244</v>
      </c>
      <c r="C27" s="308"/>
      <c r="D27" s="113">
        <v>1.3401559454191032</v>
      </c>
      <c r="E27" s="115">
        <v>55</v>
      </c>
      <c r="F27" s="114">
        <v>53</v>
      </c>
      <c r="G27" s="114">
        <v>89</v>
      </c>
      <c r="H27" s="114">
        <v>92</v>
      </c>
      <c r="I27" s="140">
        <v>106</v>
      </c>
      <c r="J27" s="115">
        <v>-51</v>
      </c>
      <c r="K27" s="116">
        <v>-48.113207547169814</v>
      </c>
    </row>
    <row r="28" spans="1:11" ht="14.1" customHeight="1" x14ac:dyDescent="0.2">
      <c r="A28" s="306">
        <v>28</v>
      </c>
      <c r="B28" s="307" t="s">
        <v>245</v>
      </c>
      <c r="C28" s="308"/>
      <c r="D28" s="113">
        <v>0.14619883040935672</v>
      </c>
      <c r="E28" s="115">
        <v>6</v>
      </c>
      <c r="F28" s="114">
        <v>6</v>
      </c>
      <c r="G28" s="114">
        <v>8</v>
      </c>
      <c r="H28" s="114" t="s">
        <v>513</v>
      </c>
      <c r="I28" s="140">
        <v>3</v>
      </c>
      <c r="J28" s="115">
        <v>3</v>
      </c>
      <c r="K28" s="116">
        <v>100</v>
      </c>
    </row>
    <row r="29" spans="1:11" ht="14.1" customHeight="1" x14ac:dyDescent="0.2">
      <c r="A29" s="306">
        <v>29</v>
      </c>
      <c r="B29" s="307" t="s">
        <v>246</v>
      </c>
      <c r="C29" s="308"/>
      <c r="D29" s="113">
        <v>3.1920077972709553</v>
      </c>
      <c r="E29" s="115">
        <v>131</v>
      </c>
      <c r="F29" s="114">
        <v>115</v>
      </c>
      <c r="G29" s="114">
        <v>154</v>
      </c>
      <c r="H29" s="114">
        <v>115</v>
      </c>
      <c r="I29" s="140">
        <v>117</v>
      </c>
      <c r="J29" s="115">
        <v>14</v>
      </c>
      <c r="K29" s="116">
        <v>11.965811965811966</v>
      </c>
    </row>
    <row r="30" spans="1:11" ht="14.1" customHeight="1" x14ac:dyDescent="0.2">
      <c r="A30" s="306" t="s">
        <v>247</v>
      </c>
      <c r="B30" s="307" t="s">
        <v>248</v>
      </c>
      <c r="C30" s="308"/>
      <c r="D30" s="113">
        <v>1.0477582846003899</v>
      </c>
      <c r="E30" s="115">
        <v>43</v>
      </c>
      <c r="F30" s="114">
        <v>34</v>
      </c>
      <c r="G30" s="114">
        <v>53</v>
      </c>
      <c r="H30" s="114">
        <v>17</v>
      </c>
      <c r="I30" s="140">
        <v>27</v>
      </c>
      <c r="J30" s="115">
        <v>16</v>
      </c>
      <c r="K30" s="116">
        <v>59.25925925925926</v>
      </c>
    </row>
    <row r="31" spans="1:11" ht="14.1" customHeight="1" x14ac:dyDescent="0.2">
      <c r="A31" s="306" t="s">
        <v>249</v>
      </c>
      <c r="B31" s="307" t="s">
        <v>250</v>
      </c>
      <c r="C31" s="308"/>
      <c r="D31" s="113">
        <v>2.0467836257309941</v>
      </c>
      <c r="E31" s="115">
        <v>84</v>
      </c>
      <c r="F31" s="114">
        <v>76</v>
      </c>
      <c r="G31" s="114">
        <v>97</v>
      </c>
      <c r="H31" s="114">
        <v>95</v>
      </c>
      <c r="I31" s="140">
        <v>90</v>
      </c>
      <c r="J31" s="115">
        <v>-6</v>
      </c>
      <c r="K31" s="116">
        <v>-6.666666666666667</v>
      </c>
    </row>
    <row r="32" spans="1:11" ht="14.1" customHeight="1" x14ac:dyDescent="0.2">
      <c r="A32" s="306">
        <v>31</v>
      </c>
      <c r="B32" s="307" t="s">
        <v>251</v>
      </c>
      <c r="C32" s="308"/>
      <c r="D32" s="113">
        <v>0.43859649122807015</v>
      </c>
      <c r="E32" s="115">
        <v>18</v>
      </c>
      <c r="F32" s="114">
        <v>12</v>
      </c>
      <c r="G32" s="114">
        <v>13</v>
      </c>
      <c r="H32" s="114">
        <v>15</v>
      </c>
      <c r="I32" s="140">
        <v>12</v>
      </c>
      <c r="J32" s="115">
        <v>6</v>
      </c>
      <c r="K32" s="116">
        <v>50</v>
      </c>
    </row>
    <row r="33" spans="1:11" ht="14.1" customHeight="1" x14ac:dyDescent="0.2">
      <c r="A33" s="306">
        <v>32</v>
      </c>
      <c r="B33" s="307" t="s">
        <v>252</v>
      </c>
      <c r="C33" s="308"/>
      <c r="D33" s="113">
        <v>6.4327485380116958</v>
      </c>
      <c r="E33" s="115">
        <v>264</v>
      </c>
      <c r="F33" s="114">
        <v>90</v>
      </c>
      <c r="G33" s="114">
        <v>151</v>
      </c>
      <c r="H33" s="114">
        <v>188</v>
      </c>
      <c r="I33" s="140">
        <v>279</v>
      </c>
      <c r="J33" s="115">
        <v>-15</v>
      </c>
      <c r="K33" s="116">
        <v>-5.376344086021505</v>
      </c>
    </row>
    <row r="34" spans="1:11" ht="14.1" customHeight="1" x14ac:dyDescent="0.2">
      <c r="A34" s="306">
        <v>33</v>
      </c>
      <c r="B34" s="307" t="s">
        <v>253</v>
      </c>
      <c r="C34" s="308"/>
      <c r="D34" s="113">
        <v>4.7027290448343084</v>
      </c>
      <c r="E34" s="115">
        <v>193</v>
      </c>
      <c r="F34" s="114">
        <v>45</v>
      </c>
      <c r="G34" s="114">
        <v>148</v>
      </c>
      <c r="H34" s="114">
        <v>113</v>
      </c>
      <c r="I34" s="140">
        <v>197</v>
      </c>
      <c r="J34" s="115">
        <v>-4</v>
      </c>
      <c r="K34" s="116">
        <v>-2.030456852791878</v>
      </c>
    </row>
    <row r="35" spans="1:11" ht="14.1" customHeight="1" x14ac:dyDescent="0.2">
      <c r="A35" s="306">
        <v>34</v>
      </c>
      <c r="B35" s="307" t="s">
        <v>254</v>
      </c>
      <c r="C35" s="308"/>
      <c r="D35" s="113">
        <v>2.53411306042885</v>
      </c>
      <c r="E35" s="115">
        <v>104</v>
      </c>
      <c r="F35" s="114">
        <v>55</v>
      </c>
      <c r="G35" s="114">
        <v>104</v>
      </c>
      <c r="H35" s="114">
        <v>82</v>
      </c>
      <c r="I35" s="140">
        <v>92</v>
      </c>
      <c r="J35" s="115">
        <v>12</v>
      </c>
      <c r="K35" s="116">
        <v>13.043478260869565</v>
      </c>
    </row>
    <row r="36" spans="1:11" ht="14.1" customHeight="1" x14ac:dyDescent="0.2">
      <c r="A36" s="306">
        <v>41</v>
      </c>
      <c r="B36" s="307" t="s">
        <v>255</v>
      </c>
      <c r="C36" s="308"/>
      <c r="D36" s="113">
        <v>0.26803118908382068</v>
      </c>
      <c r="E36" s="115">
        <v>11</v>
      </c>
      <c r="F36" s="114">
        <v>25</v>
      </c>
      <c r="G36" s="114">
        <v>28</v>
      </c>
      <c r="H36" s="114">
        <v>32</v>
      </c>
      <c r="I36" s="140">
        <v>29</v>
      </c>
      <c r="J36" s="115">
        <v>-18</v>
      </c>
      <c r="K36" s="116">
        <v>-62.068965517241381</v>
      </c>
    </row>
    <row r="37" spans="1:11" ht="14.1" customHeight="1" x14ac:dyDescent="0.2">
      <c r="A37" s="306">
        <v>42</v>
      </c>
      <c r="B37" s="307" t="s">
        <v>256</v>
      </c>
      <c r="C37" s="308"/>
      <c r="D37" s="113">
        <v>7.3099415204678359E-2</v>
      </c>
      <c r="E37" s="115">
        <v>3</v>
      </c>
      <c r="F37" s="114" t="s">
        <v>513</v>
      </c>
      <c r="G37" s="114">
        <v>8</v>
      </c>
      <c r="H37" s="114">
        <v>3</v>
      </c>
      <c r="I37" s="140" t="s">
        <v>513</v>
      </c>
      <c r="J37" s="115" t="s">
        <v>513</v>
      </c>
      <c r="K37" s="116" t="s">
        <v>513</v>
      </c>
    </row>
    <row r="38" spans="1:11" ht="14.1" customHeight="1" x14ac:dyDescent="0.2">
      <c r="A38" s="306">
        <v>43</v>
      </c>
      <c r="B38" s="307" t="s">
        <v>257</v>
      </c>
      <c r="C38" s="308"/>
      <c r="D38" s="113">
        <v>0.92592592592592593</v>
      </c>
      <c r="E38" s="115">
        <v>38</v>
      </c>
      <c r="F38" s="114">
        <v>24</v>
      </c>
      <c r="G38" s="114">
        <v>53</v>
      </c>
      <c r="H38" s="114">
        <v>28</v>
      </c>
      <c r="I38" s="140">
        <v>44</v>
      </c>
      <c r="J38" s="115">
        <v>-6</v>
      </c>
      <c r="K38" s="116">
        <v>-13.636363636363637</v>
      </c>
    </row>
    <row r="39" spans="1:11" ht="14.1" customHeight="1" x14ac:dyDescent="0.2">
      <c r="A39" s="306">
        <v>51</v>
      </c>
      <c r="B39" s="307" t="s">
        <v>258</v>
      </c>
      <c r="C39" s="308"/>
      <c r="D39" s="113">
        <v>9.5029239766081872</v>
      </c>
      <c r="E39" s="115">
        <v>390</v>
      </c>
      <c r="F39" s="114">
        <v>467</v>
      </c>
      <c r="G39" s="114">
        <v>499</v>
      </c>
      <c r="H39" s="114">
        <v>280</v>
      </c>
      <c r="I39" s="140">
        <v>409</v>
      </c>
      <c r="J39" s="115">
        <v>-19</v>
      </c>
      <c r="K39" s="116">
        <v>-4.6454767726161368</v>
      </c>
    </row>
    <row r="40" spans="1:11" ht="14.1" customHeight="1" x14ac:dyDescent="0.2">
      <c r="A40" s="306" t="s">
        <v>259</v>
      </c>
      <c r="B40" s="307" t="s">
        <v>260</v>
      </c>
      <c r="C40" s="308"/>
      <c r="D40" s="113">
        <v>8.3576998050682256</v>
      </c>
      <c r="E40" s="115">
        <v>343</v>
      </c>
      <c r="F40" s="114">
        <v>433</v>
      </c>
      <c r="G40" s="114">
        <v>430</v>
      </c>
      <c r="H40" s="114">
        <v>250</v>
      </c>
      <c r="I40" s="140">
        <v>376</v>
      </c>
      <c r="J40" s="115">
        <v>-33</v>
      </c>
      <c r="K40" s="116">
        <v>-8.7765957446808507</v>
      </c>
    </row>
    <row r="41" spans="1:11" ht="14.1" customHeight="1" x14ac:dyDescent="0.2">
      <c r="A41" s="306"/>
      <c r="B41" s="307" t="s">
        <v>261</v>
      </c>
      <c r="C41" s="308"/>
      <c r="D41" s="113">
        <v>4.8001949317738788</v>
      </c>
      <c r="E41" s="115">
        <v>197</v>
      </c>
      <c r="F41" s="114">
        <v>295</v>
      </c>
      <c r="G41" s="114">
        <v>328</v>
      </c>
      <c r="H41" s="114">
        <v>183</v>
      </c>
      <c r="I41" s="140">
        <v>283</v>
      </c>
      <c r="J41" s="115">
        <v>-86</v>
      </c>
      <c r="K41" s="116">
        <v>-30.3886925795053</v>
      </c>
    </row>
    <row r="42" spans="1:11" ht="14.1" customHeight="1" x14ac:dyDescent="0.2">
      <c r="A42" s="306">
        <v>52</v>
      </c>
      <c r="B42" s="307" t="s">
        <v>262</v>
      </c>
      <c r="C42" s="308"/>
      <c r="D42" s="113">
        <v>9.5272904483430807</v>
      </c>
      <c r="E42" s="115">
        <v>391</v>
      </c>
      <c r="F42" s="114">
        <v>180</v>
      </c>
      <c r="G42" s="114">
        <v>292</v>
      </c>
      <c r="H42" s="114">
        <v>255</v>
      </c>
      <c r="I42" s="140">
        <v>382</v>
      </c>
      <c r="J42" s="115">
        <v>9</v>
      </c>
      <c r="K42" s="116">
        <v>2.3560209424083771</v>
      </c>
    </row>
    <row r="43" spans="1:11" ht="14.1" customHeight="1" x14ac:dyDescent="0.2">
      <c r="A43" s="306" t="s">
        <v>263</v>
      </c>
      <c r="B43" s="307" t="s">
        <v>264</v>
      </c>
      <c r="C43" s="308"/>
      <c r="D43" s="113">
        <v>8.503898635477583</v>
      </c>
      <c r="E43" s="115">
        <v>349</v>
      </c>
      <c r="F43" s="114">
        <v>163</v>
      </c>
      <c r="G43" s="114">
        <v>272</v>
      </c>
      <c r="H43" s="114">
        <v>227</v>
      </c>
      <c r="I43" s="140">
        <v>336</v>
      </c>
      <c r="J43" s="115">
        <v>13</v>
      </c>
      <c r="K43" s="116">
        <v>3.8690476190476191</v>
      </c>
    </row>
    <row r="44" spans="1:11" ht="14.1" customHeight="1" x14ac:dyDescent="0.2">
      <c r="A44" s="306">
        <v>53</v>
      </c>
      <c r="B44" s="307" t="s">
        <v>265</v>
      </c>
      <c r="C44" s="308"/>
      <c r="D44" s="113">
        <v>3.1676413255360623</v>
      </c>
      <c r="E44" s="115">
        <v>130</v>
      </c>
      <c r="F44" s="114">
        <v>95</v>
      </c>
      <c r="G44" s="114">
        <v>101</v>
      </c>
      <c r="H44" s="114">
        <v>98</v>
      </c>
      <c r="I44" s="140">
        <v>90</v>
      </c>
      <c r="J44" s="115">
        <v>40</v>
      </c>
      <c r="K44" s="116">
        <v>44.444444444444443</v>
      </c>
    </row>
    <row r="45" spans="1:11" ht="14.1" customHeight="1" x14ac:dyDescent="0.2">
      <c r="A45" s="306" t="s">
        <v>266</v>
      </c>
      <c r="B45" s="307" t="s">
        <v>267</v>
      </c>
      <c r="C45" s="308"/>
      <c r="D45" s="113">
        <v>3.1676413255360623</v>
      </c>
      <c r="E45" s="115">
        <v>130</v>
      </c>
      <c r="F45" s="114">
        <v>94</v>
      </c>
      <c r="G45" s="114">
        <v>100</v>
      </c>
      <c r="H45" s="114">
        <v>98</v>
      </c>
      <c r="I45" s="140">
        <v>90</v>
      </c>
      <c r="J45" s="115">
        <v>40</v>
      </c>
      <c r="K45" s="116">
        <v>44.444444444444443</v>
      </c>
    </row>
    <row r="46" spans="1:11" ht="14.1" customHeight="1" x14ac:dyDescent="0.2">
      <c r="A46" s="306">
        <v>54</v>
      </c>
      <c r="B46" s="307" t="s">
        <v>268</v>
      </c>
      <c r="C46" s="308"/>
      <c r="D46" s="113">
        <v>5.0925925925925926</v>
      </c>
      <c r="E46" s="115">
        <v>209</v>
      </c>
      <c r="F46" s="114">
        <v>149</v>
      </c>
      <c r="G46" s="114">
        <v>250</v>
      </c>
      <c r="H46" s="114">
        <v>189</v>
      </c>
      <c r="I46" s="140">
        <v>240</v>
      </c>
      <c r="J46" s="115">
        <v>-31</v>
      </c>
      <c r="K46" s="116">
        <v>-12.916666666666666</v>
      </c>
    </row>
    <row r="47" spans="1:11" ht="14.1" customHeight="1" x14ac:dyDescent="0.2">
      <c r="A47" s="306">
        <v>61</v>
      </c>
      <c r="B47" s="307" t="s">
        <v>269</v>
      </c>
      <c r="C47" s="308"/>
      <c r="D47" s="113">
        <v>1.7543859649122806</v>
      </c>
      <c r="E47" s="115">
        <v>72</v>
      </c>
      <c r="F47" s="114">
        <v>65</v>
      </c>
      <c r="G47" s="114">
        <v>107</v>
      </c>
      <c r="H47" s="114">
        <v>60</v>
      </c>
      <c r="I47" s="140">
        <v>68</v>
      </c>
      <c r="J47" s="115">
        <v>4</v>
      </c>
      <c r="K47" s="116">
        <v>5.882352941176471</v>
      </c>
    </row>
    <row r="48" spans="1:11" ht="14.1" customHeight="1" x14ac:dyDescent="0.2">
      <c r="A48" s="306">
        <v>62</v>
      </c>
      <c r="B48" s="307" t="s">
        <v>270</v>
      </c>
      <c r="C48" s="308"/>
      <c r="D48" s="113">
        <v>9.3079922027290447</v>
      </c>
      <c r="E48" s="115">
        <v>382</v>
      </c>
      <c r="F48" s="114">
        <v>254</v>
      </c>
      <c r="G48" s="114">
        <v>377</v>
      </c>
      <c r="H48" s="114">
        <v>266</v>
      </c>
      <c r="I48" s="140">
        <v>259</v>
      </c>
      <c r="J48" s="115">
        <v>123</v>
      </c>
      <c r="K48" s="116">
        <v>47.490347490347489</v>
      </c>
    </row>
    <row r="49" spans="1:11" ht="14.1" customHeight="1" x14ac:dyDescent="0.2">
      <c r="A49" s="306">
        <v>63</v>
      </c>
      <c r="B49" s="307" t="s">
        <v>271</v>
      </c>
      <c r="C49" s="308"/>
      <c r="D49" s="113">
        <v>2.3879142300194931</v>
      </c>
      <c r="E49" s="115">
        <v>98</v>
      </c>
      <c r="F49" s="114">
        <v>129</v>
      </c>
      <c r="G49" s="114">
        <v>211</v>
      </c>
      <c r="H49" s="114">
        <v>141</v>
      </c>
      <c r="I49" s="140">
        <v>157</v>
      </c>
      <c r="J49" s="115">
        <v>-59</v>
      </c>
      <c r="K49" s="116">
        <v>-37.579617834394902</v>
      </c>
    </row>
    <row r="50" spans="1:11" ht="14.1" customHeight="1" x14ac:dyDescent="0.2">
      <c r="A50" s="306" t="s">
        <v>272</v>
      </c>
      <c r="B50" s="307" t="s">
        <v>273</v>
      </c>
      <c r="C50" s="308"/>
      <c r="D50" s="113">
        <v>0.21929824561403508</v>
      </c>
      <c r="E50" s="115">
        <v>9</v>
      </c>
      <c r="F50" s="114">
        <v>22</v>
      </c>
      <c r="G50" s="114">
        <v>32</v>
      </c>
      <c r="H50" s="114">
        <v>16</v>
      </c>
      <c r="I50" s="140">
        <v>30</v>
      </c>
      <c r="J50" s="115">
        <v>-21</v>
      </c>
      <c r="K50" s="116">
        <v>-70</v>
      </c>
    </row>
    <row r="51" spans="1:11" ht="14.1" customHeight="1" x14ac:dyDescent="0.2">
      <c r="A51" s="306" t="s">
        <v>274</v>
      </c>
      <c r="B51" s="307" t="s">
        <v>275</v>
      </c>
      <c r="C51" s="308"/>
      <c r="D51" s="113">
        <v>2.0711500974658867</v>
      </c>
      <c r="E51" s="115">
        <v>85</v>
      </c>
      <c r="F51" s="114">
        <v>103</v>
      </c>
      <c r="G51" s="114">
        <v>149</v>
      </c>
      <c r="H51" s="114">
        <v>121</v>
      </c>
      <c r="I51" s="140">
        <v>120</v>
      </c>
      <c r="J51" s="115">
        <v>-35</v>
      </c>
      <c r="K51" s="116">
        <v>-29.166666666666668</v>
      </c>
    </row>
    <row r="52" spans="1:11" ht="14.1" customHeight="1" x14ac:dyDescent="0.2">
      <c r="A52" s="306">
        <v>71</v>
      </c>
      <c r="B52" s="307" t="s">
        <v>276</v>
      </c>
      <c r="C52" s="308"/>
      <c r="D52" s="113">
        <v>7.7972709551656916</v>
      </c>
      <c r="E52" s="115">
        <v>320</v>
      </c>
      <c r="F52" s="114">
        <v>203</v>
      </c>
      <c r="G52" s="114">
        <v>355</v>
      </c>
      <c r="H52" s="114">
        <v>254</v>
      </c>
      <c r="I52" s="140">
        <v>367</v>
      </c>
      <c r="J52" s="115">
        <v>-47</v>
      </c>
      <c r="K52" s="116">
        <v>-12.806539509536785</v>
      </c>
    </row>
    <row r="53" spans="1:11" ht="14.1" customHeight="1" x14ac:dyDescent="0.2">
      <c r="A53" s="306" t="s">
        <v>277</v>
      </c>
      <c r="B53" s="307" t="s">
        <v>278</v>
      </c>
      <c r="C53" s="308"/>
      <c r="D53" s="113">
        <v>2.9727095516569202</v>
      </c>
      <c r="E53" s="115">
        <v>122</v>
      </c>
      <c r="F53" s="114">
        <v>77</v>
      </c>
      <c r="G53" s="114">
        <v>153</v>
      </c>
      <c r="H53" s="114">
        <v>119</v>
      </c>
      <c r="I53" s="140">
        <v>165</v>
      </c>
      <c r="J53" s="115">
        <v>-43</v>
      </c>
      <c r="K53" s="116">
        <v>-26.060606060606062</v>
      </c>
    </row>
    <row r="54" spans="1:11" ht="14.1" customHeight="1" x14ac:dyDescent="0.2">
      <c r="A54" s="306" t="s">
        <v>279</v>
      </c>
      <c r="B54" s="307" t="s">
        <v>280</v>
      </c>
      <c r="C54" s="308"/>
      <c r="D54" s="113">
        <v>4.3128654970760234</v>
      </c>
      <c r="E54" s="115">
        <v>177</v>
      </c>
      <c r="F54" s="114">
        <v>103</v>
      </c>
      <c r="G54" s="114">
        <v>188</v>
      </c>
      <c r="H54" s="114">
        <v>118</v>
      </c>
      <c r="I54" s="140">
        <v>179</v>
      </c>
      <c r="J54" s="115">
        <v>-2</v>
      </c>
      <c r="K54" s="116">
        <v>-1.1173184357541899</v>
      </c>
    </row>
    <row r="55" spans="1:11" ht="14.1" customHeight="1" x14ac:dyDescent="0.2">
      <c r="A55" s="306">
        <v>72</v>
      </c>
      <c r="B55" s="307" t="s">
        <v>281</v>
      </c>
      <c r="C55" s="308"/>
      <c r="D55" s="113">
        <v>1.4619883040935673</v>
      </c>
      <c r="E55" s="115">
        <v>60</v>
      </c>
      <c r="F55" s="114">
        <v>44</v>
      </c>
      <c r="G55" s="114">
        <v>62</v>
      </c>
      <c r="H55" s="114">
        <v>35</v>
      </c>
      <c r="I55" s="140">
        <v>59</v>
      </c>
      <c r="J55" s="115">
        <v>1</v>
      </c>
      <c r="K55" s="116">
        <v>1.6949152542372881</v>
      </c>
    </row>
    <row r="56" spans="1:11" ht="14.1" customHeight="1" x14ac:dyDescent="0.2">
      <c r="A56" s="306" t="s">
        <v>282</v>
      </c>
      <c r="B56" s="307" t="s">
        <v>283</v>
      </c>
      <c r="C56" s="308"/>
      <c r="D56" s="113">
        <v>0.60916179337231968</v>
      </c>
      <c r="E56" s="115">
        <v>25</v>
      </c>
      <c r="F56" s="114">
        <v>14</v>
      </c>
      <c r="G56" s="114">
        <v>22</v>
      </c>
      <c r="H56" s="114">
        <v>9</v>
      </c>
      <c r="I56" s="140">
        <v>21</v>
      </c>
      <c r="J56" s="115">
        <v>4</v>
      </c>
      <c r="K56" s="116">
        <v>19.047619047619047</v>
      </c>
    </row>
    <row r="57" spans="1:11" ht="14.1" customHeight="1" x14ac:dyDescent="0.2">
      <c r="A57" s="306" t="s">
        <v>284</v>
      </c>
      <c r="B57" s="307" t="s">
        <v>285</v>
      </c>
      <c r="C57" s="308"/>
      <c r="D57" s="113">
        <v>0.34113060428849901</v>
      </c>
      <c r="E57" s="115">
        <v>14</v>
      </c>
      <c r="F57" s="114">
        <v>15</v>
      </c>
      <c r="G57" s="114">
        <v>27</v>
      </c>
      <c r="H57" s="114">
        <v>18</v>
      </c>
      <c r="I57" s="140">
        <v>27</v>
      </c>
      <c r="J57" s="115">
        <v>-13</v>
      </c>
      <c r="K57" s="116">
        <v>-48.148148148148145</v>
      </c>
    </row>
    <row r="58" spans="1:11" ht="14.1" customHeight="1" x14ac:dyDescent="0.2">
      <c r="A58" s="306">
        <v>73</v>
      </c>
      <c r="B58" s="307" t="s">
        <v>286</v>
      </c>
      <c r="C58" s="308"/>
      <c r="D58" s="113">
        <v>1.0477582846003899</v>
      </c>
      <c r="E58" s="115">
        <v>43</v>
      </c>
      <c r="F58" s="114">
        <v>38</v>
      </c>
      <c r="G58" s="114">
        <v>39</v>
      </c>
      <c r="H58" s="114">
        <v>23</v>
      </c>
      <c r="I58" s="140">
        <v>30</v>
      </c>
      <c r="J58" s="115">
        <v>13</v>
      </c>
      <c r="K58" s="116">
        <v>43.333333333333336</v>
      </c>
    </row>
    <row r="59" spans="1:11" ht="14.1" customHeight="1" x14ac:dyDescent="0.2">
      <c r="A59" s="306" t="s">
        <v>287</v>
      </c>
      <c r="B59" s="307" t="s">
        <v>288</v>
      </c>
      <c r="C59" s="308"/>
      <c r="D59" s="113">
        <v>0.77972709551656916</v>
      </c>
      <c r="E59" s="115">
        <v>32</v>
      </c>
      <c r="F59" s="114">
        <v>29</v>
      </c>
      <c r="G59" s="114">
        <v>28</v>
      </c>
      <c r="H59" s="114">
        <v>18</v>
      </c>
      <c r="I59" s="140">
        <v>24</v>
      </c>
      <c r="J59" s="115">
        <v>8</v>
      </c>
      <c r="K59" s="116">
        <v>33.333333333333336</v>
      </c>
    </row>
    <row r="60" spans="1:11" ht="14.1" customHeight="1" x14ac:dyDescent="0.2">
      <c r="A60" s="306">
        <v>81</v>
      </c>
      <c r="B60" s="307" t="s">
        <v>289</v>
      </c>
      <c r="C60" s="308"/>
      <c r="D60" s="113">
        <v>4.6539961013645224</v>
      </c>
      <c r="E60" s="115">
        <v>191</v>
      </c>
      <c r="F60" s="114">
        <v>166</v>
      </c>
      <c r="G60" s="114">
        <v>250</v>
      </c>
      <c r="H60" s="114">
        <v>120</v>
      </c>
      <c r="I60" s="140">
        <v>191</v>
      </c>
      <c r="J60" s="115">
        <v>0</v>
      </c>
      <c r="K60" s="116">
        <v>0</v>
      </c>
    </row>
    <row r="61" spans="1:11" ht="14.1" customHeight="1" x14ac:dyDescent="0.2">
      <c r="A61" s="306" t="s">
        <v>290</v>
      </c>
      <c r="B61" s="307" t="s">
        <v>291</v>
      </c>
      <c r="C61" s="308"/>
      <c r="D61" s="113">
        <v>1.6569200779727096</v>
      </c>
      <c r="E61" s="115">
        <v>68</v>
      </c>
      <c r="F61" s="114">
        <v>69</v>
      </c>
      <c r="G61" s="114">
        <v>128</v>
      </c>
      <c r="H61" s="114">
        <v>32</v>
      </c>
      <c r="I61" s="140">
        <v>66</v>
      </c>
      <c r="J61" s="115">
        <v>2</v>
      </c>
      <c r="K61" s="116">
        <v>3.0303030303030303</v>
      </c>
    </row>
    <row r="62" spans="1:11" ht="14.1" customHeight="1" x14ac:dyDescent="0.2">
      <c r="A62" s="306" t="s">
        <v>292</v>
      </c>
      <c r="B62" s="307" t="s">
        <v>293</v>
      </c>
      <c r="C62" s="308"/>
      <c r="D62" s="113">
        <v>1.6812865497076024</v>
      </c>
      <c r="E62" s="115">
        <v>69</v>
      </c>
      <c r="F62" s="114">
        <v>49</v>
      </c>
      <c r="G62" s="114">
        <v>58</v>
      </c>
      <c r="H62" s="114">
        <v>37</v>
      </c>
      <c r="I62" s="140">
        <v>58</v>
      </c>
      <c r="J62" s="115">
        <v>11</v>
      </c>
      <c r="K62" s="116">
        <v>18.96551724137931</v>
      </c>
    </row>
    <row r="63" spans="1:11" ht="14.1" customHeight="1" x14ac:dyDescent="0.2">
      <c r="A63" s="306"/>
      <c r="B63" s="307" t="s">
        <v>294</v>
      </c>
      <c r="C63" s="308"/>
      <c r="D63" s="113">
        <v>1.2426900584795322</v>
      </c>
      <c r="E63" s="115">
        <v>51</v>
      </c>
      <c r="F63" s="114">
        <v>44</v>
      </c>
      <c r="G63" s="114">
        <v>55</v>
      </c>
      <c r="H63" s="114">
        <v>35</v>
      </c>
      <c r="I63" s="140">
        <v>52</v>
      </c>
      <c r="J63" s="115">
        <v>-1</v>
      </c>
      <c r="K63" s="116">
        <v>-1.9230769230769231</v>
      </c>
    </row>
    <row r="64" spans="1:11" ht="14.1" customHeight="1" x14ac:dyDescent="0.2">
      <c r="A64" s="306" t="s">
        <v>295</v>
      </c>
      <c r="B64" s="307" t="s">
        <v>296</v>
      </c>
      <c r="C64" s="308"/>
      <c r="D64" s="113">
        <v>0.48732943469785572</v>
      </c>
      <c r="E64" s="115">
        <v>20</v>
      </c>
      <c r="F64" s="114">
        <v>22</v>
      </c>
      <c r="G64" s="114">
        <v>20</v>
      </c>
      <c r="H64" s="114">
        <v>17</v>
      </c>
      <c r="I64" s="140">
        <v>28</v>
      </c>
      <c r="J64" s="115">
        <v>-8</v>
      </c>
      <c r="K64" s="116">
        <v>-28.571428571428573</v>
      </c>
    </row>
    <row r="65" spans="1:11" ht="14.1" customHeight="1" x14ac:dyDescent="0.2">
      <c r="A65" s="306" t="s">
        <v>297</v>
      </c>
      <c r="B65" s="307" t="s">
        <v>298</v>
      </c>
      <c r="C65" s="308"/>
      <c r="D65" s="113">
        <v>0.51169590643274854</v>
      </c>
      <c r="E65" s="115">
        <v>21</v>
      </c>
      <c r="F65" s="114">
        <v>14</v>
      </c>
      <c r="G65" s="114">
        <v>16</v>
      </c>
      <c r="H65" s="114">
        <v>16</v>
      </c>
      <c r="I65" s="140">
        <v>26</v>
      </c>
      <c r="J65" s="115">
        <v>-5</v>
      </c>
      <c r="K65" s="116">
        <v>-19.23076923076923</v>
      </c>
    </row>
    <row r="66" spans="1:11" ht="14.1" customHeight="1" x14ac:dyDescent="0.2">
      <c r="A66" s="306">
        <v>82</v>
      </c>
      <c r="B66" s="307" t="s">
        <v>299</v>
      </c>
      <c r="C66" s="308"/>
      <c r="D66" s="113">
        <v>2.7046783625730995</v>
      </c>
      <c r="E66" s="115">
        <v>111</v>
      </c>
      <c r="F66" s="114">
        <v>98</v>
      </c>
      <c r="G66" s="114">
        <v>198</v>
      </c>
      <c r="H66" s="114">
        <v>88</v>
      </c>
      <c r="I66" s="140">
        <v>126</v>
      </c>
      <c r="J66" s="115">
        <v>-15</v>
      </c>
      <c r="K66" s="116">
        <v>-11.904761904761905</v>
      </c>
    </row>
    <row r="67" spans="1:11" ht="14.1" customHeight="1" x14ac:dyDescent="0.2">
      <c r="A67" s="306" t="s">
        <v>300</v>
      </c>
      <c r="B67" s="307" t="s">
        <v>301</v>
      </c>
      <c r="C67" s="308"/>
      <c r="D67" s="113">
        <v>1.8762183235867447</v>
      </c>
      <c r="E67" s="115">
        <v>77</v>
      </c>
      <c r="F67" s="114">
        <v>76</v>
      </c>
      <c r="G67" s="114">
        <v>149</v>
      </c>
      <c r="H67" s="114">
        <v>62</v>
      </c>
      <c r="I67" s="140">
        <v>86</v>
      </c>
      <c r="J67" s="115">
        <v>-9</v>
      </c>
      <c r="K67" s="116">
        <v>-10.465116279069768</v>
      </c>
    </row>
    <row r="68" spans="1:11" ht="14.1" customHeight="1" x14ac:dyDescent="0.2">
      <c r="A68" s="306" t="s">
        <v>302</v>
      </c>
      <c r="B68" s="307" t="s">
        <v>303</v>
      </c>
      <c r="C68" s="308"/>
      <c r="D68" s="113">
        <v>0.46296296296296297</v>
      </c>
      <c r="E68" s="115">
        <v>19</v>
      </c>
      <c r="F68" s="114">
        <v>18</v>
      </c>
      <c r="G68" s="114">
        <v>38</v>
      </c>
      <c r="H68" s="114">
        <v>17</v>
      </c>
      <c r="I68" s="140">
        <v>25</v>
      </c>
      <c r="J68" s="115">
        <v>-6</v>
      </c>
      <c r="K68" s="116">
        <v>-24</v>
      </c>
    </row>
    <row r="69" spans="1:11" ht="14.1" customHeight="1" x14ac:dyDescent="0.2">
      <c r="A69" s="306">
        <v>83</v>
      </c>
      <c r="B69" s="307" t="s">
        <v>304</v>
      </c>
      <c r="C69" s="308"/>
      <c r="D69" s="113">
        <v>3.2407407407407409</v>
      </c>
      <c r="E69" s="115">
        <v>133</v>
      </c>
      <c r="F69" s="114">
        <v>110</v>
      </c>
      <c r="G69" s="114">
        <v>354</v>
      </c>
      <c r="H69" s="114">
        <v>91</v>
      </c>
      <c r="I69" s="140">
        <v>116</v>
      </c>
      <c r="J69" s="115">
        <v>17</v>
      </c>
      <c r="K69" s="116">
        <v>14.655172413793103</v>
      </c>
    </row>
    <row r="70" spans="1:11" ht="14.1" customHeight="1" x14ac:dyDescent="0.2">
      <c r="A70" s="306" t="s">
        <v>305</v>
      </c>
      <c r="B70" s="307" t="s">
        <v>306</v>
      </c>
      <c r="C70" s="308"/>
      <c r="D70" s="113">
        <v>2.3879142300194931</v>
      </c>
      <c r="E70" s="115">
        <v>98</v>
      </c>
      <c r="F70" s="114">
        <v>75</v>
      </c>
      <c r="G70" s="114">
        <v>314</v>
      </c>
      <c r="H70" s="114">
        <v>65</v>
      </c>
      <c r="I70" s="140">
        <v>85</v>
      </c>
      <c r="J70" s="115">
        <v>13</v>
      </c>
      <c r="K70" s="116">
        <v>15.294117647058824</v>
      </c>
    </row>
    <row r="71" spans="1:11" ht="14.1" customHeight="1" x14ac:dyDescent="0.2">
      <c r="A71" s="306"/>
      <c r="B71" s="307" t="s">
        <v>307</v>
      </c>
      <c r="C71" s="308"/>
      <c r="D71" s="113">
        <v>1.9493177387914229</v>
      </c>
      <c r="E71" s="115">
        <v>80</v>
      </c>
      <c r="F71" s="114">
        <v>55</v>
      </c>
      <c r="G71" s="114">
        <v>270</v>
      </c>
      <c r="H71" s="114">
        <v>45</v>
      </c>
      <c r="I71" s="140">
        <v>68</v>
      </c>
      <c r="J71" s="115">
        <v>12</v>
      </c>
      <c r="K71" s="116">
        <v>17.647058823529413</v>
      </c>
    </row>
    <row r="72" spans="1:11" ht="14.1" customHeight="1" x14ac:dyDescent="0.2">
      <c r="A72" s="306">
        <v>84</v>
      </c>
      <c r="B72" s="307" t="s">
        <v>308</v>
      </c>
      <c r="C72" s="308"/>
      <c r="D72" s="113">
        <v>0.58479532163742687</v>
      </c>
      <c r="E72" s="115">
        <v>24</v>
      </c>
      <c r="F72" s="114">
        <v>19</v>
      </c>
      <c r="G72" s="114">
        <v>52</v>
      </c>
      <c r="H72" s="114">
        <v>13</v>
      </c>
      <c r="I72" s="140">
        <v>27</v>
      </c>
      <c r="J72" s="115">
        <v>-3</v>
      </c>
      <c r="K72" s="116">
        <v>-11.111111111111111</v>
      </c>
    </row>
    <row r="73" spans="1:11" ht="14.1" customHeight="1" x14ac:dyDescent="0.2">
      <c r="A73" s="306" t="s">
        <v>309</v>
      </c>
      <c r="B73" s="307" t="s">
        <v>310</v>
      </c>
      <c r="C73" s="308"/>
      <c r="D73" s="113">
        <v>0.24366471734892786</v>
      </c>
      <c r="E73" s="115">
        <v>10</v>
      </c>
      <c r="F73" s="114">
        <v>5</v>
      </c>
      <c r="G73" s="114">
        <v>27</v>
      </c>
      <c r="H73" s="114">
        <v>3</v>
      </c>
      <c r="I73" s="140">
        <v>13</v>
      </c>
      <c r="J73" s="115">
        <v>-3</v>
      </c>
      <c r="K73" s="116">
        <v>-23.076923076923077</v>
      </c>
    </row>
    <row r="74" spans="1:11" ht="14.1" customHeight="1" x14ac:dyDescent="0.2">
      <c r="A74" s="306" t="s">
        <v>311</v>
      </c>
      <c r="B74" s="307" t="s">
        <v>312</v>
      </c>
      <c r="C74" s="308"/>
      <c r="D74" s="113" t="s">
        <v>513</v>
      </c>
      <c r="E74" s="115" t="s">
        <v>513</v>
      </c>
      <c r="F74" s="114" t="s">
        <v>513</v>
      </c>
      <c r="G74" s="114">
        <v>3</v>
      </c>
      <c r="H74" s="114" t="s">
        <v>513</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7.3099415204678359E-2</v>
      </c>
      <c r="E76" s="115">
        <v>3</v>
      </c>
      <c r="F76" s="114" t="s">
        <v>513</v>
      </c>
      <c r="G76" s="114">
        <v>4</v>
      </c>
      <c r="H76" s="114">
        <v>4</v>
      </c>
      <c r="I76" s="140">
        <v>5</v>
      </c>
      <c r="J76" s="115">
        <v>-2</v>
      </c>
      <c r="K76" s="116">
        <v>-40</v>
      </c>
    </row>
    <row r="77" spans="1:11" ht="14.1" customHeight="1" x14ac:dyDescent="0.2">
      <c r="A77" s="306">
        <v>92</v>
      </c>
      <c r="B77" s="307" t="s">
        <v>316</v>
      </c>
      <c r="C77" s="308"/>
      <c r="D77" s="113">
        <v>0.46296296296296297</v>
      </c>
      <c r="E77" s="115">
        <v>19</v>
      </c>
      <c r="F77" s="114">
        <v>21</v>
      </c>
      <c r="G77" s="114">
        <v>26</v>
      </c>
      <c r="H77" s="114">
        <v>16</v>
      </c>
      <c r="I77" s="140">
        <v>17</v>
      </c>
      <c r="J77" s="115">
        <v>2</v>
      </c>
      <c r="K77" s="116">
        <v>11.764705882352942</v>
      </c>
    </row>
    <row r="78" spans="1:11" ht="14.1" customHeight="1" x14ac:dyDescent="0.2">
      <c r="A78" s="306">
        <v>93</v>
      </c>
      <c r="B78" s="307" t="s">
        <v>317</v>
      </c>
      <c r="C78" s="308"/>
      <c r="D78" s="113">
        <v>9.7465886939571145E-2</v>
      </c>
      <c r="E78" s="115">
        <v>4</v>
      </c>
      <c r="F78" s="114">
        <v>0</v>
      </c>
      <c r="G78" s="114">
        <v>3</v>
      </c>
      <c r="H78" s="114">
        <v>5</v>
      </c>
      <c r="I78" s="140" t="s">
        <v>513</v>
      </c>
      <c r="J78" s="115" t="s">
        <v>513</v>
      </c>
      <c r="K78" s="116" t="s">
        <v>513</v>
      </c>
    </row>
    <row r="79" spans="1:11" ht="14.1" customHeight="1" x14ac:dyDescent="0.2">
      <c r="A79" s="306">
        <v>94</v>
      </c>
      <c r="B79" s="307" t="s">
        <v>318</v>
      </c>
      <c r="C79" s="308"/>
      <c r="D79" s="113">
        <v>0</v>
      </c>
      <c r="E79" s="115">
        <v>0</v>
      </c>
      <c r="F79" s="114">
        <v>4</v>
      </c>
      <c r="G79" s="114">
        <v>9</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0.14619883040935672</v>
      </c>
      <c r="E81" s="143">
        <v>6</v>
      </c>
      <c r="F81" s="144">
        <v>3</v>
      </c>
      <c r="G81" s="144">
        <v>27</v>
      </c>
      <c r="H81" s="144">
        <v>4</v>
      </c>
      <c r="I81" s="145">
        <v>6</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3769</v>
      </c>
      <c r="E11" s="114">
        <v>3745</v>
      </c>
      <c r="F11" s="114">
        <v>4276</v>
      </c>
      <c r="G11" s="114">
        <v>2823</v>
      </c>
      <c r="H11" s="140">
        <v>3836</v>
      </c>
      <c r="I11" s="115">
        <v>-67</v>
      </c>
      <c r="J11" s="116">
        <v>-1.7466110531803962</v>
      </c>
    </row>
    <row r="12" spans="1:15" s="110" customFormat="1" ht="24.95" customHeight="1" x14ac:dyDescent="0.2">
      <c r="A12" s="193" t="s">
        <v>132</v>
      </c>
      <c r="B12" s="194" t="s">
        <v>133</v>
      </c>
      <c r="C12" s="113">
        <v>1.406208543380207</v>
      </c>
      <c r="D12" s="115">
        <v>53</v>
      </c>
      <c r="E12" s="114">
        <v>78</v>
      </c>
      <c r="F12" s="114">
        <v>97</v>
      </c>
      <c r="G12" s="114">
        <v>37</v>
      </c>
      <c r="H12" s="140">
        <v>69</v>
      </c>
      <c r="I12" s="115">
        <v>-16</v>
      </c>
      <c r="J12" s="116">
        <v>-23.188405797101449</v>
      </c>
    </row>
    <row r="13" spans="1:15" s="110" customFormat="1" ht="24.95" customHeight="1" x14ac:dyDescent="0.2">
      <c r="A13" s="193" t="s">
        <v>134</v>
      </c>
      <c r="B13" s="199" t="s">
        <v>214</v>
      </c>
      <c r="C13" s="113">
        <v>0.9286282833642876</v>
      </c>
      <c r="D13" s="115">
        <v>35</v>
      </c>
      <c r="E13" s="114">
        <v>22</v>
      </c>
      <c r="F13" s="114">
        <v>25</v>
      </c>
      <c r="G13" s="114">
        <v>23</v>
      </c>
      <c r="H13" s="140">
        <v>18</v>
      </c>
      <c r="I13" s="115">
        <v>17</v>
      </c>
      <c r="J13" s="116">
        <v>94.444444444444443</v>
      </c>
    </row>
    <row r="14" spans="1:15" s="287" customFormat="1" ht="24.95" customHeight="1" x14ac:dyDescent="0.2">
      <c r="A14" s="193" t="s">
        <v>215</v>
      </c>
      <c r="B14" s="199" t="s">
        <v>137</v>
      </c>
      <c r="C14" s="113">
        <v>18.360307773945344</v>
      </c>
      <c r="D14" s="115">
        <v>692</v>
      </c>
      <c r="E14" s="114">
        <v>524</v>
      </c>
      <c r="F14" s="114">
        <v>765</v>
      </c>
      <c r="G14" s="114">
        <v>450</v>
      </c>
      <c r="H14" s="140">
        <v>692</v>
      </c>
      <c r="I14" s="115">
        <v>0</v>
      </c>
      <c r="J14" s="116">
        <v>0</v>
      </c>
      <c r="K14" s="110"/>
      <c r="L14" s="110"/>
      <c r="M14" s="110"/>
      <c r="N14" s="110"/>
      <c r="O14" s="110"/>
    </row>
    <row r="15" spans="1:15" s="110" customFormat="1" ht="24.95" customHeight="1" x14ac:dyDescent="0.2">
      <c r="A15" s="193" t="s">
        <v>216</v>
      </c>
      <c r="B15" s="199" t="s">
        <v>217</v>
      </c>
      <c r="C15" s="113">
        <v>3.8737065534624571</v>
      </c>
      <c r="D15" s="115">
        <v>146</v>
      </c>
      <c r="E15" s="114">
        <v>114</v>
      </c>
      <c r="F15" s="114">
        <v>159</v>
      </c>
      <c r="G15" s="114">
        <v>82</v>
      </c>
      <c r="H15" s="140">
        <v>185</v>
      </c>
      <c r="I15" s="115">
        <v>-39</v>
      </c>
      <c r="J15" s="116">
        <v>-21.081081081081081</v>
      </c>
    </row>
    <row r="16" spans="1:15" s="287" customFormat="1" ht="24.95" customHeight="1" x14ac:dyDescent="0.2">
      <c r="A16" s="193" t="s">
        <v>218</v>
      </c>
      <c r="B16" s="199" t="s">
        <v>141</v>
      </c>
      <c r="C16" s="113">
        <v>12.443618997081455</v>
      </c>
      <c r="D16" s="115">
        <v>469</v>
      </c>
      <c r="E16" s="114">
        <v>342</v>
      </c>
      <c r="F16" s="114">
        <v>541</v>
      </c>
      <c r="G16" s="114">
        <v>316</v>
      </c>
      <c r="H16" s="140">
        <v>447</v>
      </c>
      <c r="I16" s="115">
        <v>22</v>
      </c>
      <c r="J16" s="116">
        <v>4.9217002237136462</v>
      </c>
      <c r="K16" s="110"/>
      <c r="L16" s="110"/>
      <c r="M16" s="110"/>
      <c r="N16" s="110"/>
      <c r="O16" s="110"/>
    </row>
    <row r="17" spans="1:15" s="110" customFormat="1" ht="24.95" customHeight="1" x14ac:dyDescent="0.2">
      <c r="A17" s="193" t="s">
        <v>142</v>
      </c>
      <c r="B17" s="199" t="s">
        <v>220</v>
      </c>
      <c r="C17" s="113">
        <v>2.0429822234014328</v>
      </c>
      <c r="D17" s="115">
        <v>77</v>
      </c>
      <c r="E17" s="114">
        <v>68</v>
      </c>
      <c r="F17" s="114">
        <v>65</v>
      </c>
      <c r="G17" s="114">
        <v>52</v>
      </c>
      <c r="H17" s="140">
        <v>60</v>
      </c>
      <c r="I17" s="115">
        <v>17</v>
      </c>
      <c r="J17" s="116">
        <v>28.333333333333332</v>
      </c>
    </row>
    <row r="18" spans="1:15" s="287" customFormat="1" ht="24.95" customHeight="1" x14ac:dyDescent="0.2">
      <c r="A18" s="201" t="s">
        <v>144</v>
      </c>
      <c r="B18" s="202" t="s">
        <v>145</v>
      </c>
      <c r="C18" s="113">
        <v>10.745555850358185</v>
      </c>
      <c r="D18" s="115">
        <v>405</v>
      </c>
      <c r="E18" s="114">
        <v>638</v>
      </c>
      <c r="F18" s="114">
        <v>373</v>
      </c>
      <c r="G18" s="114">
        <v>251</v>
      </c>
      <c r="H18" s="140">
        <v>426</v>
      </c>
      <c r="I18" s="115">
        <v>-21</v>
      </c>
      <c r="J18" s="116">
        <v>-4.929577464788732</v>
      </c>
      <c r="K18" s="110"/>
      <c r="L18" s="110"/>
      <c r="M18" s="110"/>
      <c r="N18" s="110"/>
      <c r="O18" s="110"/>
    </row>
    <row r="19" spans="1:15" s="110" customFormat="1" ht="24.95" customHeight="1" x14ac:dyDescent="0.2">
      <c r="A19" s="193" t="s">
        <v>146</v>
      </c>
      <c r="B19" s="199" t="s">
        <v>147</v>
      </c>
      <c r="C19" s="113">
        <v>14.380472273812682</v>
      </c>
      <c r="D19" s="115">
        <v>542</v>
      </c>
      <c r="E19" s="114">
        <v>472</v>
      </c>
      <c r="F19" s="114">
        <v>640</v>
      </c>
      <c r="G19" s="114">
        <v>458</v>
      </c>
      <c r="H19" s="140">
        <v>557</v>
      </c>
      <c r="I19" s="115">
        <v>-15</v>
      </c>
      <c r="J19" s="116">
        <v>-2.6929982046678638</v>
      </c>
    </row>
    <row r="20" spans="1:15" s="287" customFormat="1" ht="24.95" customHeight="1" x14ac:dyDescent="0.2">
      <c r="A20" s="193" t="s">
        <v>148</v>
      </c>
      <c r="B20" s="199" t="s">
        <v>149</v>
      </c>
      <c r="C20" s="113">
        <v>13.319182807110639</v>
      </c>
      <c r="D20" s="115">
        <v>502</v>
      </c>
      <c r="E20" s="114">
        <v>669</v>
      </c>
      <c r="F20" s="114">
        <v>509</v>
      </c>
      <c r="G20" s="114">
        <v>417</v>
      </c>
      <c r="H20" s="140">
        <v>565</v>
      </c>
      <c r="I20" s="115">
        <v>-63</v>
      </c>
      <c r="J20" s="116">
        <v>-11.150442477876107</v>
      </c>
      <c r="K20" s="110"/>
      <c r="L20" s="110"/>
      <c r="M20" s="110"/>
      <c r="N20" s="110"/>
      <c r="O20" s="110"/>
    </row>
    <row r="21" spans="1:15" s="110" customFormat="1" ht="24.95" customHeight="1" x14ac:dyDescent="0.2">
      <c r="A21" s="201" t="s">
        <v>150</v>
      </c>
      <c r="B21" s="202" t="s">
        <v>151</v>
      </c>
      <c r="C21" s="113">
        <v>5.6778986468559296</v>
      </c>
      <c r="D21" s="115">
        <v>214</v>
      </c>
      <c r="E21" s="114">
        <v>244</v>
      </c>
      <c r="F21" s="114">
        <v>269</v>
      </c>
      <c r="G21" s="114">
        <v>189</v>
      </c>
      <c r="H21" s="140">
        <v>225</v>
      </c>
      <c r="I21" s="115">
        <v>-11</v>
      </c>
      <c r="J21" s="116">
        <v>-4.8888888888888893</v>
      </c>
    </row>
    <row r="22" spans="1:15" s="110" customFormat="1" ht="24.95" customHeight="1" x14ac:dyDescent="0.2">
      <c r="A22" s="201" t="s">
        <v>152</v>
      </c>
      <c r="B22" s="199" t="s">
        <v>153</v>
      </c>
      <c r="C22" s="113">
        <v>0.76943486335898115</v>
      </c>
      <c r="D22" s="115">
        <v>29</v>
      </c>
      <c r="E22" s="114">
        <v>44</v>
      </c>
      <c r="F22" s="114">
        <v>42</v>
      </c>
      <c r="G22" s="114">
        <v>42</v>
      </c>
      <c r="H22" s="140">
        <v>46</v>
      </c>
      <c r="I22" s="115">
        <v>-17</v>
      </c>
      <c r="J22" s="116">
        <v>-36.956521739130437</v>
      </c>
    </row>
    <row r="23" spans="1:15" s="110" customFormat="1" ht="24.95" customHeight="1" x14ac:dyDescent="0.2">
      <c r="A23" s="193" t="s">
        <v>154</v>
      </c>
      <c r="B23" s="199" t="s">
        <v>155</v>
      </c>
      <c r="C23" s="113">
        <v>1.3000795967100027</v>
      </c>
      <c r="D23" s="115">
        <v>49</v>
      </c>
      <c r="E23" s="114">
        <v>15</v>
      </c>
      <c r="F23" s="114">
        <v>30</v>
      </c>
      <c r="G23" s="114">
        <v>26</v>
      </c>
      <c r="H23" s="140">
        <v>45</v>
      </c>
      <c r="I23" s="115">
        <v>4</v>
      </c>
      <c r="J23" s="116">
        <v>8.8888888888888893</v>
      </c>
    </row>
    <row r="24" spans="1:15" s="110" customFormat="1" ht="24.95" customHeight="1" x14ac:dyDescent="0.2">
      <c r="A24" s="193" t="s">
        <v>156</v>
      </c>
      <c r="B24" s="199" t="s">
        <v>221</v>
      </c>
      <c r="C24" s="113">
        <v>4.0328999734677637</v>
      </c>
      <c r="D24" s="115">
        <v>152</v>
      </c>
      <c r="E24" s="114">
        <v>148</v>
      </c>
      <c r="F24" s="114">
        <v>140</v>
      </c>
      <c r="G24" s="114">
        <v>113</v>
      </c>
      <c r="H24" s="140">
        <v>151</v>
      </c>
      <c r="I24" s="115">
        <v>1</v>
      </c>
      <c r="J24" s="116">
        <v>0.66225165562913912</v>
      </c>
    </row>
    <row r="25" spans="1:15" s="110" customFormat="1" ht="24.95" customHeight="1" x14ac:dyDescent="0.2">
      <c r="A25" s="193" t="s">
        <v>222</v>
      </c>
      <c r="B25" s="204" t="s">
        <v>159</v>
      </c>
      <c r="C25" s="113">
        <v>10.851684797028389</v>
      </c>
      <c r="D25" s="115">
        <v>409</v>
      </c>
      <c r="E25" s="114">
        <v>328</v>
      </c>
      <c r="F25" s="114">
        <v>413</v>
      </c>
      <c r="G25" s="114">
        <v>318</v>
      </c>
      <c r="H25" s="140">
        <v>382</v>
      </c>
      <c r="I25" s="115">
        <v>27</v>
      </c>
      <c r="J25" s="116">
        <v>7.0680628272251305</v>
      </c>
    </row>
    <row r="26" spans="1:15" s="110" customFormat="1" ht="24.95" customHeight="1" x14ac:dyDescent="0.2">
      <c r="A26" s="201">
        <v>782.78300000000002</v>
      </c>
      <c r="B26" s="203" t="s">
        <v>160</v>
      </c>
      <c r="C26" s="113">
        <v>3.4226585301140888</v>
      </c>
      <c r="D26" s="115">
        <v>129</v>
      </c>
      <c r="E26" s="114">
        <v>99</v>
      </c>
      <c r="F26" s="114">
        <v>118</v>
      </c>
      <c r="G26" s="114">
        <v>109</v>
      </c>
      <c r="H26" s="140">
        <v>118</v>
      </c>
      <c r="I26" s="115">
        <v>11</v>
      </c>
      <c r="J26" s="116">
        <v>9.3220338983050848</v>
      </c>
    </row>
    <row r="27" spans="1:15" s="110" customFormat="1" ht="24.95" customHeight="1" x14ac:dyDescent="0.2">
      <c r="A27" s="193" t="s">
        <v>161</v>
      </c>
      <c r="B27" s="199" t="s">
        <v>162</v>
      </c>
      <c r="C27" s="113">
        <v>1.3000795967100027</v>
      </c>
      <c r="D27" s="115">
        <v>49</v>
      </c>
      <c r="E27" s="114">
        <v>36</v>
      </c>
      <c r="F27" s="114">
        <v>76</v>
      </c>
      <c r="G27" s="114">
        <v>28</v>
      </c>
      <c r="H27" s="140">
        <v>50</v>
      </c>
      <c r="I27" s="115">
        <v>-1</v>
      </c>
      <c r="J27" s="116">
        <v>-2</v>
      </c>
    </row>
    <row r="28" spans="1:15" s="110" customFormat="1" ht="24.95" customHeight="1" x14ac:dyDescent="0.2">
      <c r="A28" s="193" t="s">
        <v>163</v>
      </c>
      <c r="B28" s="199" t="s">
        <v>164</v>
      </c>
      <c r="C28" s="113">
        <v>1.8307243300610241</v>
      </c>
      <c r="D28" s="115">
        <v>69</v>
      </c>
      <c r="E28" s="114">
        <v>45</v>
      </c>
      <c r="F28" s="114">
        <v>211</v>
      </c>
      <c r="G28" s="114">
        <v>48</v>
      </c>
      <c r="H28" s="140">
        <v>74</v>
      </c>
      <c r="I28" s="115">
        <v>-5</v>
      </c>
      <c r="J28" s="116">
        <v>-6.756756756756757</v>
      </c>
    </row>
    <row r="29" spans="1:15" s="110" customFormat="1" ht="24.95" customHeight="1" x14ac:dyDescent="0.2">
      <c r="A29" s="193">
        <v>86</v>
      </c>
      <c r="B29" s="199" t="s">
        <v>165</v>
      </c>
      <c r="C29" s="113">
        <v>4.1390289201379673</v>
      </c>
      <c r="D29" s="115">
        <v>156</v>
      </c>
      <c r="E29" s="114">
        <v>146</v>
      </c>
      <c r="F29" s="114">
        <v>187</v>
      </c>
      <c r="G29" s="114">
        <v>96</v>
      </c>
      <c r="H29" s="140">
        <v>156</v>
      </c>
      <c r="I29" s="115">
        <v>0</v>
      </c>
      <c r="J29" s="116">
        <v>0</v>
      </c>
    </row>
    <row r="30" spans="1:15" s="110" customFormat="1" ht="24.95" customHeight="1" x14ac:dyDescent="0.2">
      <c r="A30" s="193">
        <v>87.88</v>
      </c>
      <c r="B30" s="204" t="s">
        <v>166</v>
      </c>
      <c r="C30" s="113">
        <v>5.386044043512868</v>
      </c>
      <c r="D30" s="115">
        <v>203</v>
      </c>
      <c r="E30" s="114">
        <v>166</v>
      </c>
      <c r="F30" s="114">
        <v>292</v>
      </c>
      <c r="G30" s="114">
        <v>135</v>
      </c>
      <c r="H30" s="140">
        <v>167</v>
      </c>
      <c r="I30" s="115">
        <v>36</v>
      </c>
      <c r="J30" s="116">
        <v>21.556886227544911</v>
      </c>
    </row>
    <row r="31" spans="1:15" s="110" customFormat="1" ht="24.95" customHeight="1" x14ac:dyDescent="0.2">
      <c r="A31" s="193" t="s">
        <v>167</v>
      </c>
      <c r="B31" s="199" t="s">
        <v>168</v>
      </c>
      <c r="C31" s="113">
        <v>2.1491111700716372</v>
      </c>
      <c r="D31" s="115">
        <v>81</v>
      </c>
      <c r="E31" s="114">
        <v>71</v>
      </c>
      <c r="F31" s="114">
        <v>89</v>
      </c>
      <c r="G31" s="114">
        <v>83</v>
      </c>
      <c r="H31" s="140">
        <v>95</v>
      </c>
      <c r="I31" s="115">
        <v>-14</v>
      </c>
      <c r="J31" s="116">
        <v>-14.736842105263158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1.406208543380207</v>
      </c>
      <c r="D34" s="115">
        <v>53</v>
      </c>
      <c r="E34" s="114">
        <v>78</v>
      </c>
      <c r="F34" s="114">
        <v>97</v>
      </c>
      <c r="G34" s="114">
        <v>37</v>
      </c>
      <c r="H34" s="140">
        <v>69</v>
      </c>
      <c r="I34" s="115">
        <v>-16</v>
      </c>
      <c r="J34" s="116">
        <v>-23.188405797101449</v>
      </c>
    </row>
    <row r="35" spans="1:10" s="110" customFormat="1" ht="24.95" customHeight="1" x14ac:dyDescent="0.2">
      <c r="A35" s="292" t="s">
        <v>171</v>
      </c>
      <c r="B35" s="293" t="s">
        <v>172</v>
      </c>
      <c r="C35" s="113">
        <v>30.034491907667817</v>
      </c>
      <c r="D35" s="115">
        <v>1132</v>
      </c>
      <c r="E35" s="114">
        <v>1184</v>
      </c>
      <c r="F35" s="114">
        <v>1163</v>
      </c>
      <c r="G35" s="114">
        <v>724</v>
      </c>
      <c r="H35" s="140">
        <v>1136</v>
      </c>
      <c r="I35" s="115">
        <v>-4</v>
      </c>
      <c r="J35" s="116">
        <v>-0.352112676056338</v>
      </c>
    </row>
    <row r="36" spans="1:10" s="110" customFormat="1" ht="24.95" customHeight="1" x14ac:dyDescent="0.2">
      <c r="A36" s="294" t="s">
        <v>173</v>
      </c>
      <c r="B36" s="295" t="s">
        <v>174</v>
      </c>
      <c r="C36" s="125">
        <v>68.559299548951984</v>
      </c>
      <c r="D36" s="143">
        <v>2584</v>
      </c>
      <c r="E36" s="144">
        <v>2483</v>
      </c>
      <c r="F36" s="144">
        <v>3016</v>
      </c>
      <c r="G36" s="144">
        <v>2062</v>
      </c>
      <c r="H36" s="145">
        <v>2631</v>
      </c>
      <c r="I36" s="143">
        <v>-47</v>
      </c>
      <c r="J36" s="146">
        <v>-1.7863930064614215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3769</v>
      </c>
      <c r="F11" s="264">
        <v>3745</v>
      </c>
      <c r="G11" s="264">
        <v>4276</v>
      </c>
      <c r="H11" s="264">
        <v>2823</v>
      </c>
      <c r="I11" s="265">
        <v>3836</v>
      </c>
      <c r="J11" s="263">
        <v>-67</v>
      </c>
      <c r="K11" s="266">
        <v>-1.7466110531803962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26.452639957548421</v>
      </c>
      <c r="E13" s="115">
        <v>997</v>
      </c>
      <c r="F13" s="114">
        <v>1229</v>
      </c>
      <c r="G13" s="114">
        <v>1265</v>
      </c>
      <c r="H13" s="114">
        <v>880</v>
      </c>
      <c r="I13" s="140">
        <v>1133</v>
      </c>
      <c r="J13" s="115">
        <v>-136</v>
      </c>
      <c r="K13" s="116">
        <v>-12.003530450132391</v>
      </c>
    </row>
    <row r="14" spans="1:17" ht="15.95" customHeight="1" x14ac:dyDescent="0.2">
      <c r="A14" s="306" t="s">
        <v>230</v>
      </c>
      <c r="B14" s="307"/>
      <c r="C14" s="308"/>
      <c r="D14" s="113">
        <v>60.94454762536482</v>
      </c>
      <c r="E14" s="115">
        <v>2297</v>
      </c>
      <c r="F14" s="114">
        <v>2139</v>
      </c>
      <c r="G14" s="114">
        <v>2492</v>
      </c>
      <c r="H14" s="114">
        <v>1608</v>
      </c>
      <c r="I14" s="140">
        <v>2234</v>
      </c>
      <c r="J14" s="115">
        <v>63</v>
      </c>
      <c r="K14" s="116">
        <v>2.820053715308863</v>
      </c>
    </row>
    <row r="15" spans="1:17" ht="15.95" customHeight="1" x14ac:dyDescent="0.2">
      <c r="A15" s="306" t="s">
        <v>231</v>
      </c>
      <c r="B15" s="307"/>
      <c r="C15" s="308"/>
      <c r="D15" s="113">
        <v>7.8270098169275668</v>
      </c>
      <c r="E15" s="115">
        <v>295</v>
      </c>
      <c r="F15" s="114">
        <v>214</v>
      </c>
      <c r="G15" s="114">
        <v>293</v>
      </c>
      <c r="H15" s="114">
        <v>199</v>
      </c>
      <c r="I15" s="140">
        <v>299</v>
      </c>
      <c r="J15" s="115">
        <v>-4</v>
      </c>
      <c r="K15" s="116">
        <v>-1.3377926421404682</v>
      </c>
    </row>
    <row r="16" spans="1:17" ht="15.95" customHeight="1" x14ac:dyDescent="0.2">
      <c r="A16" s="306" t="s">
        <v>232</v>
      </c>
      <c r="B16" s="307"/>
      <c r="C16" s="308"/>
      <c r="D16" s="113">
        <v>4.590076943486336</v>
      </c>
      <c r="E16" s="115">
        <v>173</v>
      </c>
      <c r="F16" s="114">
        <v>153</v>
      </c>
      <c r="G16" s="114">
        <v>222</v>
      </c>
      <c r="H16" s="114">
        <v>131</v>
      </c>
      <c r="I16" s="140">
        <v>163</v>
      </c>
      <c r="J16" s="115">
        <v>10</v>
      </c>
      <c r="K16" s="116">
        <v>6.1349693251533743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1.0082249933669409</v>
      </c>
      <c r="E18" s="115">
        <v>38</v>
      </c>
      <c r="F18" s="114">
        <v>79</v>
      </c>
      <c r="G18" s="114">
        <v>103</v>
      </c>
      <c r="H18" s="114">
        <v>34</v>
      </c>
      <c r="I18" s="140">
        <v>43</v>
      </c>
      <c r="J18" s="115">
        <v>-5</v>
      </c>
      <c r="K18" s="116">
        <v>-11.627906976744185</v>
      </c>
    </row>
    <row r="19" spans="1:11" ht="14.1" customHeight="1" x14ac:dyDescent="0.2">
      <c r="A19" s="306" t="s">
        <v>235</v>
      </c>
      <c r="B19" s="307" t="s">
        <v>236</v>
      </c>
      <c r="C19" s="308"/>
      <c r="D19" s="113">
        <v>0.58370920668612369</v>
      </c>
      <c r="E19" s="115">
        <v>22</v>
      </c>
      <c r="F19" s="114">
        <v>65</v>
      </c>
      <c r="G19" s="114">
        <v>86</v>
      </c>
      <c r="H19" s="114">
        <v>25</v>
      </c>
      <c r="I19" s="140">
        <v>27</v>
      </c>
      <c r="J19" s="115">
        <v>-5</v>
      </c>
      <c r="K19" s="116">
        <v>-18.518518518518519</v>
      </c>
    </row>
    <row r="20" spans="1:11" ht="14.1" customHeight="1" x14ac:dyDescent="0.2">
      <c r="A20" s="306">
        <v>12</v>
      </c>
      <c r="B20" s="307" t="s">
        <v>237</v>
      </c>
      <c r="C20" s="308"/>
      <c r="D20" s="113">
        <v>1.5123374900504112</v>
      </c>
      <c r="E20" s="115">
        <v>57</v>
      </c>
      <c r="F20" s="114">
        <v>63</v>
      </c>
      <c r="G20" s="114">
        <v>31</v>
      </c>
      <c r="H20" s="114">
        <v>71</v>
      </c>
      <c r="I20" s="140">
        <v>54</v>
      </c>
      <c r="J20" s="115">
        <v>3</v>
      </c>
      <c r="K20" s="116">
        <v>5.5555555555555554</v>
      </c>
    </row>
    <row r="21" spans="1:11" ht="14.1" customHeight="1" x14ac:dyDescent="0.2">
      <c r="A21" s="306">
        <v>21</v>
      </c>
      <c r="B21" s="307" t="s">
        <v>238</v>
      </c>
      <c r="C21" s="308"/>
      <c r="D21" s="113">
        <v>0.47758026001591936</v>
      </c>
      <c r="E21" s="115">
        <v>18</v>
      </c>
      <c r="F21" s="114">
        <v>41</v>
      </c>
      <c r="G21" s="114">
        <v>14</v>
      </c>
      <c r="H21" s="114">
        <v>6</v>
      </c>
      <c r="I21" s="140">
        <v>47</v>
      </c>
      <c r="J21" s="115">
        <v>-29</v>
      </c>
      <c r="K21" s="116">
        <v>-61.702127659574465</v>
      </c>
    </row>
    <row r="22" spans="1:11" ht="14.1" customHeight="1" x14ac:dyDescent="0.2">
      <c r="A22" s="306">
        <v>22</v>
      </c>
      <c r="B22" s="307" t="s">
        <v>239</v>
      </c>
      <c r="C22" s="308"/>
      <c r="D22" s="113">
        <v>1.5919342000530645</v>
      </c>
      <c r="E22" s="115">
        <v>60</v>
      </c>
      <c r="F22" s="114">
        <v>65</v>
      </c>
      <c r="G22" s="114">
        <v>90</v>
      </c>
      <c r="H22" s="114">
        <v>61</v>
      </c>
      <c r="I22" s="140">
        <v>99</v>
      </c>
      <c r="J22" s="115">
        <v>-39</v>
      </c>
      <c r="K22" s="116">
        <v>-39.393939393939391</v>
      </c>
    </row>
    <row r="23" spans="1:11" ht="14.1" customHeight="1" x14ac:dyDescent="0.2">
      <c r="A23" s="306">
        <v>23</v>
      </c>
      <c r="B23" s="307" t="s">
        <v>240</v>
      </c>
      <c r="C23" s="308"/>
      <c r="D23" s="113">
        <v>0.50411249668347047</v>
      </c>
      <c r="E23" s="115">
        <v>19</v>
      </c>
      <c r="F23" s="114">
        <v>17</v>
      </c>
      <c r="G23" s="114">
        <v>36</v>
      </c>
      <c r="H23" s="114">
        <v>26</v>
      </c>
      <c r="I23" s="140">
        <v>58</v>
      </c>
      <c r="J23" s="115">
        <v>-39</v>
      </c>
      <c r="K23" s="116">
        <v>-67.241379310344826</v>
      </c>
    </row>
    <row r="24" spans="1:11" ht="14.1" customHeight="1" x14ac:dyDescent="0.2">
      <c r="A24" s="306">
        <v>24</v>
      </c>
      <c r="B24" s="307" t="s">
        <v>241</v>
      </c>
      <c r="C24" s="308"/>
      <c r="D24" s="113">
        <v>2.9981427434332715</v>
      </c>
      <c r="E24" s="115">
        <v>113</v>
      </c>
      <c r="F24" s="114">
        <v>91</v>
      </c>
      <c r="G24" s="114">
        <v>137</v>
      </c>
      <c r="H24" s="114">
        <v>84</v>
      </c>
      <c r="I24" s="140">
        <v>111</v>
      </c>
      <c r="J24" s="115">
        <v>2</v>
      </c>
      <c r="K24" s="116">
        <v>1.8018018018018018</v>
      </c>
    </row>
    <row r="25" spans="1:11" ht="14.1" customHeight="1" x14ac:dyDescent="0.2">
      <c r="A25" s="306">
        <v>25</v>
      </c>
      <c r="B25" s="307" t="s">
        <v>242</v>
      </c>
      <c r="C25" s="308"/>
      <c r="D25" s="113">
        <v>6.5003979835500134</v>
      </c>
      <c r="E25" s="115">
        <v>245</v>
      </c>
      <c r="F25" s="114">
        <v>150</v>
      </c>
      <c r="G25" s="114">
        <v>220</v>
      </c>
      <c r="H25" s="114">
        <v>147</v>
      </c>
      <c r="I25" s="140">
        <v>188</v>
      </c>
      <c r="J25" s="115">
        <v>57</v>
      </c>
      <c r="K25" s="116">
        <v>30.319148936170212</v>
      </c>
    </row>
    <row r="26" spans="1:11" ht="14.1" customHeight="1" x14ac:dyDescent="0.2">
      <c r="A26" s="306">
        <v>26</v>
      </c>
      <c r="B26" s="307" t="s">
        <v>243</v>
      </c>
      <c r="C26" s="308"/>
      <c r="D26" s="113">
        <v>4.6431414168214378</v>
      </c>
      <c r="E26" s="115">
        <v>175</v>
      </c>
      <c r="F26" s="114">
        <v>105</v>
      </c>
      <c r="G26" s="114">
        <v>118</v>
      </c>
      <c r="H26" s="114">
        <v>90</v>
      </c>
      <c r="I26" s="140">
        <v>144</v>
      </c>
      <c r="J26" s="115">
        <v>31</v>
      </c>
      <c r="K26" s="116">
        <v>21.527777777777779</v>
      </c>
    </row>
    <row r="27" spans="1:11" ht="14.1" customHeight="1" x14ac:dyDescent="0.2">
      <c r="A27" s="306">
        <v>27</v>
      </c>
      <c r="B27" s="307" t="s">
        <v>244</v>
      </c>
      <c r="C27" s="308"/>
      <c r="D27" s="113">
        <v>2.1756434067391881</v>
      </c>
      <c r="E27" s="115">
        <v>82</v>
      </c>
      <c r="F27" s="114">
        <v>81</v>
      </c>
      <c r="G27" s="114">
        <v>95</v>
      </c>
      <c r="H27" s="114">
        <v>70</v>
      </c>
      <c r="I27" s="140">
        <v>101</v>
      </c>
      <c r="J27" s="115">
        <v>-19</v>
      </c>
      <c r="K27" s="116">
        <v>-18.811881188118811</v>
      </c>
    </row>
    <row r="28" spans="1:11" ht="14.1" customHeight="1" x14ac:dyDescent="0.2">
      <c r="A28" s="306">
        <v>28</v>
      </c>
      <c r="B28" s="307" t="s">
        <v>245</v>
      </c>
      <c r="C28" s="308"/>
      <c r="D28" s="113">
        <v>0.18572565667285751</v>
      </c>
      <c r="E28" s="115">
        <v>7</v>
      </c>
      <c r="F28" s="114" t="s">
        <v>513</v>
      </c>
      <c r="G28" s="114">
        <v>4</v>
      </c>
      <c r="H28" s="114" t="s">
        <v>513</v>
      </c>
      <c r="I28" s="140" t="s">
        <v>513</v>
      </c>
      <c r="J28" s="115" t="s">
        <v>513</v>
      </c>
      <c r="K28" s="116" t="s">
        <v>513</v>
      </c>
    </row>
    <row r="29" spans="1:11" ht="14.1" customHeight="1" x14ac:dyDescent="0.2">
      <c r="A29" s="306">
        <v>29</v>
      </c>
      <c r="B29" s="307" t="s">
        <v>246</v>
      </c>
      <c r="C29" s="308"/>
      <c r="D29" s="113">
        <v>3.6879808967895995</v>
      </c>
      <c r="E29" s="115">
        <v>139</v>
      </c>
      <c r="F29" s="114">
        <v>131</v>
      </c>
      <c r="G29" s="114">
        <v>155</v>
      </c>
      <c r="H29" s="114">
        <v>101</v>
      </c>
      <c r="I29" s="140">
        <v>124</v>
      </c>
      <c r="J29" s="115">
        <v>15</v>
      </c>
      <c r="K29" s="116">
        <v>12.096774193548388</v>
      </c>
    </row>
    <row r="30" spans="1:11" ht="14.1" customHeight="1" x14ac:dyDescent="0.2">
      <c r="A30" s="306" t="s">
        <v>247</v>
      </c>
      <c r="B30" s="307" t="s">
        <v>248</v>
      </c>
      <c r="C30" s="308"/>
      <c r="D30" s="113">
        <v>1.2204828867073494</v>
      </c>
      <c r="E30" s="115">
        <v>46</v>
      </c>
      <c r="F30" s="114">
        <v>43</v>
      </c>
      <c r="G30" s="114" t="s">
        <v>513</v>
      </c>
      <c r="H30" s="114" t="s">
        <v>513</v>
      </c>
      <c r="I30" s="140" t="s">
        <v>513</v>
      </c>
      <c r="J30" s="115" t="s">
        <v>513</v>
      </c>
      <c r="K30" s="116" t="s">
        <v>513</v>
      </c>
    </row>
    <row r="31" spans="1:11" ht="14.1" customHeight="1" x14ac:dyDescent="0.2">
      <c r="A31" s="306" t="s">
        <v>249</v>
      </c>
      <c r="B31" s="307" t="s">
        <v>250</v>
      </c>
      <c r="C31" s="308"/>
      <c r="D31" s="113">
        <v>2.3348368267444948</v>
      </c>
      <c r="E31" s="115">
        <v>88</v>
      </c>
      <c r="F31" s="114">
        <v>84</v>
      </c>
      <c r="G31" s="114">
        <v>106</v>
      </c>
      <c r="H31" s="114">
        <v>87</v>
      </c>
      <c r="I31" s="140">
        <v>87</v>
      </c>
      <c r="J31" s="115">
        <v>1</v>
      </c>
      <c r="K31" s="116">
        <v>1.1494252873563218</v>
      </c>
    </row>
    <row r="32" spans="1:11" ht="14.1" customHeight="1" x14ac:dyDescent="0.2">
      <c r="A32" s="306">
        <v>31</v>
      </c>
      <c r="B32" s="307" t="s">
        <v>251</v>
      </c>
      <c r="C32" s="308"/>
      <c r="D32" s="113">
        <v>0.26532236667551073</v>
      </c>
      <c r="E32" s="115">
        <v>10</v>
      </c>
      <c r="F32" s="114">
        <v>11</v>
      </c>
      <c r="G32" s="114">
        <v>20</v>
      </c>
      <c r="H32" s="114">
        <v>11</v>
      </c>
      <c r="I32" s="140">
        <v>10</v>
      </c>
      <c r="J32" s="115">
        <v>0</v>
      </c>
      <c r="K32" s="116">
        <v>0</v>
      </c>
    </row>
    <row r="33" spans="1:11" ht="14.1" customHeight="1" x14ac:dyDescent="0.2">
      <c r="A33" s="306">
        <v>32</v>
      </c>
      <c r="B33" s="307" t="s">
        <v>252</v>
      </c>
      <c r="C33" s="308"/>
      <c r="D33" s="113">
        <v>3.289997346776333</v>
      </c>
      <c r="E33" s="115">
        <v>124</v>
      </c>
      <c r="F33" s="114">
        <v>293</v>
      </c>
      <c r="G33" s="114">
        <v>120</v>
      </c>
      <c r="H33" s="114">
        <v>95</v>
      </c>
      <c r="I33" s="140">
        <v>160</v>
      </c>
      <c r="J33" s="115">
        <v>-36</v>
      </c>
      <c r="K33" s="116">
        <v>-22.5</v>
      </c>
    </row>
    <row r="34" spans="1:11" ht="14.1" customHeight="1" x14ac:dyDescent="0.2">
      <c r="A34" s="306">
        <v>33</v>
      </c>
      <c r="B34" s="307" t="s">
        <v>253</v>
      </c>
      <c r="C34" s="308"/>
      <c r="D34" s="113">
        <v>2.6532236667551072</v>
      </c>
      <c r="E34" s="115">
        <v>100</v>
      </c>
      <c r="F34" s="114">
        <v>192</v>
      </c>
      <c r="G34" s="114">
        <v>123</v>
      </c>
      <c r="H34" s="114">
        <v>76</v>
      </c>
      <c r="I34" s="140">
        <v>100</v>
      </c>
      <c r="J34" s="115">
        <v>0</v>
      </c>
      <c r="K34" s="116">
        <v>0</v>
      </c>
    </row>
    <row r="35" spans="1:11" ht="14.1" customHeight="1" x14ac:dyDescent="0.2">
      <c r="A35" s="306">
        <v>34</v>
      </c>
      <c r="B35" s="307" t="s">
        <v>254</v>
      </c>
      <c r="C35" s="308"/>
      <c r="D35" s="113">
        <v>2.3613690634120457</v>
      </c>
      <c r="E35" s="115">
        <v>89</v>
      </c>
      <c r="F35" s="114">
        <v>95</v>
      </c>
      <c r="G35" s="114">
        <v>72</v>
      </c>
      <c r="H35" s="114">
        <v>59</v>
      </c>
      <c r="I35" s="140">
        <v>86</v>
      </c>
      <c r="J35" s="115">
        <v>3</v>
      </c>
      <c r="K35" s="116">
        <v>3.4883720930232558</v>
      </c>
    </row>
    <row r="36" spans="1:11" ht="14.1" customHeight="1" x14ac:dyDescent="0.2">
      <c r="A36" s="306">
        <v>41</v>
      </c>
      <c r="B36" s="307" t="s">
        <v>255</v>
      </c>
      <c r="C36" s="308"/>
      <c r="D36" s="113">
        <v>1.3531440700451047</v>
      </c>
      <c r="E36" s="115">
        <v>51</v>
      </c>
      <c r="F36" s="114">
        <v>26</v>
      </c>
      <c r="G36" s="114">
        <v>30</v>
      </c>
      <c r="H36" s="114">
        <v>35</v>
      </c>
      <c r="I36" s="140">
        <v>20</v>
      </c>
      <c r="J36" s="115">
        <v>31</v>
      </c>
      <c r="K36" s="116">
        <v>155</v>
      </c>
    </row>
    <row r="37" spans="1:11" ht="14.1" customHeight="1" x14ac:dyDescent="0.2">
      <c r="A37" s="306">
        <v>42</v>
      </c>
      <c r="B37" s="307" t="s">
        <v>256</v>
      </c>
      <c r="C37" s="308"/>
      <c r="D37" s="113">
        <v>0.13266118333775537</v>
      </c>
      <c r="E37" s="115">
        <v>5</v>
      </c>
      <c r="F37" s="114">
        <v>5</v>
      </c>
      <c r="G37" s="114">
        <v>10</v>
      </c>
      <c r="H37" s="114">
        <v>4</v>
      </c>
      <c r="I37" s="140">
        <v>8</v>
      </c>
      <c r="J37" s="115">
        <v>-3</v>
      </c>
      <c r="K37" s="116">
        <v>-37.5</v>
      </c>
    </row>
    <row r="38" spans="1:11" ht="14.1" customHeight="1" x14ac:dyDescent="0.2">
      <c r="A38" s="306">
        <v>43</v>
      </c>
      <c r="B38" s="307" t="s">
        <v>257</v>
      </c>
      <c r="C38" s="308"/>
      <c r="D38" s="113">
        <v>0.71637039002387903</v>
      </c>
      <c r="E38" s="115">
        <v>27</v>
      </c>
      <c r="F38" s="114">
        <v>27</v>
      </c>
      <c r="G38" s="114">
        <v>40</v>
      </c>
      <c r="H38" s="114">
        <v>18</v>
      </c>
      <c r="I38" s="140">
        <v>38</v>
      </c>
      <c r="J38" s="115">
        <v>-11</v>
      </c>
      <c r="K38" s="116">
        <v>-28.94736842105263</v>
      </c>
    </row>
    <row r="39" spans="1:11" ht="14.1" customHeight="1" x14ac:dyDescent="0.2">
      <c r="A39" s="306">
        <v>51</v>
      </c>
      <c r="B39" s="307" t="s">
        <v>258</v>
      </c>
      <c r="C39" s="308"/>
      <c r="D39" s="113">
        <v>9.8169275669938969</v>
      </c>
      <c r="E39" s="115">
        <v>370</v>
      </c>
      <c r="F39" s="114">
        <v>447</v>
      </c>
      <c r="G39" s="114">
        <v>451</v>
      </c>
      <c r="H39" s="114">
        <v>286</v>
      </c>
      <c r="I39" s="140">
        <v>429</v>
      </c>
      <c r="J39" s="115">
        <v>-59</v>
      </c>
      <c r="K39" s="116">
        <v>-13.752913752913752</v>
      </c>
    </row>
    <row r="40" spans="1:11" ht="14.1" customHeight="1" x14ac:dyDescent="0.2">
      <c r="A40" s="306" t="s">
        <v>259</v>
      </c>
      <c r="B40" s="307" t="s">
        <v>260</v>
      </c>
      <c r="C40" s="308"/>
      <c r="D40" s="113">
        <v>8.6760413902892015</v>
      </c>
      <c r="E40" s="115">
        <v>327</v>
      </c>
      <c r="F40" s="114">
        <v>423</v>
      </c>
      <c r="G40" s="114">
        <v>403</v>
      </c>
      <c r="H40" s="114">
        <v>259</v>
      </c>
      <c r="I40" s="140">
        <v>381</v>
      </c>
      <c r="J40" s="115">
        <v>-54</v>
      </c>
      <c r="K40" s="116">
        <v>-14.173228346456693</v>
      </c>
    </row>
    <row r="41" spans="1:11" ht="14.1" customHeight="1" x14ac:dyDescent="0.2">
      <c r="A41" s="306"/>
      <c r="B41" s="307" t="s">
        <v>261</v>
      </c>
      <c r="C41" s="308"/>
      <c r="D41" s="113">
        <v>5.8636243035287876</v>
      </c>
      <c r="E41" s="115">
        <v>221</v>
      </c>
      <c r="F41" s="114">
        <v>313</v>
      </c>
      <c r="G41" s="114">
        <v>333</v>
      </c>
      <c r="H41" s="114">
        <v>203</v>
      </c>
      <c r="I41" s="140">
        <v>300</v>
      </c>
      <c r="J41" s="115">
        <v>-79</v>
      </c>
      <c r="K41" s="116">
        <v>-26.333333333333332</v>
      </c>
    </row>
    <row r="42" spans="1:11" ht="14.1" customHeight="1" x14ac:dyDescent="0.2">
      <c r="A42" s="306">
        <v>52</v>
      </c>
      <c r="B42" s="307" t="s">
        <v>262</v>
      </c>
      <c r="C42" s="308"/>
      <c r="D42" s="113">
        <v>8.4637834969487926</v>
      </c>
      <c r="E42" s="115">
        <v>319</v>
      </c>
      <c r="F42" s="114">
        <v>346</v>
      </c>
      <c r="G42" s="114">
        <v>240</v>
      </c>
      <c r="H42" s="114">
        <v>235</v>
      </c>
      <c r="I42" s="140">
        <v>307</v>
      </c>
      <c r="J42" s="115">
        <v>12</v>
      </c>
      <c r="K42" s="116">
        <v>3.9087947882736156</v>
      </c>
    </row>
    <row r="43" spans="1:11" ht="14.1" customHeight="1" x14ac:dyDescent="0.2">
      <c r="A43" s="306" t="s">
        <v>263</v>
      </c>
      <c r="B43" s="307" t="s">
        <v>264</v>
      </c>
      <c r="C43" s="308"/>
      <c r="D43" s="113">
        <v>7.6412841602547097</v>
      </c>
      <c r="E43" s="115">
        <v>288</v>
      </c>
      <c r="F43" s="114">
        <v>304</v>
      </c>
      <c r="G43" s="114">
        <v>225</v>
      </c>
      <c r="H43" s="114">
        <v>222</v>
      </c>
      <c r="I43" s="140">
        <v>259</v>
      </c>
      <c r="J43" s="115">
        <v>29</v>
      </c>
      <c r="K43" s="116">
        <v>11.196911196911197</v>
      </c>
    </row>
    <row r="44" spans="1:11" ht="14.1" customHeight="1" x14ac:dyDescent="0.2">
      <c r="A44" s="306">
        <v>53</v>
      </c>
      <c r="B44" s="307" t="s">
        <v>265</v>
      </c>
      <c r="C44" s="308"/>
      <c r="D44" s="113">
        <v>2.2817723534093926</v>
      </c>
      <c r="E44" s="115">
        <v>86</v>
      </c>
      <c r="F44" s="114">
        <v>63</v>
      </c>
      <c r="G44" s="114">
        <v>75</v>
      </c>
      <c r="H44" s="114">
        <v>74</v>
      </c>
      <c r="I44" s="140">
        <v>61</v>
      </c>
      <c r="J44" s="115">
        <v>25</v>
      </c>
      <c r="K44" s="116">
        <v>40.983606557377051</v>
      </c>
    </row>
    <row r="45" spans="1:11" ht="14.1" customHeight="1" x14ac:dyDescent="0.2">
      <c r="A45" s="306" t="s">
        <v>266</v>
      </c>
      <c r="B45" s="307" t="s">
        <v>267</v>
      </c>
      <c r="C45" s="308"/>
      <c r="D45" s="113">
        <v>2.2287078800742903</v>
      </c>
      <c r="E45" s="115">
        <v>84</v>
      </c>
      <c r="F45" s="114">
        <v>63</v>
      </c>
      <c r="G45" s="114">
        <v>75</v>
      </c>
      <c r="H45" s="114">
        <v>72</v>
      </c>
      <c r="I45" s="140">
        <v>58</v>
      </c>
      <c r="J45" s="115">
        <v>26</v>
      </c>
      <c r="K45" s="116">
        <v>44.827586206896555</v>
      </c>
    </row>
    <row r="46" spans="1:11" ht="14.1" customHeight="1" x14ac:dyDescent="0.2">
      <c r="A46" s="306">
        <v>54</v>
      </c>
      <c r="B46" s="307" t="s">
        <v>268</v>
      </c>
      <c r="C46" s="308"/>
      <c r="D46" s="113">
        <v>4.8288670734942958</v>
      </c>
      <c r="E46" s="115">
        <v>182</v>
      </c>
      <c r="F46" s="114">
        <v>174</v>
      </c>
      <c r="G46" s="114">
        <v>207</v>
      </c>
      <c r="H46" s="114">
        <v>176</v>
      </c>
      <c r="I46" s="140">
        <v>212</v>
      </c>
      <c r="J46" s="115">
        <v>-30</v>
      </c>
      <c r="K46" s="116">
        <v>-14.150943396226415</v>
      </c>
    </row>
    <row r="47" spans="1:11" ht="14.1" customHeight="1" x14ac:dyDescent="0.2">
      <c r="A47" s="306">
        <v>61</v>
      </c>
      <c r="B47" s="307" t="s">
        <v>269</v>
      </c>
      <c r="C47" s="308"/>
      <c r="D47" s="113">
        <v>2.1225789334040859</v>
      </c>
      <c r="E47" s="115">
        <v>80</v>
      </c>
      <c r="F47" s="114">
        <v>64</v>
      </c>
      <c r="G47" s="114">
        <v>96</v>
      </c>
      <c r="H47" s="114">
        <v>40</v>
      </c>
      <c r="I47" s="140">
        <v>86</v>
      </c>
      <c r="J47" s="115">
        <v>-6</v>
      </c>
      <c r="K47" s="116">
        <v>-6.9767441860465116</v>
      </c>
    </row>
    <row r="48" spans="1:11" ht="14.1" customHeight="1" x14ac:dyDescent="0.2">
      <c r="A48" s="306">
        <v>62</v>
      </c>
      <c r="B48" s="307" t="s">
        <v>270</v>
      </c>
      <c r="C48" s="308"/>
      <c r="D48" s="113">
        <v>8.7291058636243033</v>
      </c>
      <c r="E48" s="115">
        <v>329</v>
      </c>
      <c r="F48" s="114">
        <v>271</v>
      </c>
      <c r="G48" s="114">
        <v>368</v>
      </c>
      <c r="H48" s="114">
        <v>236</v>
      </c>
      <c r="I48" s="140">
        <v>261</v>
      </c>
      <c r="J48" s="115">
        <v>68</v>
      </c>
      <c r="K48" s="116">
        <v>26.053639846743295</v>
      </c>
    </row>
    <row r="49" spans="1:11" ht="14.1" customHeight="1" x14ac:dyDescent="0.2">
      <c r="A49" s="306">
        <v>63</v>
      </c>
      <c r="B49" s="307" t="s">
        <v>271</v>
      </c>
      <c r="C49" s="308"/>
      <c r="D49" s="113">
        <v>3.5553197134518442</v>
      </c>
      <c r="E49" s="115">
        <v>134</v>
      </c>
      <c r="F49" s="114">
        <v>161</v>
      </c>
      <c r="G49" s="114">
        <v>196</v>
      </c>
      <c r="H49" s="114">
        <v>124</v>
      </c>
      <c r="I49" s="140">
        <v>140</v>
      </c>
      <c r="J49" s="115">
        <v>-6</v>
      </c>
      <c r="K49" s="116">
        <v>-4.2857142857142856</v>
      </c>
    </row>
    <row r="50" spans="1:11" ht="14.1" customHeight="1" x14ac:dyDescent="0.2">
      <c r="A50" s="306" t="s">
        <v>272</v>
      </c>
      <c r="B50" s="307" t="s">
        <v>273</v>
      </c>
      <c r="C50" s="308"/>
      <c r="D50" s="113">
        <v>0.45104802334836824</v>
      </c>
      <c r="E50" s="115">
        <v>17</v>
      </c>
      <c r="F50" s="114">
        <v>20</v>
      </c>
      <c r="G50" s="114">
        <v>24</v>
      </c>
      <c r="H50" s="114">
        <v>14</v>
      </c>
      <c r="I50" s="140">
        <v>31</v>
      </c>
      <c r="J50" s="115">
        <v>-14</v>
      </c>
      <c r="K50" s="116">
        <v>-45.161290322580648</v>
      </c>
    </row>
    <row r="51" spans="1:11" ht="14.1" customHeight="1" x14ac:dyDescent="0.2">
      <c r="A51" s="306" t="s">
        <v>274</v>
      </c>
      <c r="B51" s="307" t="s">
        <v>275</v>
      </c>
      <c r="C51" s="308"/>
      <c r="D51" s="113">
        <v>2.892013796763067</v>
      </c>
      <c r="E51" s="115">
        <v>109</v>
      </c>
      <c r="F51" s="114">
        <v>136</v>
      </c>
      <c r="G51" s="114">
        <v>137</v>
      </c>
      <c r="H51" s="114">
        <v>101</v>
      </c>
      <c r="I51" s="140">
        <v>103</v>
      </c>
      <c r="J51" s="115">
        <v>6</v>
      </c>
      <c r="K51" s="116">
        <v>5.825242718446602</v>
      </c>
    </row>
    <row r="52" spans="1:11" ht="14.1" customHeight="1" x14ac:dyDescent="0.2">
      <c r="A52" s="306">
        <v>71</v>
      </c>
      <c r="B52" s="307" t="s">
        <v>276</v>
      </c>
      <c r="C52" s="308"/>
      <c r="D52" s="113">
        <v>8.1188644202706293</v>
      </c>
      <c r="E52" s="115">
        <v>306</v>
      </c>
      <c r="F52" s="114">
        <v>260</v>
      </c>
      <c r="G52" s="114">
        <v>362</v>
      </c>
      <c r="H52" s="114">
        <v>251</v>
      </c>
      <c r="I52" s="140">
        <v>367</v>
      </c>
      <c r="J52" s="115">
        <v>-61</v>
      </c>
      <c r="K52" s="116">
        <v>-16.621253405994551</v>
      </c>
    </row>
    <row r="53" spans="1:11" ht="14.1" customHeight="1" x14ac:dyDescent="0.2">
      <c r="A53" s="306" t="s">
        <v>277</v>
      </c>
      <c r="B53" s="307" t="s">
        <v>278</v>
      </c>
      <c r="C53" s="308"/>
      <c r="D53" s="113">
        <v>3.3165295834438844</v>
      </c>
      <c r="E53" s="115">
        <v>125</v>
      </c>
      <c r="F53" s="114">
        <v>110</v>
      </c>
      <c r="G53" s="114">
        <v>151</v>
      </c>
      <c r="H53" s="114">
        <v>114</v>
      </c>
      <c r="I53" s="140">
        <v>150</v>
      </c>
      <c r="J53" s="115">
        <v>-25</v>
      </c>
      <c r="K53" s="116">
        <v>-16.666666666666668</v>
      </c>
    </row>
    <row r="54" spans="1:11" ht="14.1" customHeight="1" x14ac:dyDescent="0.2">
      <c r="A54" s="306" t="s">
        <v>279</v>
      </c>
      <c r="B54" s="307" t="s">
        <v>280</v>
      </c>
      <c r="C54" s="308"/>
      <c r="D54" s="113">
        <v>4.0594322101353146</v>
      </c>
      <c r="E54" s="115">
        <v>153</v>
      </c>
      <c r="F54" s="114">
        <v>135</v>
      </c>
      <c r="G54" s="114">
        <v>193</v>
      </c>
      <c r="H54" s="114">
        <v>126</v>
      </c>
      <c r="I54" s="140">
        <v>198</v>
      </c>
      <c r="J54" s="115">
        <v>-45</v>
      </c>
      <c r="K54" s="116">
        <v>-22.727272727272727</v>
      </c>
    </row>
    <row r="55" spans="1:11" ht="14.1" customHeight="1" x14ac:dyDescent="0.2">
      <c r="A55" s="306">
        <v>72</v>
      </c>
      <c r="B55" s="307" t="s">
        <v>281</v>
      </c>
      <c r="C55" s="308"/>
      <c r="D55" s="113">
        <v>1.8837888033961263</v>
      </c>
      <c r="E55" s="115">
        <v>71</v>
      </c>
      <c r="F55" s="114">
        <v>41</v>
      </c>
      <c r="G55" s="114">
        <v>48</v>
      </c>
      <c r="H55" s="114">
        <v>44</v>
      </c>
      <c r="I55" s="140">
        <v>86</v>
      </c>
      <c r="J55" s="115">
        <v>-15</v>
      </c>
      <c r="K55" s="116">
        <v>-17.441860465116278</v>
      </c>
    </row>
    <row r="56" spans="1:11" ht="14.1" customHeight="1" x14ac:dyDescent="0.2">
      <c r="A56" s="306" t="s">
        <v>282</v>
      </c>
      <c r="B56" s="307" t="s">
        <v>283</v>
      </c>
      <c r="C56" s="308"/>
      <c r="D56" s="113">
        <v>0.79596710002653226</v>
      </c>
      <c r="E56" s="115">
        <v>30</v>
      </c>
      <c r="F56" s="114">
        <v>14</v>
      </c>
      <c r="G56" s="114">
        <v>22</v>
      </c>
      <c r="H56" s="114">
        <v>18</v>
      </c>
      <c r="I56" s="140">
        <v>38</v>
      </c>
      <c r="J56" s="115">
        <v>-8</v>
      </c>
      <c r="K56" s="116">
        <v>-21.05263157894737</v>
      </c>
    </row>
    <row r="57" spans="1:11" ht="14.1" customHeight="1" x14ac:dyDescent="0.2">
      <c r="A57" s="306" t="s">
        <v>284</v>
      </c>
      <c r="B57" s="307" t="s">
        <v>285</v>
      </c>
      <c r="C57" s="308"/>
      <c r="D57" s="113">
        <v>0.50411249668347047</v>
      </c>
      <c r="E57" s="115">
        <v>19</v>
      </c>
      <c r="F57" s="114">
        <v>16</v>
      </c>
      <c r="G57" s="114">
        <v>18</v>
      </c>
      <c r="H57" s="114">
        <v>18</v>
      </c>
      <c r="I57" s="140">
        <v>29</v>
      </c>
      <c r="J57" s="115">
        <v>-10</v>
      </c>
      <c r="K57" s="116">
        <v>-34.482758620689658</v>
      </c>
    </row>
    <row r="58" spans="1:11" ht="14.1" customHeight="1" x14ac:dyDescent="0.2">
      <c r="A58" s="306">
        <v>73</v>
      </c>
      <c r="B58" s="307" t="s">
        <v>286</v>
      </c>
      <c r="C58" s="308"/>
      <c r="D58" s="113">
        <v>0.63677368002122581</v>
      </c>
      <c r="E58" s="115">
        <v>24</v>
      </c>
      <c r="F58" s="114">
        <v>32</v>
      </c>
      <c r="G58" s="114">
        <v>23</v>
      </c>
      <c r="H58" s="114">
        <v>24</v>
      </c>
      <c r="I58" s="140">
        <v>24</v>
      </c>
      <c r="J58" s="115">
        <v>0</v>
      </c>
      <c r="K58" s="116">
        <v>0</v>
      </c>
    </row>
    <row r="59" spans="1:11" ht="14.1" customHeight="1" x14ac:dyDescent="0.2">
      <c r="A59" s="306" t="s">
        <v>287</v>
      </c>
      <c r="B59" s="307" t="s">
        <v>288</v>
      </c>
      <c r="C59" s="308"/>
      <c r="D59" s="113">
        <v>0.34491907667816396</v>
      </c>
      <c r="E59" s="115">
        <v>13</v>
      </c>
      <c r="F59" s="114">
        <v>25</v>
      </c>
      <c r="G59" s="114">
        <v>13</v>
      </c>
      <c r="H59" s="114">
        <v>16</v>
      </c>
      <c r="I59" s="140">
        <v>20</v>
      </c>
      <c r="J59" s="115">
        <v>-7</v>
      </c>
      <c r="K59" s="116">
        <v>-35</v>
      </c>
    </row>
    <row r="60" spans="1:11" ht="14.1" customHeight="1" x14ac:dyDescent="0.2">
      <c r="A60" s="306">
        <v>81</v>
      </c>
      <c r="B60" s="307" t="s">
        <v>289</v>
      </c>
      <c r="C60" s="308"/>
      <c r="D60" s="113">
        <v>4.8288670734942958</v>
      </c>
      <c r="E60" s="115">
        <v>182</v>
      </c>
      <c r="F60" s="114">
        <v>176</v>
      </c>
      <c r="G60" s="114">
        <v>235</v>
      </c>
      <c r="H60" s="114">
        <v>130</v>
      </c>
      <c r="I60" s="140">
        <v>181</v>
      </c>
      <c r="J60" s="115">
        <v>1</v>
      </c>
      <c r="K60" s="116">
        <v>0.5524861878453039</v>
      </c>
    </row>
    <row r="61" spans="1:11" ht="14.1" customHeight="1" x14ac:dyDescent="0.2">
      <c r="A61" s="306" t="s">
        <v>290</v>
      </c>
      <c r="B61" s="307" t="s">
        <v>291</v>
      </c>
      <c r="C61" s="308"/>
      <c r="D61" s="113">
        <v>2.1491111700716372</v>
      </c>
      <c r="E61" s="115">
        <v>81</v>
      </c>
      <c r="F61" s="114">
        <v>82</v>
      </c>
      <c r="G61" s="114">
        <v>111</v>
      </c>
      <c r="H61" s="114">
        <v>35</v>
      </c>
      <c r="I61" s="140">
        <v>66</v>
      </c>
      <c r="J61" s="115">
        <v>15</v>
      </c>
      <c r="K61" s="116">
        <v>22.727272727272727</v>
      </c>
    </row>
    <row r="62" spans="1:11" ht="14.1" customHeight="1" x14ac:dyDescent="0.2">
      <c r="A62" s="306" t="s">
        <v>292</v>
      </c>
      <c r="B62" s="307" t="s">
        <v>293</v>
      </c>
      <c r="C62" s="308"/>
      <c r="D62" s="113">
        <v>1.1939506500397983</v>
      </c>
      <c r="E62" s="115">
        <v>45</v>
      </c>
      <c r="F62" s="114">
        <v>37</v>
      </c>
      <c r="G62" s="114">
        <v>66</v>
      </c>
      <c r="H62" s="114">
        <v>40</v>
      </c>
      <c r="I62" s="140">
        <v>44</v>
      </c>
      <c r="J62" s="115">
        <v>1</v>
      </c>
      <c r="K62" s="116">
        <v>2.2727272727272729</v>
      </c>
    </row>
    <row r="63" spans="1:11" ht="14.1" customHeight="1" x14ac:dyDescent="0.2">
      <c r="A63" s="306"/>
      <c r="B63" s="307" t="s">
        <v>294</v>
      </c>
      <c r="C63" s="308"/>
      <c r="D63" s="113">
        <v>1.0082249933669409</v>
      </c>
      <c r="E63" s="115">
        <v>38</v>
      </c>
      <c r="F63" s="114">
        <v>35</v>
      </c>
      <c r="G63" s="114">
        <v>60</v>
      </c>
      <c r="H63" s="114">
        <v>36</v>
      </c>
      <c r="I63" s="140">
        <v>41</v>
      </c>
      <c r="J63" s="115">
        <v>-3</v>
      </c>
      <c r="K63" s="116">
        <v>-7.3170731707317076</v>
      </c>
    </row>
    <row r="64" spans="1:11" ht="14.1" customHeight="1" x14ac:dyDescent="0.2">
      <c r="A64" s="306" t="s">
        <v>295</v>
      </c>
      <c r="B64" s="307" t="s">
        <v>296</v>
      </c>
      <c r="C64" s="308"/>
      <c r="D64" s="113">
        <v>0.34491907667816396</v>
      </c>
      <c r="E64" s="115">
        <v>13</v>
      </c>
      <c r="F64" s="114">
        <v>28</v>
      </c>
      <c r="G64" s="114">
        <v>13</v>
      </c>
      <c r="H64" s="114">
        <v>18</v>
      </c>
      <c r="I64" s="140">
        <v>22</v>
      </c>
      <c r="J64" s="115">
        <v>-9</v>
      </c>
      <c r="K64" s="116">
        <v>-40.909090909090907</v>
      </c>
    </row>
    <row r="65" spans="1:11" ht="14.1" customHeight="1" x14ac:dyDescent="0.2">
      <c r="A65" s="306" t="s">
        <v>297</v>
      </c>
      <c r="B65" s="307" t="s">
        <v>298</v>
      </c>
      <c r="C65" s="308"/>
      <c r="D65" s="113">
        <v>0.68983815335632792</v>
      </c>
      <c r="E65" s="115">
        <v>26</v>
      </c>
      <c r="F65" s="114">
        <v>13</v>
      </c>
      <c r="G65" s="114">
        <v>24</v>
      </c>
      <c r="H65" s="114">
        <v>13</v>
      </c>
      <c r="I65" s="140">
        <v>35</v>
      </c>
      <c r="J65" s="115">
        <v>-9</v>
      </c>
      <c r="K65" s="116">
        <v>-25.714285714285715</v>
      </c>
    </row>
    <row r="66" spans="1:11" ht="14.1" customHeight="1" x14ac:dyDescent="0.2">
      <c r="A66" s="306">
        <v>82</v>
      </c>
      <c r="B66" s="307" t="s">
        <v>299</v>
      </c>
      <c r="C66" s="308"/>
      <c r="D66" s="113">
        <v>3.2104006367736799</v>
      </c>
      <c r="E66" s="115">
        <v>121</v>
      </c>
      <c r="F66" s="114">
        <v>97</v>
      </c>
      <c r="G66" s="114">
        <v>186</v>
      </c>
      <c r="H66" s="114">
        <v>88</v>
      </c>
      <c r="I66" s="140">
        <v>117</v>
      </c>
      <c r="J66" s="115">
        <v>4</v>
      </c>
      <c r="K66" s="116">
        <v>3.4188034188034186</v>
      </c>
    </row>
    <row r="67" spans="1:11" ht="14.1" customHeight="1" x14ac:dyDescent="0.2">
      <c r="A67" s="306" t="s">
        <v>300</v>
      </c>
      <c r="B67" s="307" t="s">
        <v>301</v>
      </c>
      <c r="C67" s="308"/>
      <c r="D67" s="113">
        <v>2.2817723534093926</v>
      </c>
      <c r="E67" s="115">
        <v>86</v>
      </c>
      <c r="F67" s="114">
        <v>74</v>
      </c>
      <c r="G67" s="114">
        <v>144</v>
      </c>
      <c r="H67" s="114">
        <v>61</v>
      </c>
      <c r="I67" s="140">
        <v>84</v>
      </c>
      <c r="J67" s="115">
        <v>2</v>
      </c>
      <c r="K67" s="116">
        <v>2.3809523809523809</v>
      </c>
    </row>
    <row r="68" spans="1:11" ht="14.1" customHeight="1" x14ac:dyDescent="0.2">
      <c r="A68" s="306" t="s">
        <v>302</v>
      </c>
      <c r="B68" s="307" t="s">
        <v>303</v>
      </c>
      <c r="C68" s="308"/>
      <c r="D68" s="113">
        <v>0.42451578668081719</v>
      </c>
      <c r="E68" s="115">
        <v>16</v>
      </c>
      <c r="F68" s="114">
        <v>20</v>
      </c>
      <c r="G68" s="114">
        <v>33</v>
      </c>
      <c r="H68" s="114">
        <v>13</v>
      </c>
      <c r="I68" s="140">
        <v>25</v>
      </c>
      <c r="J68" s="115">
        <v>-9</v>
      </c>
      <c r="K68" s="116">
        <v>-36</v>
      </c>
    </row>
    <row r="69" spans="1:11" ht="14.1" customHeight="1" x14ac:dyDescent="0.2">
      <c r="A69" s="306">
        <v>83</v>
      </c>
      <c r="B69" s="307" t="s">
        <v>304</v>
      </c>
      <c r="C69" s="308"/>
      <c r="D69" s="113">
        <v>4.006367736800212</v>
      </c>
      <c r="E69" s="115">
        <v>151</v>
      </c>
      <c r="F69" s="114">
        <v>94</v>
      </c>
      <c r="G69" s="114">
        <v>258</v>
      </c>
      <c r="H69" s="114">
        <v>86</v>
      </c>
      <c r="I69" s="140">
        <v>113</v>
      </c>
      <c r="J69" s="115">
        <v>38</v>
      </c>
      <c r="K69" s="116">
        <v>33.628318584070797</v>
      </c>
    </row>
    <row r="70" spans="1:11" ht="14.1" customHeight="1" x14ac:dyDescent="0.2">
      <c r="A70" s="306" t="s">
        <v>305</v>
      </c>
      <c r="B70" s="307" t="s">
        <v>306</v>
      </c>
      <c r="C70" s="308"/>
      <c r="D70" s="113">
        <v>3.1042716901034759</v>
      </c>
      <c r="E70" s="115">
        <v>117</v>
      </c>
      <c r="F70" s="114">
        <v>66</v>
      </c>
      <c r="G70" s="114">
        <v>225</v>
      </c>
      <c r="H70" s="114">
        <v>56</v>
      </c>
      <c r="I70" s="140">
        <v>83</v>
      </c>
      <c r="J70" s="115">
        <v>34</v>
      </c>
      <c r="K70" s="116">
        <v>40.963855421686745</v>
      </c>
    </row>
    <row r="71" spans="1:11" ht="14.1" customHeight="1" x14ac:dyDescent="0.2">
      <c r="A71" s="306"/>
      <c r="B71" s="307" t="s">
        <v>307</v>
      </c>
      <c r="C71" s="308"/>
      <c r="D71" s="113">
        <v>2.2817723534093926</v>
      </c>
      <c r="E71" s="115">
        <v>86</v>
      </c>
      <c r="F71" s="114">
        <v>47</v>
      </c>
      <c r="G71" s="114">
        <v>189</v>
      </c>
      <c r="H71" s="114">
        <v>33</v>
      </c>
      <c r="I71" s="140">
        <v>66</v>
      </c>
      <c r="J71" s="115">
        <v>20</v>
      </c>
      <c r="K71" s="116">
        <v>30.303030303030305</v>
      </c>
    </row>
    <row r="72" spans="1:11" ht="14.1" customHeight="1" x14ac:dyDescent="0.2">
      <c r="A72" s="306">
        <v>84</v>
      </c>
      <c r="B72" s="307" t="s">
        <v>308</v>
      </c>
      <c r="C72" s="308"/>
      <c r="D72" s="113">
        <v>0.63677368002122581</v>
      </c>
      <c r="E72" s="115">
        <v>24</v>
      </c>
      <c r="F72" s="114">
        <v>9</v>
      </c>
      <c r="G72" s="114">
        <v>67</v>
      </c>
      <c r="H72" s="114">
        <v>6</v>
      </c>
      <c r="I72" s="140">
        <v>27</v>
      </c>
      <c r="J72" s="115">
        <v>-3</v>
      </c>
      <c r="K72" s="116">
        <v>-11.111111111111111</v>
      </c>
    </row>
    <row r="73" spans="1:11" ht="14.1" customHeight="1" x14ac:dyDescent="0.2">
      <c r="A73" s="306" t="s">
        <v>309</v>
      </c>
      <c r="B73" s="307" t="s">
        <v>310</v>
      </c>
      <c r="C73" s="308"/>
      <c r="D73" s="113">
        <v>0.1061289466702043</v>
      </c>
      <c r="E73" s="115">
        <v>4</v>
      </c>
      <c r="F73" s="114">
        <v>3</v>
      </c>
      <c r="G73" s="114">
        <v>50</v>
      </c>
      <c r="H73" s="114" t="s">
        <v>513</v>
      </c>
      <c r="I73" s="140">
        <v>5</v>
      </c>
      <c r="J73" s="115">
        <v>-1</v>
      </c>
      <c r="K73" s="116">
        <v>-20</v>
      </c>
    </row>
    <row r="74" spans="1:11" ht="14.1" customHeight="1" x14ac:dyDescent="0.2">
      <c r="A74" s="306" t="s">
        <v>311</v>
      </c>
      <c r="B74" s="307" t="s">
        <v>312</v>
      </c>
      <c r="C74" s="308"/>
      <c r="D74" s="113" t="s">
        <v>513</v>
      </c>
      <c r="E74" s="115" t="s">
        <v>513</v>
      </c>
      <c r="F74" s="114" t="s">
        <v>513</v>
      </c>
      <c r="G74" s="114">
        <v>4</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v>7.9596710002653226E-2</v>
      </c>
      <c r="E76" s="115">
        <v>3</v>
      </c>
      <c r="F76" s="114">
        <v>4</v>
      </c>
      <c r="G76" s="114">
        <v>4</v>
      </c>
      <c r="H76" s="114" t="s">
        <v>513</v>
      </c>
      <c r="I76" s="140">
        <v>0</v>
      </c>
      <c r="J76" s="115">
        <v>3</v>
      </c>
      <c r="K76" s="116" t="s">
        <v>514</v>
      </c>
    </row>
    <row r="77" spans="1:11" ht="14.1" customHeight="1" x14ac:dyDescent="0.2">
      <c r="A77" s="306">
        <v>92</v>
      </c>
      <c r="B77" s="307" t="s">
        <v>316</v>
      </c>
      <c r="C77" s="308"/>
      <c r="D77" s="113">
        <v>0.47758026001591936</v>
      </c>
      <c r="E77" s="115">
        <v>18</v>
      </c>
      <c r="F77" s="114">
        <v>13</v>
      </c>
      <c r="G77" s="114">
        <v>25</v>
      </c>
      <c r="H77" s="114">
        <v>19</v>
      </c>
      <c r="I77" s="140">
        <v>23</v>
      </c>
      <c r="J77" s="115">
        <v>-5</v>
      </c>
      <c r="K77" s="116">
        <v>-21.739130434782609</v>
      </c>
    </row>
    <row r="78" spans="1:11" ht="14.1" customHeight="1" x14ac:dyDescent="0.2">
      <c r="A78" s="306">
        <v>93</v>
      </c>
      <c r="B78" s="307" t="s">
        <v>317</v>
      </c>
      <c r="C78" s="308"/>
      <c r="D78" s="113" t="s">
        <v>513</v>
      </c>
      <c r="E78" s="115" t="s">
        <v>513</v>
      </c>
      <c r="F78" s="114">
        <v>5</v>
      </c>
      <c r="G78" s="114">
        <v>3</v>
      </c>
      <c r="H78" s="114">
        <v>3</v>
      </c>
      <c r="I78" s="140" t="s">
        <v>513</v>
      </c>
      <c r="J78" s="115" t="s">
        <v>513</v>
      </c>
      <c r="K78" s="116" t="s">
        <v>513</v>
      </c>
    </row>
    <row r="79" spans="1:11" ht="14.1" customHeight="1" x14ac:dyDescent="0.2">
      <c r="A79" s="306">
        <v>94</v>
      </c>
      <c r="B79" s="307" t="s">
        <v>318</v>
      </c>
      <c r="C79" s="308"/>
      <c r="D79" s="113" t="s">
        <v>513</v>
      </c>
      <c r="E79" s="115" t="s">
        <v>513</v>
      </c>
      <c r="F79" s="114" t="s">
        <v>513</v>
      </c>
      <c r="G79" s="114">
        <v>10</v>
      </c>
      <c r="H79" s="114">
        <v>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0.18572565667285751</v>
      </c>
      <c r="E81" s="143">
        <v>7</v>
      </c>
      <c r="F81" s="144">
        <v>10</v>
      </c>
      <c r="G81" s="144">
        <v>4</v>
      </c>
      <c r="H81" s="144">
        <v>5</v>
      </c>
      <c r="I81" s="145">
        <v>7</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35860</v>
      </c>
      <c r="C10" s="114">
        <v>21032</v>
      </c>
      <c r="D10" s="114">
        <v>14828</v>
      </c>
      <c r="E10" s="114">
        <v>28167</v>
      </c>
      <c r="F10" s="114">
        <v>7125</v>
      </c>
      <c r="G10" s="114">
        <v>5533</v>
      </c>
      <c r="H10" s="114">
        <v>8232</v>
      </c>
      <c r="I10" s="115">
        <v>11666</v>
      </c>
      <c r="J10" s="114">
        <v>8113</v>
      </c>
      <c r="K10" s="114">
        <v>3553</v>
      </c>
      <c r="L10" s="423">
        <v>2817</v>
      </c>
      <c r="M10" s="424">
        <v>2929</v>
      </c>
    </row>
    <row r="11" spans="1:13" ht="11.1" customHeight="1" x14ac:dyDescent="0.2">
      <c r="A11" s="422" t="s">
        <v>387</v>
      </c>
      <c r="B11" s="115">
        <v>36484</v>
      </c>
      <c r="C11" s="114">
        <v>21635</v>
      </c>
      <c r="D11" s="114">
        <v>14849</v>
      </c>
      <c r="E11" s="114">
        <v>28690</v>
      </c>
      <c r="F11" s="114">
        <v>7230</v>
      </c>
      <c r="G11" s="114">
        <v>5480</v>
      </c>
      <c r="H11" s="114">
        <v>8552</v>
      </c>
      <c r="I11" s="115">
        <v>11968</v>
      </c>
      <c r="J11" s="114">
        <v>8172</v>
      </c>
      <c r="K11" s="114">
        <v>3796</v>
      </c>
      <c r="L11" s="423">
        <v>2736</v>
      </c>
      <c r="M11" s="424">
        <v>2047</v>
      </c>
    </row>
    <row r="12" spans="1:13" ht="11.1" customHeight="1" x14ac:dyDescent="0.2">
      <c r="A12" s="422" t="s">
        <v>388</v>
      </c>
      <c r="B12" s="115">
        <v>37429</v>
      </c>
      <c r="C12" s="114">
        <v>22279</v>
      </c>
      <c r="D12" s="114">
        <v>15150</v>
      </c>
      <c r="E12" s="114">
        <v>29568</v>
      </c>
      <c r="F12" s="114">
        <v>7297</v>
      </c>
      <c r="G12" s="114">
        <v>5987</v>
      </c>
      <c r="H12" s="114">
        <v>8761</v>
      </c>
      <c r="I12" s="115">
        <v>12091</v>
      </c>
      <c r="J12" s="114">
        <v>8160</v>
      </c>
      <c r="K12" s="114">
        <v>3931</v>
      </c>
      <c r="L12" s="423">
        <v>4181</v>
      </c>
      <c r="M12" s="424">
        <v>3375</v>
      </c>
    </row>
    <row r="13" spans="1:13" s="110" customFormat="1" ht="11.1" customHeight="1" x14ac:dyDescent="0.2">
      <c r="A13" s="422" t="s">
        <v>389</v>
      </c>
      <c r="B13" s="115">
        <v>37019</v>
      </c>
      <c r="C13" s="114">
        <v>21776</v>
      </c>
      <c r="D13" s="114">
        <v>15243</v>
      </c>
      <c r="E13" s="114">
        <v>28948</v>
      </c>
      <c r="F13" s="114">
        <v>7511</v>
      </c>
      <c r="G13" s="114">
        <v>5770</v>
      </c>
      <c r="H13" s="114">
        <v>8744</v>
      </c>
      <c r="I13" s="115">
        <v>12068</v>
      </c>
      <c r="J13" s="114">
        <v>8221</v>
      </c>
      <c r="K13" s="114">
        <v>3847</v>
      </c>
      <c r="L13" s="423">
        <v>2177</v>
      </c>
      <c r="M13" s="424">
        <v>3045</v>
      </c>
    </row>
    <row r="14" spans="1:13" ht="15" customHeight="1" x14ac:dyDescent="0.2">
      <c r="A14" s="422" t="s">
        <v>390</v>
      </c>
      <c r="B14" s="115">
        <v>37457</v>
      </c>
      <c r="C14" s="114">
        <v>21949</v>
      </c>
      <c r="D14" s="114">
        <v>15508</v>
      </c>
      <c r="E14" s="114">
        <v>28181</v>
      </c>
      <c r="F14" s="114">
        <v>8740</v>
      </c>
      <c r="G14" s="114">
        <v>5636</v>
      </c>
      <c r="H14" s="114">
        <v>9003</v>
      </c>
      <c r="I14" s="115">
        <v>12591</v>
      </c>
      <c r="J14" s="114">
        <v>8495</v>
      </c>
      <c r="K14" s="114">
        <v>4096</v>
      </c>
      <c r="L14" s="423">
        <v>3402</v>
      </c>
      <c r="M14" s="424">
        <v>3180</v>
      </c>
    </row>
    <row r="15" spans="1:13" ht="11.1" customHeight="1" x14ac:dyDescent="0.2">
      <c r="A15" s="422" t="s">
        <v>387</v>
      </c>
      <c r="B15" s="115">
        <v>38012</v>
      </c>
      <c r="C15" s="114">
        <v>22407</v>
      </c>
      <c r="D15" s="114">
        <v>15605</v>
      </c>
      <c r="E15" s="114">
        <v>28463</v>
      </c>
      <c r="F15" s="114">
        <v>9024</v>
      </c>
      <c r="G15" s="114">
        <v>5563</v>
      </c>
      <c r="H15" s="114">
        <v>9288</v>
      </c>
      <c r="I15" s="115">
        <v>12943</v>
      </c>
      <c r="J15" s="114">
        <v>8613</v>
      </c>
      <c r="K15" s="114">
        <v>4330</v>
      </c>
      <c r="L15" s="423">
        <v>2861</v>
      </c>
      <c r="M15" s="424">
        <v>2333</v>
      </c>
    </row>
    <row r="16" spans="1:13" ht="11.1" customHeight="1" x14ac:dyDescent="0.2">
      <c r="A16" s="422" t="s">
        <v>388</v>
      </c>
      <c r="B16" s="115">
        <v>39084</v>
      </c>
      <c r="C16" s="114">
        <v>23078</v>
      </c>
      <c r="D16" s="114">
        <v>16006</v>
      </c>
      <c r="E16" s="114">
        <v>29851</v>
      </c>
      <c r="F16" s="114">
        <v>9186</v>
      </c>
      <c r="G16" s="114">
        <v>6170</v>
      </c>
      <c r="H16" s="114">
        <v>9469</v>
      </c>
      <c r="I16" s="115">
        <v>13079</v>
      </c>
      <c r="J16" s="114">
        <v>8561</v>
      </c>
      <c r="K16" s="114">
        <v>4518</v>
      </c>
      <c r="L16" s="423">
        <v>4328</v>
      </c>
      <c r="M16" s="424">
        <v>3349</v>
      </c>
    </row>
    <row r="17" spans="1:13" s="110" customFormat="1" ht="11.1" customHeight="1" x14ac:dyDescent="0.2">
      <c r="A17" s="422" t="s">
        <v>389</v>
      </c>
      <c r="B17" s="115">
        <v>38672</v>
      </c>
      <c r="C17" s="114">
        <v>22642</v>
      </c>
      <c r="D17" s="114">
        <v>16030</v>
      </c>
      <c r="E17" s="114">
        <v>29487</v>
      </c>
      <c r="F17" s="114">
        <v>9170</v>
      </c>
      <c r="G17" s="114">
        <v>5926</v>
      </c>
      <c r="H17" s="114">
        <v>9499</v>
      </c>
      <c r="I17" s="115">
        <v>13035</v>
      </c>
      <c r="J17" s="114">
        <v>8539</v>
      </c>
      <c r="K17" s="114">
        <v>4496</v>
      </c>
      <c r="L17" s="423">
        <v>2372</v>
      </c>
      <c r="M17" s="424">
        <v>3035</v>
      </c>
    </row>
    <row r="18" spans="1:13" ht="15" customHeight="1" x14ac:dyDescent="0.2">
      <c r="A18" s="422" t="s">
        <v>391</v>
      </c>
      <c r="B18" s="115">
        <v>39043</v>
      </c>
      <c r="C18" s="114">
        <v>22889</v>
      </c>
      <c r="D18" s="114">
        <v>16154</v>
      </c>
      <c r="E18" s="114">
        <v>29661</v>
      </c>
      <c r="F18" s="114">
        <v>9357</v>
      </c>
      <c r="G18" s="114">
        <v>5827</v>
      </c>
      <c r="H18" s="114">
        <v>9691</v>
      </c>
      <c r="I18" s="115">
        <v>12948</v>
      </c>
      <c r="J18" s="114">
        <v>8489</v>
      </c>
      <c r="K18" s="114">
        <v>4459</v>
      </c>
      <c r="L18" s="423">
        <v>3489</v>
      </c>
      <c r="M18" s="424">
        <v>3161</v>
      </c>
    </row>
    <row r="19" spans="1:13" ht="11.1" customHeight="1" x14ac:dyDescent="0.2">
      <c r="A19" s="422" t="s">
        <v>387</v>
      </c>
      <c r="B19" s="115">
        <v>39468</v>
      </c>
      <c r="C19" s="114">
        <v>23308</v>
      </c>
      <c r="D19" s="114">
        <v>16160</v>
      </c>
      <c r="E19" s="114">
        <v>29923</v>
      </c>
      <c r="F19" s="114">
        <v>9520</v>
      </c>
      <c r="G19" s="114">
        <v>5726</v>
      </c>
      <c r="H19" s="114">
        <v>9986</v>
      </c>
      <c r="I19" s="115">
        <v>13076</v>
      </c>
      <c r="J19" s="114">
        <v>8544</v>
      </c>
      <c r="K19" s="114">
        <v>4532</v>
      </c>
      <c r="L19" s="423">
        <v>2687</v>
      </c>
      <c r="M19" s="424">
        <v>2147</v>
      </c>
    </row>
    <row r="20" spans="1:13" ht="11.1" customHeight="1" x14ac:dyDescent="0.2">
      <c r="A20" s="422" t="s">
        <v>388</v>
      </c>
      <c r="B20" s="115">
        <v>40244</v>
      </c>
      <c r="C20" s="114">
        <v>23751</v>
      </c>
      <c r="D20" s="114">
        <v>16493</v>
      </c>
      <c r="E20" s="114">
        <v>30617</v>
      </c>
      <c r="F20" s="114">
        <v>9619</v>
      </c>
      <c r="G20" s="114">
        <v>6205</v>
      </c>
      <c r="H20" s="114">
        <v>10126</v>
      </c>
      <c r="I20" s="115">
        <v>13227</v>
      </c>
      <c r="J20" s="114">
        <v>8557</v>
      </c>
      <c r="K20" s="114">
        <v>4670</v>
      </c>
      <c r="L20" s="423">
        <v>3957</v>
      </c>
      <c r="M20" s="424">
        <v>3331</v>
      </c>
    </row>
    <row r="21" spans="1:13" s="110" customFormat="1" ht="11.1" customHeight="1" x14ac:dyDescent="0.2">
      <c r="A21" s="422" t="s">
        <v>389</v>
      </c>
      <c r="B21" s="115">
        <v>39351</v>
      </c>
      <c r="C21" s="114">
        <v>22898</v>
      </c>
      <c r="D21" s="114">
        <v>16453</v>
      </c>
      <c r="E21" s="114">
        <v>29808</v>
      </c>
      <c r="F21" s="114">
        <v>9539</v>
      </c>
      <c r="G21" s="114">
        <v>5895</v>
      </c>
      <c r="H21" s="114">
        <v>10056</v>
      </c>
      <c r="I21" s="115">
        <v>13191</v>
      </c>
      <c r="J21" s="114">
        <v>8569</v>
      </c>
      <c r="K21" s="114">
        <v>4622</v>
      </c>
      <c r="L21" s="423">
        <v>2029</v>
      </c>
      <c r="M21" s="424">
        <v>2981</v>
      </c>
    </row>
    <row r="22" spans="1:13" ht="15" customHeight="1" x14ac:dyDescent="0.2">
      <c r="A22" s="422" t="s">
        <v>392</v>
      </c>
      <c r="B22" s="115">
        <v>39412</v>
      </c>
      <c r="C22" s="114">
        <v>22864</v>
      </c>
      <c r="D22" s="114">
        <v>16548</v>
      </c>
      <c r="E22" s="114">
        <v>29668</v>
      </c>
      <c r="F22" s="114">
        <v>9705</v>
      </c>
      <c r="G22" s="114">
        <v>5718</v>
      </c>
      <c r="H22" s="114">
        <v>10171</v>
      </c>
      <c r="I22" s="115">
        <v>13190</v>
      </c>
      <c r="J22" s="114">
        <v>8558</v>
      </c>
      <c r="K22" s="114">
        <v>4632</v>
      </c>
      <c r="L22" s="423">
        <v>3250</v>
      </c>
      <c r="M22" s="424">
        <v>3245</v>
      </c>
    </row>
    <row r="23" spans="1:13" ht="11.1" customHeight="1" x14ac:dyDescent="0.2">
      <c r="A23" s="422" t="s">
        <v>387</v>
      </c>
      <c r="B23" s="115">
        <v>40092</v>
      </c>
      <c r="C23" s="114">
        <v>23409</v>
      </c>
      <c r="D23" s="114">
        <v>16683</v>
      </c>
      <c r="E23" s="114">
        <v>30135</v>
      </c>
      <c r="F23" s="114">
        <v>9899</v>
      </c>
      <c r="G23" s="114">
        <v>5600</v>
      </c>
      <c r="H23" s="114">
        <v>10553</v>
      </c>
      <c r="I23" s="115">
        <v>13448</v>
      </c>
      <c r="J23" s="114">
        <v>8690</v>
      </c>
      <c r="K23" s="114">
        <v>4758</v>
      </c>
      <c r="L23" s="423">
        <v>2881</v>
      </c>
      <c r="M23" s="424">
        <v>2278</v>
      </c>
    </row>
    <row r="24" spans="1:13" ht="11.1" customHeight="1" x14ac:dyDescent="0.2">
      <c r="A24" s="422" t="s">
        <v>388</v>
      </c>
      <c r="B24" s="115">
        <v>40861</v>
      </c>
      <c r="C24" s="114">
        <v>23873</v>
      </c>
      <c r="D24" s="114">
        <v>16988</v>
      </c>
      <c r="E24" s="114">
        <v>30259</v>
      </c>
      <c r="F24" s="114">
        <v>10041</v>
      </c>
      <c r="G24" s="114">
        <v>6067</v>
      </c>
      <c r="H24" s="114">
        <v>10739</v>
      </c>
      <c r="I24" s="115">
        <v>13709</v>
      </c>
      <c r="J24" s="114">
        <v>8771</v>
      </c>
      <c r="K24" s="114">
        <v>4938</v>
      </c>
      <c r="L24" s="423">
        <v>4005</v>
      </c>
      <c r="M24" s="424">
        <v>3389</v>
      </c>
    </row>
    <row r="25" spans="1:13" s="110" customFormat="1" ht="11.1" customHeight="1" x14ac:dyDescent="0.2">
      <c r="A25" s="422" t="s">
        <v>389</v>
      </c>
      <c r="B25" s="115">
        <v>39982</v>
      </c>
      <c r="C25" s="114">
        <v>23019</v>
      </c>
      <c r="D25" s="114">
        <v>16963</v>
      </c>
      <c r="E25" s="114">
        <v>29423</v>
      </c>
      <c r="F25" s="114">
        <v>10007</v>
      </c>
      <c r="G25" s="114">
        <v>5751</v>
      </c>
      <c r="H25" s="114">
        <v>10753</v>
      </c>
      <c r="I25" s="115">
        <v>13591</v>
      </c>
      <c r="J25" s="114">
        <v>8724</v>
      </c>
      <c r="K25" s="114">
        <v>4867</v>
      </c>
      <c r="L25" s="423">
        <v>2112</v>
      </c>
      <c r="M25" s="424">
        <v>3145</v>
      </c>
    </row>
    <row r="26" spans="1:13" ht="15" customHeight="1" x14ac:dyDescent="0.2">
      <c r="A26" s="422" t="s">
        <v>393</v>
      </c>
      <c r="B26" s="115">
        <v>40450</v>
      </c>
      <c r="C26" s="114">
        <v>23442</v>
      </c>
      <c r="D26" s="114">
        <v>17008</v>
      </c>
      <c r="E26" s="114">
        <v>29696</v>
      </c>
      <c r="F26" s="114">
        <v>10209</v>
      </c>
      <c r="G26" s="114">
        <v>5645</v>
      </c>
      <c r="H26" s="114">
        <v>11026</v>
      </c>
      <c r="I26" s="115">
        <v>13588</v>
      </c>
      <c r="J26" s="114">
        <v>8677</v>
      </c>
      <c r="K26" s="114">
        <v>4911</v>
      </c>
      <c r="L26" s="423">
        <v>3634</v>
      </c>
      <c r="M26" s="424">
        <v>3075</v>
      </c>
    </row>
    <row r="27" spans="1:13" ht="11.1" customHeight="1" x14ac:dyDescent="0.2">
      <c r="A27" s="422" t="s">
        <v>387</v>
      </c>
      <c r="B27" s="115">
        <v>41024</v>
      </c>
      <c r="C27" s="114">
        <v>23856</v>
      </c>
      <c r="D27" s="114">
        <v>17168</v>
      </c>
      <c r="E27" s="114">
        <v>30074</v>
      </c>
      <c r="F27" s="114">
        <v>10408</v>
      </c>
      <c r="G27" s="114">
        <v>5508</v>
      </c>
      <c r="H27" s="114">
        <v>11390</v>
      </c>
      <c r="I27" s="115">
        <v>13878</v>
      </c>
      <c r="J27" s="114">
        <v>8754</v>
      </c>
      <c r="K27" s="114">
        <v>5124</v>
      </c>
      <c r="L27" s="423">
        <v>2848</v>
      </c>
      <c r="M27" s="424">
        <v>2285</v>
      </c>
    </row>
    <row r="28" spans="1:13" ht="11.1" customHeight="1" x14ac:dyDescent="0.2">
      <c r="A28" s="422" t="s">
        <v>388</v>
      </c>
      <c r="B28" s="115">
        <v>41952</v>
      </c>
      <c r="C28" s="114">
        <v>24410</v>
      </c>
      <c r="D28" s="114">
        <v>17542</v>
      </c>
      <c r="E28" s="114">
        <v>31268</v>
      </c>
      <c r="F28" s="114">
        <v>10638</v>
      </c>
      <c r="G28" s="114">
        <v>6072</v>
      </c>
      <c r="H28" s="114">
        <v>11625</v>
      </c>
      <c r="I28" s="115">
        <v>13960</v>
      </c>
      <c r="J28" s="114">
        <v>8757</v>
      </c>
      <c r="K28" s="114">
        <v>5203</v>
      </c>
      <c r="L28" s="423">
        <v>4244</v>
      </c>
      <c r="M28" s="424">
        <v>3482</v>
      </c>
    </row>
    <row r="29" spans="1:13" s="110" customFormat="1" ht="11.1" customHeight="1" x14ac:dyDescent="0.2">
      <c r="A29" s="422" t="s">
        <v>389</v>
      </c>
      <c r="B29" s="115">
        <v>41195</v>
      </c>
      <c r="C29" s="114">
        <v>23564</v>
      </c>
      <c r="D29" s="114">
        <v>17631</v>
      </c>
      <c r="E29" s="114">
        <v>30462</v>
      </c>
      <c r="F29" s="114">
        <v>10719</v>
      </c>
      <c r="G29" s="114">
        <v>5803</v>
      </c>
      <c r="H29" s="114">
        <v>11548</v>
      </c>
      <c r="I29" s="115">
        <v>14210</v>
      </c>
      <c r="J29" s="114">
        <v>8984</v>
      </c>
      <c r="K29" s="114">
        <v>5226</v>
      </c>
      <c r="L29" s="423">
        <v>2410</v>
      </c>
      <c r="M29" s="424">
        <v>3177</v>
      </c>
    </row>
    <row r="30" spans="1:13" ht="15" customHeight="1" x14ac:dyDescent="0.2">
      <c r="A30" s="422" t="s">
        <v>394</v>
      </c>
      <c r="B30" s="115">
        <v>41756</v>
      </c>
      <c r="C30" s="114">
        <v>23998</v>
      </c>
      <c r="D30" s="114">
        <v>17758</v>
      </c>
      <c r="E30" s="114">
        <v>30804</v>
      </c>
      <c r="F30" s="114">
        <v>10943</v>
      </c>
      <c r="G30" s="114">
        <v>5663</v>
      </c>
      <c r="H30" s="114">
        <v>11804</v>
      </c>
      <c r="I30" s="115">
        <v>14158</v>
      </c>
      <c r="J30" s="114">
        <v>8885</v>
      </c>
      <c r="K30" s="114">
        <v>5273</v>
      </c>
      <c r="L30" s="423">
        <v>3840</v>
      </c>
      <c r="M30" s="424">
        <v>3350</v>
      </c>
    </row>
    <row r="31" spans="1:13" ht="11.1" customHeight="1" x14ac:dyDescent="0.2">
      <c r="A31" s="422" t="s">
        <v>387</v>
      </c>
      <c r="B31" s="115">
        <v>42463</v>
      </c>
      <c r="C31" s="114">
        <v>24569</v>
      </c>
      <c r="D31" s="114">
        <v>17894</v>
      </c>
      <c r="E31" s="114">
        <v>31318</v>
      </c>
      <c r="F31" s="114">
        <v>11139</v>
      </c>
      <c r="G31" s="114">
        <v>5525</v>
      </c>
      <c r="H31" s="114">
        <v>12158</v>
      </c>
      <c r="I31" s="115">
        <v>14601</v>
      </c>
      <c r="J31" s="114">
        <v>9117</v>
      </c>
      <c r="K31" s="114">
        <v>5484</v>
      </c>
      <c r="L31" s="423">
        <v>3195</v>
      </c>
      <c r="M31" s="424">
        <v>2541</v>
      </c>
    </row>
    <row r="32" spans="1:13" ht="11.1" customHeight="1" x14ac:dyDescent="0.2">
      <c r="A32" s="422" t="s">
        <v>388</v>
      </c>
      <c r="B32" s="115">
        <v>43671</v>
      </c>
      <c r="C32" s="114">
        <v>25327</v>
      </c>
      <c r="D32" s="114">
        <v>18344</v>
      </c>
      <c r="E32" s="114">
        <v>32286</v>
      </c>
      <c r="F32" s="114">
        <v>11382</v>
      </c>
      <c r="G32" s="114">
        <v>6093</v>
      </c>
      <c r="H32" s="114">
        <v>12372</v>
      </c>
      <c r="I32" s="115">
        <v>14650</v>
      </c>
      <c r="J32" s="114">
        <v>8985</v>
      </c>
      <c r="K32" s="114">
        <v>5665</v>
      </c>
      <c r="L32" s="423">
        <v>4530</v>
      </c>
      <c r="M32" s="424">
        <v>3400</v>
      </c>
    </row>
    <row r="33" spans="1:13" s="110" customFormat="1" ht="11.1" customHeight="1" x14ac:dyDescent="0.2">
      <c r="A33" s="422" t="s">
        <v>389</v>
      </c>
      <c r="B33" s="115">
        <v>43353</v>
      </c>
      <c r="C33" s="114">
        <v>25039</v>
      </c>
      <c r="D33" s="114">
        <v>18314</v>
      </c>
      <c r="E33" s="114">
        <v>31986</v>
      </c>
      <c r="F33" s="114">
        <v>11365</v>
      </c>
      <c r="G33" s="114">
        <v>5857</v>
      </c>
      <c r="H33" s="114">
        <v>12340</v>
      </c>
      <c r="I33" s="115">
        <v>14637</v>
      </c>
      <c r="J33" s="114">
        <v>9090</v>
      </c>
      <c r="K33" s="114">
        <v>5547</v>
      </c>
      <c r="L33" s="423">
        <v>2817</v>
      </c>
      <c r="M33" s="424">
        <v>3303</v>
      </c>
    </row>
    <row r="34" spans="1:13" ht="15" customHeight="1" x14ac:dyDescent="0.2">
      <c r="A34" s="422" t="s">
        <v>395</v>
      </c>
      <c r="B34" s="115">
        <v>43752</v>
      </c>
      <c r="C34" s="114">
        <v>25415</v>
      </c>
      <c r="D34" s="114">
        <v>18337</v>
      </c>
      <c r="E34" s="114">
        <v>32260</v>
      </c>
      <c r="F34" s="114">
        <v>11490</v>
      </c>
      <c r="G34" s="114">
        <v>5731</v>
      </c>
      <c r="H34" s="114">
        <v>12620</v>
      </c>
      <c r="I34" s="115">
        <v>14632</v>
      </c>
      <c r="J34" s="114">
        <v>9018</v>
      </c>
      <c r="K34" s="114">
        <v>5614</v>
      </c>
      <c r="L34" s="423">
        <v>3964</v>
      </c>
      <c r="M34" s="424">
        <v>3596</v>
      </c>
    </row>
    <row r="35" spans="1:13" ht="11.1" customHeight="1" x14ac:dyDescent="0.2">
      <c r="A35" s="422" t="s">
        <v>387</v>
      </c>
      <c r="B35" s="115">
        <v>44490</v>
      </c>
      <c r="C35" s="114">
        <v>26036</v>
      </c>
      <c r="D35" s="114">
        <v>18454</v>
      </c>
      <c r="E35" s="114">
        <v>32821</v>
      </c>
      <c r="F35" s="114">
        <v>11668</v>
      </c>
      <c r="G35" s="114">
        <v>5617</v>
      </c>
      <c r="H35" s="114">
        <v>12994</v>
      </c>
      <c r="I35" s="115">
        <v>14895</v>
      </c>
      <c r="J35" s="114">
        <v>9039</v>
      </c>
      <c r="K35" s="114">
        <v>5856</v>
      </c>
      <c r="L35" s="423">
        <v>3357</v>
      </c>
      <c r="M35" s="424">
        <v>2702</v>
      </c>
    </row>
    <row r="36" spans="1:13" ht="11.1" customHeight="1" x14ac:dyDescent="0.2">
      <c r="A36" s="422" t="s">
        <v>388</v>
      </c>
      <c r="B36" s="115">
        <v>45361</v>
      </c>
      <c r="C36" s="114">
        <v>26511</v>
      </c>
      <c r="D36" s="114">
        <v>18850</v>
      </c>
      <c r="E36" s="114">
        <v>33555</v>
      </c>
      <c r="F36" s="114">
        <v>11806</v>
      </c>
      <c r="G36" s="114">
        <v>6145</v>
      </c>
      <c r="H36" s="114">
        <v>13177</v>
      </c>
      <c r="I36" s="115">
        <v>14843</v>
      </c>
      <c r="J36" s="114">
        <v>8853</v>
      </c>
      <c r="K36" s="114">
        <v>5990</v>
      </c>
      <c r="L36" s="423">
        <v>4411</v>
      </c>
      <c r="M36" s="424">
        <v>3610</v>
      </c>
    </row>
    <row r="37" spans="1:13" s="110" customFormat="1" ht="11.1" customHeight="1" x14ac:dyDescent="0.2">
      <c r="A37" s="422" t="s">
        <v>389</v>
      </c>
      <c r="B37" s="115">
        <v>44862</v>
      </c>
      <c r="C37" s="114">
        <v>26004</v>
      </c>
      <c r="D37" s="114">
        <v>18858</v>
      </c>
      <c r="E37" s="114">
        <v>33081</v>
      </c>
      <c r="F37" s="114">
        <v>11781</v>
      </c>
      <c r="G37" s="114">
        <v>5939</v>
      </c>
      <c r="H37" s="114">
        <v>13103</v>
      </c>
      <c r="I37" s="115">
        <v>14727</v>
      </c>
      <c r="J37" s="114">
        <v>8841</v>
      </c>
      <c r="K37" s="114">
        <v>5886</v>
      </c>
      <c r="L37" s="423">
        <v>2600</v>
      </c>
      <c r="M37" s="424">
        <v>3209</v>
      </c>
    </row>
    <row r="38" spans="1:13" ht="15" customHeight="1" x14ac:dyDescent="0.2">
      <c r="A38" s="425" t="s">
        <v>396</v>
      </c>
      <c r="B38" s="115">
        <v>45322</v>
      </c>
      <c r="C38" s="114">
        <v>26350</v>
      </c>
      <c r="D38" s="114">
        <v>18972</v>
      </c>
      <c r="E38" s="114">
        <v>33390</v>
      </c>
      <c r="F38" s="114">
        <v>11932</v>
      </c>
      <c r="G38" s="114">
        <v>5790</v>
      </c>
      <c r="H38" s="114">
        <v>13362</v>
      </c>
      <c r="I38" s="115">
        <v>14520</v>
      </c>
      <c r="J38" s="114">
        <v>8622</v>
      </c>
      <c r="K38" s="114">
        <v>5898</v>
      </c>
      <c r="L38" s="423">
        <v>4071</v>
      </c>
      <c r="M38" s="424">
        <v>3576</v>
      </c>
    </row>
    <row r="39" spans="1:13" ht="11.1" customHeight="1" x14ac:dyDescent="0.2">
      <c r="A39" s="422" t="s">
        <v>387</v>
      </c>
      <c r="B39" s="115">
        <v>45824</v>
      </c>
      <c r="C39" s="114">
        <v>26813</v>
      </c>
      <c r="D39" s="114">
        <v>19011</v>
      </c>
      <c r="E39" s="114">
        <v>33752</v>
      </c>
      <c r="F39" s="114">
        <v>12072</v>
      </c>
      <c r="G39" s="114">
        <v>5672</v>
      </c>
      <c r="H39" s="114">
        <v>13679</v>
      </c>
      <c r="I39" s="115">
        <v>14901</v>
      </c>
      <c r="J39" s="114">
        <v>8760</v>
      </c>
      <c r="K39" s="114">
        <v>6141</v>
      </c>
      <c r="L39" s="423">
        <v>3350</v>
      </c>
      <c r="M39" s="424">
        <v>2900</v>
      </c>
    </row>
    <row r="40" spans="1:13" ht="11.1" customHeight="1" x14ac:dyDescent="0.2">
      <c r="A40" s="425" t="s">
        <v>388</v>
      </c>
      <c r="B40" s="115">
        <v>46997</v>
      </c>
      <c r="C40" s="114">
        <v>27523</v>
      </c>
      <c r="D40" s="114">
        <v>19474</v>
      </c>
      <c r="E40" s="114">
        <v>34742</v>
      </c>
      <c r="F40" s="114">
        <v>12255</v>
      </c>
      <c r="G40" s="114">
        <v>6253</v>
      </c>
      <c r="H40" s="114">
        <v>13818</v>
      </c>
      <c r="I40" s="115">
        <v>15136</v>
      </c>
      <c r="J40" s="114">
        <v>8778</v>
      </c>
      <c r="K40" s="114">
        <v>6358</v>
      </c>
      <c r="L40" s="423">
        <v>5182</v>
      </c>
      <c r="M40" s="424">
        <v>4170</v>
      </c>
    </row>
    <row r="41" spans="1:13" s="110" customFormat="1" ht="11.1" customHeight="1" x14ac:dyDescent="0.2">
      <c r="A41" s="422" t="s">
        <v>389</v>
      </c>
      <c r="B41" s="115">
        <v>46406</v>
      </c>
      <c r="C41" s="114">
        <v>26890</v>
      </c>
      <c r="D41" s="114">
        <v>19516</v>
      </c>
      <c r="E41" s="114">
        <v>34091</v>
      </c>
      <c r="F41" s="114">
        <v>12315</v>
      </c>
      <c r="G41" s="114">
        <v>6091</v>
      </c>
      <c r="H41" s="114">
        <v>13693</v>
      </c>
      <c r="I41" s="115">
        <v>14988</v>
      </c>
      <c r="J41" s="114">
        <v>8700</v>
      </c>
      <c r="K41" s="114">
        <v>6288</v>
      </c>
      <c r="L41" s="423">
        <v>3176</v>
      </c>
      <c r="M41" s="424">
        <v>3750</v>
      </c>
    </row>
    <row r="42" spans="1:13" ht="15" customHeight="1" x14ac:dyDescent="0.2">
      <c r="A42" s="422" t="s">
        <v>397</v>
      </c>
      <c r="B42" s="115">
        <v>46915</v>
      </c>
      <c r="C42" s="114">
        <v>27276</v>
      </c>
      <c r="D42" s="114">
        <v>19639</v>
      </c>
      <c r="E42" s="114">
        <v>34484</v>
      </c>
      <c r="F42" s="114">
        <v>12431</v>
      </c>
      <c r="G42" s="114">
        <v>5922</v>
      </c>
      <c r="H42" s="114">
        <v>14000</v>
      </c>
      <c r="I42" s="115">
        <v>14862</v>
      </c>
      <c r="J42" s="114">
        <v>8572</v>
      </c>
      <c r="K42" s="114">
        <v>6290</v>
      </c>
      <c r="L42" s="423">
        <v>4654</v>
      </c>
      <c r="M42" s="424">
        <v>4115</v>
      </c>
    </row>
    <row r="43" spans="1:13" ht="11.1" customHeight="1" x14ac:dyDescent="0.2">
      <c r="A43" s="422" t="s">
        <v>387</v>
      </c>
      <c r="B43" s="115">
        <v>47591</v>
      </c>
      <c r="C43" s="114">
        <v>27841</v>
      </c>
      <c r="D43" s="114">
        <v>19750</v>
      </c>
      <c r="E43" s="114">
        <v>35069</v>
      </c>
      <c r="F43" s="114">
        <v>12522</v>
      </c>
      <c r="G43" s="114">
        <v>5876</v>
      </c>
      <c r="H43" s="114">
        <v>14362</v>
      </c>
      <c r="I43" s="115">
        <v>15280</v>
      </c>
      <c r="J43" s="114">
        <v>8654</v>
      </c>
      <c r="K43" s="114">
        <v>6626</v>
      </c>
      <c r="L43" s="423">
        <v>3458</v>
      </c>
      <c r="M43" s="424">
        <v>2922</v>
      </c>
    </row>
    <row r="44" spans="1:13" ht="11.1" customHeight="1" x14ac:dyDescent="0.2">
      <c r="A44" s="422" t="s">
        <v>388</v>
      </c>
      <c r="B44" s="115">
        <v>48812</v>
      </c>
      <c r="C44" s="114">
        <v>28630</v>
      </c>
      <c r="D44" s="114">
        <v>20182</v>
      </c>
      <c r="E44" s="114">
        <v>36074</v>
      </c>
      <c r="F44" s="114">
        <v>12738</v>
      </c>
      <c r="G44" s="114">
        <v>6549</v>
      </c>
      <c r="H44" s="114">
        <v>14604</v>
      </c>
      <c r="I44" s="115">
        <v>15314</v>
      </c>
      <c r="J44" s="114">
        <v>8497</v>
      </c>
      <c r="K44" s="114">
        <v>6817</v>
      </c>
      <c r="L44" s="423">
        <v>5147</v>
      </c>
      <c r="M44" s="424">
        <v>4044</v>
      </c>
    </row>
    <row r="45" spans="1:13" s="110" customFormat="1" ht="11.1" customHeight="1" x14ac:dyDescent="0.2">
      <c r="A45" s="422" t="s">
        <v>389</v>
      </c>
      <c r="B45" s="115">
        <v>48281</v>
      </c>
      <c r="C45" s="114">
        <v>28065</v>
      </c>
      <c r="D45" s="114">
        <v>20216</v>
      </c>
      <c r="E45" s="114">
        <v>35394</v>
      </c>
      <c r="F45" s="114">
        <v>12887</v>
      </c>
      <c r="G45" s="114">
        <v>6279</v>
      </c>
      <c r="H45" s="114">
        <v>14465</v>
      </c>
      <c r="I45" s="115">
        <v>15532</v>
      </c>
      <c r="J45" s="114">
        <v>8653</v>
      </c>
      <c r="K45" s="114">
        <v>6879</v>
      </c>
      <c r="L45" s="423">
        <v>2973</v>
      </c>
      <c r="M45" s="424">
        <v>3565</v>
      </c>
    </row>
    <row r="46" spans="1:13" ht="15" customHeight="1" x14ac:dyDescent="0.2">
      <c r="A46" s="422" t="s">
        <v>398</v>
      </c>
      <c r="B46" s="115">
        <v>48741</v>
      </c>
      <c r="C46" s="114">
        <v>28500</v>
      </c>
      <c r="D46" s="114">
        <v>20241</v>
      </c>
      <c r="E46" s="114">
        <v>35693</v>
      </c>
      <c r="F46" s="114">
        <v>13048</v>
      </c>
      <c r="G46" s="114">
        <v>6158</v>
      </c>
      <c r="H46" s="114">
        <v>14748</v>
      </c>
      <c r="I46" s="115">
        <v>15576</v>
      </c>
      <c r="J46" s="114">
        <v>8591</v>
      </c>
      <c r="K46" s="114">
        <v>6985</v>
      </c>
      <c r="L46" s="423">
        <v>4255</v>
      </c>
      <c r="M46" s="424">
        <v>3836</v>
      </c>
    </row>
    <row r="47" spans="1:13" ht="11.1" customHeight="1" x14ac:dyDescent="0.2">
      <c r="A47" s="422" t="s">
        <v>387</v>
      </c>
      <c r="B47" s="115">
        <v>49274</v>
      </c>
      <c r="C47" s="114">
        <v>28961</v>
      </c>
      <c r="D47" s="114">
        <v>20313</v>
      </c>
      <c r="E47" s="114">
        <v>36043</v>
      </c>
      <c r="F47" s="114">
        <v>13231</v>
      </c>
      <c r="G47" s="114">
        <v>6082</v>
      </c>
      <c r="H47" s="114">
        <v>15034</v>
      </c>
      <c r="I47" s="115">
        <v>15924</v>
      </c>
      <c r="J47" s="114">
        <v>8683</v>
      </c>
      <c r="K47" s="114">
        <v>7241</v>
      </c>
      <c r="L47" s="423">
        <v>3171</v>
      </c>
      <c r="M47" s="424">
        <v>2823</v>
      </c>
    </row>
    <row r="48" spans="1:13" ht="11.1" customHeight="1" x14ac:dyDescent="0.2">
      <c r="A48" s="422" t="s">
        <v>388</v>
      </c>
      <c r="B48" s="115">
        <v>50381</v>
      </c>
      <c r="C48" s="114">
        <v>29727</v>
      </c>
      <c r="D48" s="114">
        <v>20654</v>
      </c>
      <c r="E48" s="114">
        <v>36798</v>
      </c>
      <c r="F48" s="114">
        <v>13583</v>
      </c>
      <c r="G48" s="114">
        <v>6592</v>
      </c>
      <c r="H48" s="114">
        <v>15324</v>
      </c>
      <c r="I48" s="115">
        <v>15880</v>
      </c>
      <c r="J48" s="114">
        <v>8462</v>
      </c>
      <c r="K48" s="114">
        <v>7418</v>
      </c>
      <c r="L48" s="423">
        <v>4990</v>
      </c>
      <c r="M48" s="424">
        <v>4276</v>
      </c>
    </row>
    <row r="49" spans="1:17" s="110" customFormat="1" ht="11.1" customHeight="1" x14ac:dyDescent="0.2">
      <c r="A49" s="422" t="s">
        <v>389</v>
      </c>
      <c r="B49" s="115">
        <v>49475</v>
      </c>
      <c r="C49" s="114">
        <v>28978</v>
      </c>
      <c r="D49" s="114">
        <v>20497</v>
      </c>
      <c r="E49" s="114">
        <v>35907</v>
      </c>
      <c r="F49" s="114">
        <v>13568</v>
      </c>
      <c r="G49" s="114">
        <v>6387</v>
      </c>
      <c r="H49" s="114">
        <v>15127</v>
      </c>
      <c r="I49" s="115">
        <v>15678</v>
      </c>
      <c r="J49" s="114">
        <v>8523</v>
      </c>
      <c r="K49" s="114">
        <v>7155</v>
      </c>
      <c r="L49" s="423">
        <v>2875</v>
      </c>
      <c r="M49" s="424">
        <v>3745</v>
      </c>
    </row>
    <row r="50" spans="1:17" ht="15" customHeight="1" x14ac:dyDescent="0.2">
      <c r="A50" s="422" t="s">
        <v>399</v>
      </c>
      <c r="B50" s="143">
        <v>49882</v>
      </c>
      <c r="C50" s="144">
        <v>29300</v>
      </c>
      <c r="D50" s="144">
        <v>20582</v>
      </c>
      <c r="E50" s="144">
        <v>36118</v>
      </c>
      <c r="F50" s="144">
        <v>13764</v>
      </c>
      <c r="G50" s="144">
        <v>6262</v>
      </c>
      <c r="H50" s="144">
        <v>15269</v>
      </c>
      <c r="I50" s="143">
        <v>15390</v>
      </c>
      <c r="J50" s="144">
        <v>8337</v>
      </c>
      <c r="K50" s="144">
        <v>7053</v>
      </c>
      <c r="L50" s="426">
        <v>4104</v>
      </c>
      <c r="M50" s="427">
        <v>3769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2.3409449949734311</v>
      </c>
      <c r="C6" s="480">
        <f>'Tabelle 3.3'!J11</f>
        <v>-1.1941448382126347</v>
      </c>
      <c r="D6" s="481">
        <f t="shared" ref="D6:E9" si="0">IF(OR(AND(B6&gt;=-50,B6&lt;=50),ISNUMBER(B6)=FALSE),B6,"")</f>
        <v>2.3409449949734311</v>
      </c>
      <c r="E6" s="481">
        <f t="shared" si="0"/>
        <v>-1.1941448382126347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2.3409449949734311</v>
      </c>
      <c r="C14" s="480">
        <f>'Tabelle 3.3'!J11</f>
        <v>-1.1941448382126347</v>
      </c>
      <c r="D14" s="481">
        <f>IF(OR(AND(B14&gt;=-50,B14&lt;=50),ISNUMBER(B14)=FALSE),B14,"")</f>
        <v>2.3409449949734311</v>
      </c>
      <c r="E14" s="481">
        <f>IF(OR(AND(C14&gt;=-50,C14&lt;=50),ISNUMBER(C14)=FALSE),C14,"")</f>
        <v>-1.1941448382126347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4.4989775051124745</v>
      </c>
      <c r="C15" s="480">
        <f>'Tabelle 3.3'!J12</f>
        <v>4</v>
      </c>
      <c r="D15" s="481">
        <f t="shared" ref="D15:E45" si="3">IF(OR(AND(B15&gt;=-50,B15&lt;=50),ISNUMBER(B15)=FALSE),B15,"")</f>
        <v>4.4989775051124745</v>
      </c>
      <c r="E15" s="481">
        <f t="shared" si="3"/>
        <v>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6.8649885583524028</v>
      </c>
      <c r="C16" s="480">
        <f>'Tabelle 3.3'!J13</f>
        <v>7.2463768115942031</v>
      </c>
      <c r="D16" s="481">
        <f t="shared" si="3"/>
        <v>6.8649885583524028</v>
      </c>
      <c r="E16" s="481">
        <f t="shared" si="3"/>
        <v>7.2463768115942031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0.97979593215757821</v>
      </c>
      <c r="C17" s="480">
        <f>'Tabelle 3.3'!J14</f>
        <v>-3.9711191335740073</v>
      </c>
      <c r="D17" s="481">
        <f t="shared" si="3"/>
        <v>0.97979593215757821</v>
      </c>
      <c r="E17" s="481">
        <f t="shared" si="3"/>
        <v>-3.9711191335740073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-0.48661800486618007</v>
      </c>
      <c r="C18" s="480">
        <f>'Tabelle 3.3'!J15</f>
        <v>-3.0343007915567282</v>
      </c>
      <c r="D18" s="481">
        <f t="shared" si="3"/>
        <v>-0.48661800486618007</v>
      </c>
      <c r="E18" s="481">
        <f t="shared" si="3"/>
        <v>-3.0343007915567282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1.216786689843556</v>
      </c>
      <c r="C19" s="480">
        <f>'Tabelle 3.3'!J16</f>
        <v>-7.8740157480314963</v>
      </c>
      <c r="D19" s="481">
        <f t="shared" si="3"/>
        <v>1.216786689843556</v>
      </c>
      <c r="E19" s="481">
        <f t="shared" si="3"/>
        <v>-7.8740157480314963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0.55865921787709494</v>
      </c>
      <c r="C20" s="480">
        <f>'Tabelle 3.3'!J17</f>
        <v>6.7226890756302522</v>
      </c>
      <c r="D20" s="481">
        <f t="shared" si="3"/>
        <v>0.55865921787709494</v>
      </c>
      <c r="E20" s="481">
        <f t="shared" si="3"/>
        <v>6.7226890756302522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3.8124556002841583</v>
      </c>
      <c r="C21" s="480">
        <f>'Tabelle 3.3'!J18</f>
        <v>2.3364485981308412</v>
      </c>
      <c r="D21" s="481">
        <f t="shared" si="3"/>
        <v>3.8124556002841583</v>
      </c>
      <c r="E21" s="481">
        <f t="shared" si="3"/>
        <v>2.3364485981308412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2.8387638092574465</v>
      </c>
      <c r="C22" s="480">
        <f>'Tabelle 3.3'!J19</f>
        <v>2.8534370946822309</v>
      </c>
      <c r="D22" s="481">
        <f t="shared" si="3"/>
        <v>2.8387638092574465</v>
      </c>
      <c r="E22" s="481">
        <f t="shared" si="3"/>
        <v>2.8534370946822309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1.1116152450090744</v>
      </c>
      <c r="C23" s="480">
        <f>'Tabelle 3.3'!J20</f>
        <v>-0.55679287305122493</v>
      </c>
      <c r="D23" s="481">
        <f t="shared" si="3"/>
        <v>1.1116152450090744</v>
      </c>
      <c r="E23" s="481">
        <f t="shared" si="3"/>
        <v>-0.55679287305122493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-3.5982008995502248</v>
      </c>
      <c r="C24" s="480">
        <f>'Tabelle 3.3'!J21</f>
        <v>-6.7296996662958843</v>
      </c>
      <c r="D24" s="481">
        <f t="shared" si="3"/>
        <v>-3.5982008995502248</v>
      </c>
      <c r="E24" s="481">
        <f t="shared" si="3"/>
        <v>-6.7296996662958843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16.03960396039604</v>
      </c>
      <c r="C25" s="480">
        <f>'Tabelle 3.3'!J22</f>
        <v>1.3422818791946309</v>
      </c>
      <c r="D25" s="481">
        <f t="shared" si="3"/>
        <v>16.03960396039604</v>
      </c>
      <c r="E25" s="481">
        <f t="shared" si="3"/>
        <v>1.3422818791946309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1.347305389221557</v>
      </c>
      <c r="C26" s="480">
        <f>'Tabelle 3.3'!J23</f>
        <v>2.4752475247524752</v>
      </c>
      <c r="D26" s="481">
        <f t="shared" si="3"/>
        <v>1.347305389221557</v>
      </c>
      <c r="E26" s="481">
        <f t="shared" si="3"/>
        <v>2.4752475247524752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11.846689895470384</v>
      </c>
      <c r="C27" s="480">
        <f>'Tabelle 3.3'!J24</f>
        <v>1.0857763300760044</v>
      </c>
      <c r="D27" s="481">
        <f t="shared" si="3"/>
        <v>11.846689895470384</v>
      </c>
      <c r="E27" s="481">
        <f t="shared" si="3"/>
        <v>1.0857763300760044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-0.45977011494252873</v>
      </c>
      <c r="C28" s="480">
        <f>'Tabelle 3.3'!J25</f>
        <v>-2.7732463295269167</v>
      </c>
      <c r="D28" s="481">
        <f t="shared" si="3"/>
        <v>-0.45977011494252873</v>
      </c>
      <c r="E28" s="481">
        <f t="shared" si="3"/>
        <v>-2.7732463295269167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15.686274509803921</v>
      </c>
      <c r="C29" s="480">
        <f>'Tabelle 3.3'!J26</f>
        <v>-31.818181818181817</v>
      </c>
      <c r="D29" s="481">
        <f t="shared" si="3"/>
        <v>15.686274509803921</v>
      </c>
      <c r="E29" s="481">
        <f t="shared" si="3"/>
        <v>-31.818181818181817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4.5747422680412368</v>
      </c>
      <c r="C30" s="480">
        <f>'Tabelle 3.3'!J27</f>
        <v>3.6734693877551021</v>
      </c>
      <c r="D30" s="481">
        <f t="shared" si="3"/>
        <v>4.5747422680412368</v>
      </c>
      <c r="E30" s="481">
        <f t="shared" si="3"/>
        <v>3.6734693877551021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3.1067961165048543</v>
      </c>
      <c r="C31" s="480">
        <f>'Tabelle 3.3'!J28</f>
        <v>-5.1948051948051948</v>
      </c>
      <c r="D31" s="481">
        <f t="shared" si="3"/>
        <v>3.1067961165048543</v>
      </c>
      <c r="E31" s="481">
        <f t="shared" si="3"/>
        <v>-5.1948051948051948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1.2163336229365769</v>
      </c>
      <c r="C32" s="480">
        <f>'Tabelle 3.3'!J29</f>
        <v>1.7907634307257305</v>
      </c>
      <c r="D32" s="481">
        <f t="shared" si="3"/>
        <v>1.2163336229365769</v>
      </c>
      <c r="E32" s="481">
        <f t="shared" si="3"/>
        <v>1.7907634307257305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2.6167605167273931</v>
      </c>
      <c r="C33" s="480">
        <f>'Tabelle 3.3'!J30</f>
        <v>-1.3368983957219251</v>
      </c>
      <c r="D33" s="481">
        <f t="shared" si="3"/>
        <v>2.6167605167273931</v>
      </c>
      <c r="E33" s="481">
        <f t="shared" si="3"/>
        <v>-1.3368983957219251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-1.8930957683741647</v>
      </c>
      <c r="C34" s="480">
        <f>'Tabelle 3.3'!J31</f>
        <v>-3.528050896471949</v>
      </c>
      <c r="D34" s="481">
        <f t="shared" si="3"/>
        <v>-1.8930957683741647</v>
      </c>
      <c r="E34" s="481">
        <f t="shared" si="3"/>
        <v>-3.528050896471949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4.4989775051124745</v>
      </c>
      <c r="C37" s="480">
        <f>'Tabelle 3.3'!J34</f>
        <v>4</v>
      </c>
      <c r="D37" s="481">
        <f t="shared" si="3"/>
        <v>4.4989775051124745</v>
      </c>
      <c r="E37" s="481">
        <f t="shared" si="3"/>
        <v>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1.7267074361477979</v>
      </c>
      <c r="C38" s="480">
        <f>'Tabelle 3.3'!J35</f>
        <v>-1.2987012987012987</v>
      </c>
      <c r="D38" s="481">
        <f t="shared" si="3"/>
        <v>1.7267074361477979</v>
      </c>
      <c r="E38" s="481">
        <f t="shared" si="3"/>
        <v>-1.2987012987012987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2.7194109679435976</v>
      </c>
      <c r="C39" s="480">
        <f>'Tabelle 3.3'!J36</f>
        <v>-1.3576779026217229</v>
      </c>
      <c r="D39" s="481">
        <f t="shared" si="3"/>
        <v>2.7194109679435976</v>
      </c>
      <c r="E39" s="481">
        <f t="shared" si="3"/>
        <v>-1.3576779026217229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2.7194109679435976</v>
      </c>
      <c r="C45" s="480">
        <f>'Tabelle 3.3'!J36</f>
        <v>-1.3576779026217229</v>
      </c>
      <c r="D45" s="481">
        <f t="shared" si="3"/>
        <v>2.7194109679435976</v>
      </c>
      <c r="E45" s="481">
        <f t="shared" si="3"/>
        <v>-1.3576779026217229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40450</v>
      </c>
      <c r="C51" s="487">
        <v>8677</v>
      </c>
      <c r="D51" s="487">
        <v>4911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41024</v>
      </c>
      <c r="C52" s="487">
        <v>8754</v>
      </c>
      <c r="D52" s="487">
        <v>5124</v>
      </c>
      <c r="E52" s="488">
        <f t="shared" ref="E52:G70" si="11">IF($A$51=37802,IF(COUNTBLANK(B$51:B$70)&gt;0,#N/A,B52/B$51*100),IF(COUNTBLANK(B$51:B$75)&gt;0,#N/A,B52/B$51*100))</f>
        <v>101.41903584672436</v>
      </c>
      <c r="F52" s="488">
        <f t="shared" si="11"/>
        <v>100.88740348046561</v>
      </c>
      <c r="G52" s="488">
        <f t="shared" si="11"/>
        <v>104.33720219914477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41952</v>
      </c>
      <c r="C53" s="487">
        <v>8757</v>
      </c>
      <c r="D53" s="487">
        <v>5203</v>
      </c>
      <c r="E53" s="488">
        <f t="shared" si="11"/>
        <v>103.71322620519159</v>
      </c>
      <c r="F53" s="488">
        <f t="shared" si="11"/>
        <v>100.92197764204218</v>
      </c>
      <c r="G53" s="488">
        <f t="shared" si="11"/>
        <v>105.9458358786398</v>
      </c>
      <c r="H53" s="489">
        <f>IF(ISERROR(L53)=TRUE,IF(MONTH(A53)=MONTH(MAX(A$51:A$75)),A53,""),"")</f>
        <v>41883</v>
      </c>
      <c r="I53" s="488">
        <f t="shared" si="12"/>
        <v>103.71322620519159</v>
      </c>
      <c r="J53" s="488">
        <f t="shared" si="10"/>
        <v>100.92197764204218</v>
      </c>
      <c r="K53" s="488">
        <f t="shared" si="10"/>
        <v>105.9458358786398</v>
      </c>
      <c r="L53" s="488" t="e">
        <f t="shared" si="13"/>
        <v>#N/A</v>
      </c>
    </row>
    <row r="54" spans="1:14" ht="15" customHeight="1" x14ac:dyDescent="0.2">
      <c r="A54" s="490" t="s">
        <v>462</v>
      </c>
      <c r="B54" s="487">
        <v>41195</v>
      </c>
      <c r="C54" s="487">
        <v>8984</v>
      </c>
      <c r="D54" s="487">
        <v>5226</v>
      </c>
      <c r="E54" s="488">
        <f t="shared" si="11"/>
        <v>101.84177997527813</v>
      </c>
      <c r="F54" s="488">
        <f t="shared" si="11"/>
        <v>103.53808920133687</v>
      </c>
      <c r="G54" s="488">
        <f t="shared" si="11"/>
        <v>106.41417226634087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41756</v>
      </c>
      <c r="C55" s="487">
        <v>8885</v>
      </c>
      <c r="D55" s="487">
        <v>5273</v>
      </c>
      <c r="E55" s="488">
        <f t="shared" si="11"/>
        <v>103.22867737948084</v>
      </c>
      <c r="F55" s="488">
        <f t="shared" si="11"/>
        <v>102.39714186930966</v>
      </c>
      <c r="G55" s="488">
        <f t="shared" si="11"/>
        <v>107.3712074933822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42463</v>
      </c>
      <c r="C56" s="487">
        <v>9117</v>
      </c>
      <c r="D56" s="487">
        <v>5484</v>
      </c>
      <c r="E56" s="488">
        <f t="shared" si="11"/>
        <v>104.97651421508034</v>
      </c>
      <c r="F56" s="488">
        <f t="shared" si="11"/>
        <v>105.07087703123199</v>
      </c>
      <c r="G56" s="488">
        <f t="shared" si="11"/>
        <v>111.66768478924863</v>
      </c>
      <c r="H56" s="489" t="str">
        <f t="shared" si="14"/>
        <v/>
      </c>
      <c r="I56" s="488" t="str">
        <f t="shared" si="12"/>
        <v/>
      </c>
      <c r="J56" s="488" t="str">
        <f t="shared" si="10"/>
        <v/>
      </c>
      <c r="K56" s="488" t="str">
        <f t="shared" si="10"/>
        <v/>
      </c>
      <c r="L56" s="488" t="e">
        <f t="shared" si="13"/>
        <v>#N/A</v>
      </c>
    </row>
    <row r="57" spans="1:14" ht="15" customHeight="1" x14ac:dyDescent="0.2">
      <c r="A57" s="490">
        <v>42248</v>
      </c>
      <c r="B57" s="487">
        <v>43671</v>
      </c>
      <c r="C57" s="487">
        <v>8985</v>
      </c>
      <c r="D57" s="487">
        <v>5665</v>
      </c>
      <c r="E57" s="488">
        <f t="shared" si="11"/>
        <v>107.96291718170581</v>
      </c>
      <c r="F57" s="488">
        <f t="shared" si="11"/>
        <v>103.54961392186239</v>
      </c>
      <c r="G57" s="488">
        <f t="shared" si="11"/>
        <v>115.35328853593974</v>
      </c>
      <c r="H57" s="489">
        <f t="shared" si="14"/>
        <v>42248</v>
      </c>
      <c r="I57" s="488">
        <f t="shared" si="12"/>
        <v>107.96291718170581</v>
      </c>
      <c r="J57" s="488">
        <f t="shared" si="10"/>
        <v>103.54961392186239</v>
      </c>
      <c r="K57" s="488">
        <f t="shared" si="10"/>
        <v>115.35328853593974</v>
      </c>
      <c r="L57" s="488" t="e">
        <f t="shared" si="13"/>
        <v>#N/A</v>
      </c>
    </row>
    <row r="58" spans="1:14" ht="15" customHeight="1" x14ac:dyDescent="0.2">
      <c r="A58" s="490" t="s">
        <v>465</v>
      </c>
      <c r="B58" s="487">
        <v>43353</v>
      </c>
      <c r="C58" s="487">
        <v>9090</v>
      </c>
      <c r="D58" s="487">
        <v>5547</v>
      </c>
      <c r="E58" s="488">
        <f t="shared" si="11"/>
        <v>107.17676143386899</v>
      </c>
      <c r="F58" s="488">
        <f t="shared" si="11"/>
        <v>104.75970957704274</v>
      </c>
      <c r="G58" s="488">
        <f t="shared" si="11"/>
        <v>112.9505192425168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43752</v>
      </c>
      <c r="C59" s="487">
        <v>9018</v>
      </c>
      <c r="D59" s="487">
        <v>5614</v>
      </c>
      <c r="E59" s="488">
        <f t="shared" si="11"/>
        <v>108.16316440049442</v>
      </c>
      <c r="F59" s="488">
        <f t="shared" si="11"/>
        <v>103.92992969920481</v>
      </c>
      <c r="G59" s="488">
        <f t="shared" si="11"/>
        <v>114.31480350234169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44490</v>
      </c>
      <c r="C60" s="487">
        <v>9039</v>
      </c>
      <c r="D60" s="487">
        <v>5856</v>
      </c>
      <c r="E60" s="488">
        <f t="shared" si="11"/>
        <v>109.98763906056861</v>
      </c>
      <c r="F60" s="488">
        <f t="shared" si="11"/>
        <v>104.17194883024085</v>
      </c>
      <c r="G60" s="488">
        <f t="shared" si="11"/>
        <v>119.2425167990226</v>
      </c>
      <c r="H60" s="489" t="str">
        <f t="shared" si="14"/>
        <v/>
      </c>
      <c r="I60" s="488" t="str">
        <f t="shared" si="12"/>
        <v/>
      </c>
      <c r="J60" s="488" t="str">
        <f t="shared" si="10"/>
        <v/>
      </c>
      <c r="K60" s="488" t="str">
        <f t="shared" si="10"/>
        <v/>
      </c>
      <c r="L60" s="488" t="e">
        <f t="shared" si="13"/>
        <v>#N/A</v>
      </c>
    </row>
    <row r="61" spans="1:14" ht="15" customHeight="1" x14ac:dyDescent="0.2">
      <c r="A61" s="490">
        <v>42614</v>
      </c>
      <c r="B61" s="487">
        <v>45361</v>
      </c>
      <c r="C61" s="487">
        <v>8853</v>
      </c>
      <c r="D61" s="487">
        <v>5990</v>
      </c>
      <c r="E61" s="488">
        <f t="shared" si="11"/>
        <v>112.14091470951793</v>
      </c>
      <c r="F61" s="488">
        <f t="shared" si="11"/>
        <v>102.02835081249279</v>
      </c>
      <c r="G61" s="488">
        <f t="shared" si="11"/>
        <v>121.97108531867238</v>
      </c>
      <c r="H61" s="489">
        <f t="shared" si="14"/>
        <v>42614</v>
      </c>
      <c r="I61" s="488">
        <f t="shared" si="12"/>
        <v>112.14091470951793</v>
      </c>
      <c r="J61" s="488">
        <f t="shared" si="10"/>
        <v>102.02835081249279</v>
      </c>
      <c r="K61" s="488">
        <f t="shared" si="10"/>
        <v>121.97108531867238</v>
      </c>
      <c r="L61" s="488" t="e">
        <f t="shared" si="13"/>
        <v>#N/A</v>
      </c>
    </row>
    <row r="62" spans="1:14" ht="15" customHeight="1" x14ac:dyDescent="0.2">
      <c r="A62" s="490" t="s">
        <v>468</v>
      </c>
      <c r="B62" s="487">
        <v>44862</v>
      </c>
      <c r="C62" s="487">
        <v>8841</v>
      </c>
      <c r="D62" s="487">
        <v>5886</v>
      </c>
      <c r="E62" s="488">
        <f t="shared" si="11"/>
        <v>110.90729295426452</v>
      </c>
      <c r="F62" s="488">
        <f t="shared" si="11"/>
        <v>101.89005416618646</v>
      </c>
      <c r="G62" s="488">
        <f t="shared" si="11"/>
        <v>119.85339034819793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45322</v>
      </c>
      <c r="C63" s="487">
        <v>8622</v>
      </c>
      <c r="D63" s="487">
        <v>5898</v>
      </c>
      <c r="E63" s="488">
        <f t="shared" si="11"/>
        <v>112.04449938195302</v>
      </c>
      <c r="F63" s="488">
        <f t="shared" si="11"/>
        <v>99.366140371095995</v>
      </c>
      <c r="G63" s="488">
        <f t="shared" si="11"/>
        <v>120.09773976786806</v>
      </c>
      <c r="H63" s="489" t="str">
        <f t="shared" si="14"/>
        <v/>
      </c>
      <c r="I63" s="488" t="str">
        <f t="shared" si="12"/>
        <v/>
      </c>
      <c r="J63" s="488" t="str">
        <f t="shared" si="10"/>
        <v/>
      </c>
      <c r="K63" s="488" t="str">
        <f t="shared" si="10"/>
        <v/>
      </c>
      <c r="L63" s="488" t="e">
        <f t="shared" si="13"/>
        <v>#N/A</v>
      </c>
    </row>
    <row r="64" spans="1:14" ht="15" customHeight="1" x14ac:dyDescent="0.2">
      <c r="A64" s="490" t="s">
        <v>470</v>
      </c>
      <c r="B64" s="487">
        <v>45824</v>
      </c>
      <c r="C64" s="487">
        <v>8760</v>
      </c>
      <c r="D64" s="487">
        <v>6141</v>
      </c>
      <c r="E64" s="488">
        <f t="shared" si="11"/>
        <v>113.28553770086526</v>
      </c>
      <c r="F64" s="488">
        <f t="shared" si="11"/>
        <v>100.95655180361875</v>
      </c>
      <c r="G64" s="488">
        <f t="shared" si="11"/>
        <v>125.04581551618814</v>
      </c>
      <c r="H64" s="489" t="str">
        <f t="shared" si="14"/>
        <v/>
      </c>
      <c r="I64" s="488" t="str">
        <f t="shared" si="12"/>
        <v/>
      </c>
      <c r="J64" s="488" t="str">
        <f t="shared" si="10"/>
        <v/>
      </c>
      <c r="K64" s="488" t="str">
        <f t="shared" si="10"/>
        <v/>
      </c>
      <c r="L64" s="488" t="e">
        <f t="shared" si="13"/>
        <v>#N/A</v>
      </c>
    </row>
    <row r="65" spans="1:12" ht="15" customHeight="1" x14ac:dyDescent="0.2">
      <c r="A65" s="490">
        <v>42979</v>
      </c>
      <c r="B65" s="487">
        <v>46997</v>
      </c>
      <c r="C65" s="487">
        <v>8778</v>
      </c>
      <c r="D65" s="487">
        <v>6358</v>
      </c>
      <c r="E65" s="488">
        <f t="shared" si="11"/>
        <v>116.18541409147096</v>
      </c>
      <c r="F65" s="488">
        <f t="shared" si="11"/>
        <v>101.16399677307825</v>
      </c>
      <c r="G65" s="488">
        <f t="shared" si="11"/>
        <v>129.46446752188962</v>
      </c>
      <c r="H65" s="489">
        <f t="shared" si="14"/>
        <v>42979</v>
      </c>
      <c r="I65" s="488">
        <f t="shared" si="12"/>
        <v>116.18541409147096</v>
      </c>
      <c r="J65" s="488">
        <f t="shared" si="10"/>
        <v>101.16399677307825</v>
      </c>
      <c r="K65" s="488">
        <f t="shared" si="10"/>
        <v>129.46446752188962</v>
      </c>
      <c r="L65" s="488" t="e">
        <f t="shared" si="13"/>
        <v>#N/A</v>
      </c>
    </row>
    <row r="66" spans="1:12" ht="15" customHeight="1" x14ac:dyDescent="0.2">
      <c r="A66" s="490" t="s">
        <v>471</v>
      </c>
      <c r="B66" s="487">
        <v>46406</v>
      </c>
      <c r="C66" s="487">
        <v>8700</v>
      </c>
      <c r="D66" s="487">
        <v>6288</v>
      </c>
      <c r="E66" s="488">
        <f t="shared" si="11"/>
        <v>114.72435105067986</v>
      </c>
      <c r="F66" s="488">
        <f t="shared" si="11"/>
        <v>100.26506857208713</v>
      </c>
      <c r="G66" s="488">
        <f t="shared" si="11"/>
        <v>128.03909590714721</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46915</v>
      </c>
      <c r="C67" s="487">
        <v>8572</v>
      </c>
      <c r="D67" s="487">
        <v>6290</v>
      </c>
      <c r="E67" s="488">
        <f t="shared" si="11"/>
        <v>115.98269468479604</v>
      </c>
      <c r="F67" s="488">
        <f t="shared" si="11"/>
        <v>98.789904344819632</v>
      </c>
      <c r="G67" s="488">
        <f t="shared" si="11"/>
        <v>128.07982081042556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47591</v>
      </c>
      <c r="C68" s="487">
        <v>8654</v>
      </c>
      <c r="D68" s="487">
        <v>6626</v>
      </c>
      <c r="E68" s="488">
        <f t="shared" si="11"/>
        <v>117.6538936959209</v>
      </c>
      <c r="F68" s="488">
        <f t="shared" si="11"/>
        <v>99.734931427912869</v>
      </c>
      <c r="G68" s="488">
        <f t="shared" si="11"/>
        <v>134.92160456118916</v>
      </c>
      <c r="H68" s="489" t="str">
        <f t="shared" si="14"/>
        <v/>
      </c>
      <c r="I68" s="488" t="str">
        <f t="shared" si="12"/>
        <v/>
      </c>
      <c r="J68" s="488" t="str">
        <f t="shared" si="12"/>
        <v/>
      </c>
      <c r="K68" s="488" t="str">
        <f t="shared" si="12"/>
        <v/>
      </c>
      <c r="L68" s="488" t="e">
        <f t="shared" si="13"/>
        <v>#N/A</v>
      </c>
    </row>
    <row r="69" spans="1:12" ht="15" customHeight="1" x14ac:dyDescent="0.2">
      <c r="A69" s="490">
        <v>43344</v>
      </c>
      <c r="B69" s="487">
        <v>48812</v>
      </c>
      <c r="C69" s="487">
        <v>8497</v>
      </c>
      <c r="D69" s="487">
        <v>6817</v>
      </c>
      <c r="E69" s="488">
        <f t="shared" si="11"/>
        <v>120.67243510506798</v>
      </c>
      <c r="F69" s="488">
        <f t="shared" si="11"/>
        <v>97.925550305405096</v>
      </c>
      <c r="G69" s="488">
        <f t="shared" si="11"/>
        <v>138.81083282427204</v>
      </c>
      <c r="H69" s="489">
        <f t="shared" si="14"/>
        <v>43344</v>
      </c>
      <c r="I69" s="488">
        <f t="shared" si="12"/>
        <v>120.67243510506798</v>
      </c>
      <c r="J69" s="488">
        <f t="shared" si="12"/>
        <v>97.925550305405096</v>
      </c>
      <c r="K69" s="488">
        <f t="shared" si="12"/>
        <v>138.81083282427204</v>
      </c>
      <c r="L69" s="488" t="e">
        <f t="shared" si="13"/>
        <v>#N/A</v>
      </c>
    </row>
    <row r="70" spans="1:12" ht="15" customHeight="1" x14ac:dyDescent="0.2">
      <c r="A70" s="490" t="s">
        <v>474</v>
      </c>
      <c r="B70" s="487">
        <v>48281</v>
      </c>
      <c r="C70" s="487">
        <v>8653</v>
      </c>
      <c r="D70" s="487">
        <v>6879</v>
      </c>
      <c r="E70" s="488">
        <f t="shared" si="11"/>
        <v>119.35970333745365</v>
      </c>
      <c r="F70" s="488">
        <f t="shared" si="11"/>
        <v>99.72340670738734</v>
      </c>
      <c r="G70" s="488">
        <f t="shared" si="11"/>
        <v>140.07330482590103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48741</v>
      </c>
      <c r="C71" s="487">
        <v>8591</v>
      </c>
      <c r="D71" s="487">
        <v>6985</v>
      </c>
      <c r="E71" s="491">
        <f t="shared" ref="E71:G75" si="15">IF($A$51=37802,IF(COUNTBLANK(B$51:B$70)&gt;0,#N/A,IF(ISBLANK(B71)=FALSE,B71/B$51*100,#N/A)),IF(COUNTBLANK(B$51:B$75)&gt;0,#N/A,B71/B$51*100))</f>
        <v>120.49690976514216</v>
      </c>
      <c r="F71" s="491">
        <f t="shared" si="15"/>
        <v>99.008874034804663</v>
      </c>
      <c r="G71" s="491">
        <f t="shared" si="15"/>
        <v>142.23172469965385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49274</v>
      </c>
      <c r="C72" s="487">
        <v>8683</v>
      </c>
      <c r="D72" s="487">
        <v>7241</v>
      </c>
      <c r="E72" s="491">
        <f t="shared" si="15"/>
        <v>121.81458590852905</v>
      </c>
      <c r="F72" s="491">
        <f t="shared" si="15"/>
        <v>100.06914832315317</v>
      </c>
      <c r="G72" s="491">
        <f t="shared" si="15"/>
        <v>147.44451231928323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50381</v>
      </c>
      <c r="C73" s="487">
        <v>8462</v>
      </c>
      <c r="D73" s="487">
        <v>7418</v>
      </c>
      <c r="E73" s="491">
        <f t="shared" si="15"/>
        <v>124.5512978986403</v>
      </c>
      <c r="F73" s="491">
        <f t="shared" si="15"/>
        <v>97.522185087011636</v>
      </c>
      <c r="G73" s="491">
        <f t="shared" si="15"/>
        <v>151.04866625941764</v>
      </c>
      <c r="H73" s="492">
        <f>IF(A$51=37802,IF(ISERROR(L73)=TRUE,IF(ISBLANK(A73)=FALSE,IF(MONTH(A73)=MONTH(MAX(A$51:A$75)),A73,""),""),""),IF(ISERROR(L73)=TRUE,IF(MONTH(A73)=MONTH(MAX(A$51:A$75)),A73,""),""))</f>
        <v>43709</v>
      </c>
      <c r="I73" s="488">
        <f t="shared" si="12"/>
        <v>124.5512978986403</v>
      </c>
      <c r="J73" s="488">
        <f t="shared" si="12"/>
        <v>97.522185087011636</v>
      </c>
      <c r="K73" s="488">
        <f t="shared" si="12"/>
        <v>151.04866625941764</v>
      </c>
      <c r="L73" s="488" t="e">
        <f t="shared" si="13"/>
        <v>#N/A</v>
      </c>
    </row>
    <row r="74" spans="1:12" ht="15" customHeight="1" x14ac:dyDescent="0.2">
      <c r="A74" s="490" t="s">
        <v>477</v>
      </c>
      <c r="B74" s="487">
        <v>49475</v>
      </c>
      <c r="C74" s="487">
        <v>8523</v>
      </c>
      <c r="D74" s="487">
        <v>7155</v>
      </c>
      <c r="E74" s="491">
        <f t="shared" si="15"/>
        <v>122.31149567367119</v>
      </c>
      <c r="F74" s="491">
        <f t="shared" si="15"/>
        <v>98.225193039068799</v>
      </c>
      <c r="G74" s="491">
        <f t="shared" si="15"/>
        <v>145.69334147831398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49882</v>
      </c>
      <c r="C75" s="493">
        <v>8337</v>
      </c>
      <c r="D75" s="493">
        <v>7053</v>
      </c>
      <c r="E75" s="491">
        <f t="shared" si="15"/>
        <v>123.31767614338689</v>
      </c>
      <c r="F75" s="491">
        <f t="shared" si="15"/>
        <v>96.081595021320737</v>
      </c>
      <c r="G75" s="491">
        <f t="shared" si="15"/>
        <v>143.61637141111788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124.5512978986403</v>
      </c>
      <c r="J77" s="488">
        <f>IF(J75&lt;&gt;"",J75,IF(J74&lt;&gt;"",J74,IF(J73&lt;&gt;"",J73,IF(J72&lt;&gt;"",J72,IF(J71&lt;&gt;"",J71,IF(J70&lt;&gt;"",J70,""))))))</f>
        <v>97.522185087011636</v>
      </c>
      <c r="K77" s="488">
        <f>IF(K75&lt;&gt;"",K75,IF(K74&lt;&gt;"",K74,IF(K73&lt;&gt;"",K73,IF(K72&lt;&gt;"",K72,IF(K71&lt;&gt;"",K71,IF(K70&lt;&gt;"",K70,""))))))</f>
        <v>151.04866625941764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+24,6%</v>
      </c>
      <c r="J79" s="488" t="str">
        <f>"GeB - ausschließlich: "&amp;IF(J77&gt;100,"+","")&amp;TEXT(J77-100,"0,0")&amp;"%"</f>
        <v>GeB - ausschließlich: -2,5%</v>
      </c>
      <c r="K79" s="488" t="str">
        <f>"GeB - im Nebenjob: "&amp;IF(K77&gt;100,"+","")&amp;TEXT(K77-100,"0,0")&amp;"%"</f>
        <v>GeB - im Nebenjob: +51,0%</v>
      </c>
    </row>
    <row r="81" spans="9:9" ht="15" customHeight="1" x14ac:dyDescent="0.2">
      <c r="I81" s="488" t="str">
        <f>IF(ISERROR(HLOOKUP(1,I$78:K$79,2,FALSE)),"",HLOOKUP(1,I$78:K$79,2,FALSE))</f>
        <v>GeB - im Nebenjob: +51,0%</v>
      </c>
    </row>
    <row r="82" spans="9:9" ht="15" customHeight="1" x14ac:dyDescent="0.2">
      <c r="I82" s="488" t="str">
        <f>IF(ISERROR(HLOOKUP(2,I$78:K$79,2,FALSE)),"",HLOOKUP(2,I$78:K$79,2,FALSE))</f>
        <v>SvB: +24,6%</v>
      </c>
    </row>
    <row r="83" spans="9:9" ht="15" customHeight="1" x14ac:dyDescent="0.2">
      <c r="I83" s="488" t="str">
        <f>IF(ISERROR(HLOOKUP(3,I$78:K$79,2,FALSE)),"",HLOOKUP(3,I$78:K$79,2,FALSE))</f>
        <v>GeB - ausschließlich: -2,5%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49882</v>
      </c>
      <c r="E12" s="114">
        <v>49475</v>
      </c>
      <c r="F12" s="114">
        <v>50381</v>
      </c>
      <c r="G12" s="114">
        <v>49274</v>
      </c>
      <c r="H12" s="114">
        <v>48741</v>
      </c>
      <c r="I12" s="115">
        <v>1141</v>
      </c>
      <c r="J12" s="116">
        <v>2.3409449949734311</v>
      </c>
      <c r="N12" s="117"/>
    </row>
    <row r="13" spans="1:15" s="110" customFormat="1" ht="13.5" customHeight="1" x14ac:dyDescent="0.2">
      <c r="A13" s="118" t="s">
        <v>105</v>
      </c>
      <c r="B13" s="119" t="s">
        <v>106</v>
      </c>
      <c r="C13" s="113">
        <v>58.738623150635497</v>
      </c>
      <c r="D13" s="114">
        <v>29300</v>
      </c>
      <c r="E13" s="114">
        <v>28978</v>
      </c>
      <c r="F13" s="114">
        <v>29727</v>
      </c>
      <c r="G13" s="114">
        <v>28961</v>
      </c>
      <c r="H13" s="114">
        <v>28500</v>
      </c>
      <c r="I13" s="115">
        <v>800</v>
      </c>
      <c r="J13" s="116">
        <v>2.807017543859649</v>
      </c>
    </row>
    <row r="14" spans="1:15" s="110" customFormat="1" ht="13.5" customHeight="1" x14ac:dyDescent="0.2">
      <c r="A14" s="120"/>
      <c r="B14" s="119" t="s">
        <v>107</v>
      </c>
      <c r="C14" s="113">
        <v>41.261376849364503</v>
      </c>
      <c r="D14" s="114">
        <v>20582</v>
      </c>
      <c r="E14" s="114">
        <v>20497</v>
      </c>
      <c r="F14" s="114">
        <v>20654</v>
      </c>
      <c r="G14" s="114">
        <v>20313</v>
      </c>
      <c r="H14" s="114">
        <v>20241</v>
      </c>
      <c r="I14" s="115">
        <v>341</v>
      </c>
      <c r="J14" s="116">
        <v>1.6846993725606443</v>
      </c>
    </row>
    <row r="15" spans="1:15" s="110" customFormat="1" ht="13.5" customHeight="1" x14ac:dyDescent="0.2">
      <c r="A15" s="118" t="s">
        <v>105</v>
      </c>
      <c r="B15" s="121" t="s">
        <v>108</v>
      </c>
      <c r="C15" s="113">
        <v>12.553626558678481</v>
      </c>
      <c r="D15" s="114">
        <v>6262</v>
      </c>
      <c r="E15" s="114">
        <v>6387</v>
      </c>
      <c r="F15" s="114">
        <v>6592</v>
      </c>
      <c r="G15" s="114">
        <v>6082</v>
      </c>
      <c r="H15" s="114">
        <v>6158</v>
      </c>
      <c r="I15" s="115">
        <v>104</v>
      </c>
      <c r="J15" s="116">
        <v>1.6888600194868464</v>
      </c>
    </row>
    <row r="16" spans="1:15" s="110" customFormat="1" ht="13.5" customHeight="1" x14ac:dyDescent="0.2">
      <c r="A16" s="118"/>
      <c r="B16" s="121" t="s">
        <v>109</v>
      </c>
      <c r="C16" s="113">
        <v>68.429493604907577</v>
      </c>
      <c r="D16" s="114">
        <v>34134</v>
      </c>
      <c r="E16" s="114">
        <v>33732</v>
      </c>
      <c r="F16" s="114">
        <v>34370</v>
      </c>
      <c r="G16" s="114">
        <v>33985</v>
      </c>
      <c r="H16" s="114">
        <v>33590</v>
      </c>
      <c r="I16" s="115">
        <v>544</v>
      </c>
      <c r="J16" s="116">
        <v>1.6195296219112831</v>
      </c>
    </row>
    <row r="17" spans="1:10" s="110" customFormat="1" ht="13.5" customHeight="1" x14ac:dyDescent="0.2">
      <c r="A17" s="118"/>
      <c r="B17" s="121" t="s">
        <v>110</v>
      </c>
      <c r="C17" s="113">
        <v>18.054608876949601</v>
      </c>
      <c r="D17" s="114">
        <v>9006</v>
      </c>
      <c r="E17" s="114">
        <v>8878</v>
      </c>
      <c r="F17" s="114">
        <v>8947</v>
      </c>
      <c r="G17" s="114">
        <v>8742</v>
      </c>
      <c r="H17" s="114">
        <v>8541</v>
      </c>
      <c r="I17" s="115">
        <v>465</v>
      </c>
      <c r="J17" s="116">
        <v>5.4443273621355814</v>
      </c>
    </row>
    <row r="18" spans="1:10" s="110" customFormat="1" ht="13.5" customHeight="1" x14ac:dyDescent="0.2">
      <c r="A18" s="120"/>
      <c r="B18" s="121" t="s">
        <v>111</v>
      </c>
      <c r="C18" s="113">
        <v>0.96227095946433583</v>
      </c>
      <c r="D18" s="114">
        <v>480</v>
      </c>
      <c r="E18" s="114">
        <v>478</v>
      </c>
      <c r="F18" s="114">
        <v>472</v>
      </c>
      <c r="G18" s="114">
        <v>465</v>
      </c>
      <c r="H18" s="114">
        <v>452</v>
      </c>
      <c r="I18" s="115">
        <v>28</v>
      </c>
      <c r="J18" s="116">
        <v>6.1946902654867255</v>
      </c>
    </row>
    <row r="19" spans="1:10" s="110" customFormat="1" ht="13.5" customHeight="1" x14ac:dyDescent="0.2">
      <c r="A19" s="120"/>
      <c r="B19" s="121" t="s">
        <v>112</v>
      </c>
      <c r="C19" s="113">
        <v>0.27264343851489514</v>
      </c>
      <c r="D19" s="114">
        <v>136</v>
      </c>
      <c r="E19" s="114">
        <v>126</v>
      </c>
      <c r="F19" s="114">
        <v>111</v>
      </c>
      <c r="G19" s="114">
        <v>102</v>
      </c>
      <c r="H19" s="114">
        <v>103</v>
      </c>
      <c r="I19" s="115">
        <v>33</v>
      </c>
      <c r="J19" s="116">
        <v>32.038834951456309</v>
      </c>
    </row>
    <row r="20" spans="1:10" s="110" customFormat="1" ht="13.5" customHeight="1" x14ac:dyDescent="0.2">
      <c r="A20" s="118" t="s">
        <v>113</v>
      </c>
      <c r="B20" s="122" t="s">
        <v>114</v>
      </c>
      <c r="C20" s="113">
        <v>72.40688023736017</v>
      </c>
      <c r="D20" s="114">
        <v>36118</v>
      </c>
      <c r="E20" s="114">
        <v>35907</v>
      </c>
      <c r="F20" s="114">
        <v>36798</v>
      </c>
      <c r="G20" s="114">
        <v>36043</v>
      </c>
      <c r="H20" s="114">
        <v>35693</v>
      </c>
      <c r="I20" s="115">
        <v>425</v>
      </c>
      <c r="J20" s="116">
        <v>1.1907096629591236</v>
      </c>
    </row>
    <row r="21" spans="1:10" s="110" customFormat="1" ht="13.5" customHeight="1" x14ac:dyDescent="0.2">
      <c r="A21" s="120"/>
      <c r="B21" s="122" t="s">
        <v>115</v>
      </c>
      <c r="C21" s="113">
        <v>27.59311976263983</v>
      </c>
      <c r="D21" s="114">
        <v>13764</v>
      </c>
      <c r="E21" s="114">
        <v>13568</v>
      </c>
      <c r="F21" s="114">
        <v>13583</v>
      </c>
      <c r="G21" s="114">
        <v>13231</v>
      </c>
      <c r="H21" s="114">
        <v>13048</v>
      </c>
      <c r="I21" s="115">
        <v>716</v>
      </c>
      <c r="J21" s="116">
        <v>5.4874310239117108</v>
      </c>
    </row>
    <row r="22" spans="1:10" s="110" customFormat="1" ht="13.5" customHeight="1" x14ac:dyDescent="0.2">
      <c r="A22" s="118" t="s">
        <v>113</v>
      </c>
      <c r="B22" s="122" t="s">
        <v>116</v>
      </c>
      <c r="C22" s="113">
        <v>84.633735616053883</v>
      </c>
      <c r="D22" s="114">
        <v>42217</v>
      </c>
      <c r="E22" s="114">
        <v>42106</v>
      </c>
      <c r="F22" s="114">
        <v>42736</v>
      </c>
      <c r="G22" s="114">
        <v>41960</v>
      </c>
      <c r="H22" s="114">
        <v>41698</v>
      </c>
      <c r="I22" s="115">
        <v>519</v>
      </c>
      <c r="J22" s="116">
        <v>1.2446640126624777</v>
      </c>
    </row>
    <row r="23" spans="1:10" s="110" customFormat="1" ht="13.5" customHeight="1" x14ac:dyDescent="0.2">
      <c r="A23" s="123"/>
      <c r="B23" s="124" t="s">
        <v>117</v>
      </c>
      <c r="C23" s="125">
        <v>15.308127180145142</v>
      </c>
      <c r="D23" s="114">
        <v>7636</v>
      </c>
      <c r="E23" s="114">
        <v>7338</v>
      </c>
      <c r="F23" s="114">
        <v>7615</v>
      </c>
      <c r="G23" s="114">
        <v>7287</v>
      </c>
      <c r="H23" s="114">
        <v>7019</v>
      </c>
      <c r="I23" s="115">
        <v>617</v>
      </c>
      <c r="J23" s="116">
        <v>8.7904259866077794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15390</v>
      </c>
      <c r="E26" s="114">
        <v>15678</v>
      </c>
      <c r="F26" s="114">
        <v>15880</v>
      </c>
      <c r="G26" s="114">
        <v>15924</v>
      </c>
      <c r="H26" s="140">
        <v>15576</v>
      </c>
      <c r="I26" s="115">
        <v>-186</v>
      </c>
      <c r="J26" s="116">
        <v>-1.1941448382126347</v>
      </c>
    </row>
    <row r="27" spans="1:10" s="110" customFormat="1" ht="13.5" customHeight="1" x14ac:dyDescent="0.2">
      <c r="A27" s="118" t="s">
        <v>105</v>
      </c>
      <c r="B27" s="119" t="s">
        <v>106</v>
      </c>
      <c r="C27" s="113">
        <v>39.051332033788171</v>
      </c>
      <c r="D27" s="115">
        <v>6010</v>
      </c>
      <c r="E27" s="114">
        <v>6037</v>
      </c>
      <c r="F27" s="114">
        <v>6176</v>
      </c>
      <c r="G27" s="114">
        <v>6165</v>
      </c>
      <c r="H27" s="140">
        <v>5993</v>
      </c>
      <c r="I27" s="115">
        <v>17</v>
      </c>
      <c r="J27" s="116">
        <v>0.28366427498748542</v>
      </c>
    </row>
    <row r="28" spans="1:10" s="110" customFormat="1" ht="13.5" customHeight="1" x14ac:dyDescent="0.2">
      <c r="A28" s="120"/>
      <c r="B28" s="119" t="s">
        <v>107</v>
      </c>
      <c r="C28" s="113">
        <v>60.948667966211829</v>
      </c>
      <c r="D28" s="115">
        <v>9380</v>
      </c>
      <c r="E28" s="114">
        <v>9641</v>
      </c>
      <c r="F28" s="114">
        <v>9704</v>
      </c>
      <c r="G28" s="114">
        <v>9759</v>
      </c>
      <c r="H28" s="140">
        <v>9583</v>
      </c>
      <c r="I28" s="115">
        <v>-203</v>
      </c>
      <c r="J28" s="116">
        <v>-2.1183345507669831</v>
      </c>
    </row>
    <row r="29" spans="1:10" s="110" customFormat="1" ht="13.5" customHeight="1" x14ac:dyDescent="0.2">
      <c r="A29" s="118" t="s">
        <v>105</v>
      </c>
      <c r="B29" s="121" t="s">
        <v>108</v>
      </c>
      <c r="C29" s="113">
        <v>12.215724496426251</v>
      </c>
      <c r="D29" s="115">
        <v>1880</v>
      </c>
      <c r="E29" s="114">
        <v>1874</v>
      </c>
      <c r="F29" s="114">
        <v>1892</v>
      </c>
      <c r="G29" s="114">
        <v>1967</v>
      </c>
      <c r="H29" s="140">
        <v>1860</v>
      </c>
      <c r="I29" s="115">
        <v>20</v>
      </c>
      <c r="J29" s="116">
        <v>1.075268817204301</v>
      </c>
    </row>
    <row r="30" spans="1:10" s="110" customFormat="1" ht="13.5" customHeight="1" x14ac:dyDescent="0.2">
      <c r="A30" s="118"/>
      <c r="B30" s="121" t="s">
        <v>109</v>
      </c>
      <c r="C30" s="113">
        <v>53.287849252761532</v>
      </c>
      <c r="D30" s="115">
        <v>8201</v>
      </c>
      <c r="E30" s="114">
        <v>8433</v>
      </c>
      <c r="F30" s="114">
        <v>8629</v>
      </c>
      <c r="G30" s="114">
        <v>8676</v>
      </c>
      <c r="H30" s="140">
        <v>8543</v>
      </c>
      <c r="I30" s="115">
        <v>-342</v>
      </c>
      <c r="J30" s="116">
        <v>-4.0032775371649301</v>
      </c>
    </row>
    <row r="31" spans="1:10" s="110" customFormat="1" ht="13.5" customHeight="1" x14ac:dyDescent="0.2">
      <c r="A31" s="118"/>
      <c r="B31" s="121" t="s">
        <v>110</v>
      </c>
      <c r="C31" s="113">
        <v>19.4087069525666</v>
      </c>
      <c r="D31" s="115">
        <v>2987</v>
      </c>
      <c r="E31" s="114">
        <v>3010</v>
      </c>
      <c r="F31" s="114">
        <v>3022</v>
      </c>
      <c r="G31" s="114">
        <v>2935</v>
      </c>
      <c r="H31" s="140">
        <v>2907</v>
      </c>
      <c r="I31" s="115">
        <v>80</v>
      </c>
      <c r="J31" s="116">
        <v>2.7519779841761265</v>
      </c>
    </row>
    <row r="32" spans="1:10" s="110" customFormat="1" ht="13.5" customHeight="1" x14ac:dyDescent="0.2">
      <c r="A32" s="120"/>
      <c r="B32" s="121" t="s">
        <v>111</v>
      </c>
      <c r="C32" s="113">
        <v>15.087719298245615</v>
      </c>
      <c r="D32" s="115">
        <v>2322</v>
      </c>
      <c r="E32" s="114">
        <v>2361</v>
      </c>
      <c r="F32" s="114">
        <v>2337</v>
      </c>
      <c r="G32" s="114">
        <v>2346</v>
      </c>
      <c r="H32" s="140">
        <v>2266</v>
      </c>
      <c r="I32" s="115">
        <v>56</v>
      </c>
      <c r="J32" s="116">
        <v>2.4713150926743159</v>
      </c>
    </row>
    <row r="33" spans="1:10" s="110" customFormat="1" ht="13.5" customHeight="1" x14ac:dyDescent="0.2">
      <c r="A33" s="120"/>
      <c r="B33" s="121" t="s">
        <v>112</v>
      </c>
      <c r="C33" s="113">
        <v>1.3385315139701104</v>
      </c>
      <c r="D33" s="115">
        <v>206</v>
      </c>
      <c r="E33" s="114">
        <v>216</v>
      </c>
      <c r="F33" s="114">
        <v>223</v>
      </c>
      <c r="G33" s="114">
        <v>206</v>
      </c>
      <c r="H33" s="140">
        <v>203</v>
      </c>
      <c r="I33" s="115">
        <v>3</v>
      </c>
      <c r="J33" s="116">
        <v>1.4778325123152709</v>
      </c>
    </row>
    <row r="34" spans="1:10" s="110" customFormat="1" ht="13.5" customHeight="1" x14ac:dyDescent="0.2">
      <c r="A34" s="118" t="s">
        <v>113</v>
      </c>
      <c r="B34" s="122" t="s">
        <v>116</v>
      </c>
      <c r="C34" s="113">
        <v>85.958414554905787</v>
      </c>
      <c r="D34" s="115">
        <v>13229</v>
      </c>
      <c r="E34" s="114">
        <v>13541</v>
      </c>
      <c r="F34" s="114">
        <v>13709</v>
      </c>
      <c r="G34" s="114">
        <v>13794</v>
      </c>
      <c r="H34" s="140">
        <v>13544</v>
      </c>
      <c r="I34" s="115">
        <v>-315</v>
      </c>
      <c r="J34" s="116">
        <v>-2.3257531010041346</v>
      </c>
    </row>
    <row r="35" spans="1:10" s="110" customFormat="1" ht="13.5" customHeight="1" x14ac:dyDescent="0.2">
      <c r="A35" s="118"/>
      <c r="B35" s="119" t="s">
        <v>117</v>
      </c>
      <c r="C35" s="113">
        <v>13.833658219623132</v>
      </c>
      <c r="D35" s="115">
        <v>2129</v>
      </c>
      <c r="E35" s="114">
        <v>2097</v>
      </c>
      <c r="F35" s="114">
        <v>2140</v>
      </c>
      <c r="G35" s="114">
        <v>2095</v>
      </c>
      <c r="H35" s="140">
        <v>2001</v>
      </c>
      <c r="I35" s="115">
        <v>128</v>
      </c>
      <c r="J35" s="116">
        <v>6.3968015992003995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8337</v>
      </c>
      <c r="E37" s="114">
        <v>8523</v>
      </c>
      <c r="F37" s="114">
        <v>8462</v>
      </c>
      <c r="G37" s="114">
        <v>8683</v>
      </c>
      <c r="H37" s="140">
        <v>8591</v>
      </c>
      <c r="I37" s="115">
        <v>-254</v>
      </c>
      <c r="J37" s="116">
        <v>-2.9565824700267722</v>
      </c>
    </row>
    <row r="38" spans="1:10" s="110" customFormat="1" ht="13.5" customHeight="1" x14ac:dyDescent="0.2">
      <c r="A38" s="118" t="s">
        <v>105</v>
      </c>
      <c r="B38" s="119" t="s">
        <v>106</v>
      </c>
      <c r="C38" s="113">
        <v>32.66162888329135</v>
      </c>
      <c r="D38" s="115">
        <v>2723</v>
      </c>
      <c r="E38" s="114">
        <v>2725</v>
      </c>
      <c r="F38" s="114">
        <v>2685</v>
      </c>
      <c r="G38" s="114">
        <v>2786</v>
      </c>
      <c r="H38" s="140">
        <v>2725</v>
      </c>
      <c r="I38" s="115">
        <v>-2</v>
      </c>
      <c r="J38" s="116">
        <v>-7.3394495412844041E-2</v>
      </c>
    </row>
    <row r="39" spans="1:10" s="110" customFormat="1" ht="13.5" customHeight="1" x14ac:dyDescent="0.2">
      <c r="A39" s="120"/>
      <c r="B39" s="119" t="s">
        <v>107</v>
      </c>
      <c r="C39" s="113">
        <v>67.338371116708643</v>
      </c>
      <c r="D39" s="115">
        <v>5614</v>
      </c>
      <c r="E39" s="114">
        <v>5798</v>
      </c>
      <c r="F39" s="114">
        <v>5777</v>
      </c>
      <c r="G39" s="114">
        <v>5897</v>
      </c>
      <c r="H39" s="140">
        <v>5866</v>
      </c>
      <c r="I39" s="115">
        <v>-252</v>
      </c>
      <c r="J39" s="116">
        <v>-4.2959427207637235</v>
      </c>
    </row>
    <row r="40" spans="1:10" s="110" customFormat="1" ht="13.5" customHeight="1" x14ac:dyDescent="0.2">
      <c r="A40" s="118" t="s">
        <v>105</v>
      </c>
      <c r="B40" s="121" t="s">
        <v>108</v>
      </c>
      <c r="C40" s="113">
        <v>13.829914837471513</v>
      </c>
      <c r="D40" s="115">
        <v>1153</v>
      </c>
      <c r="E40" s="114">
        <v>1126</v>
      </c>
      <c r="F40" s="114">
        <v>1092</v>
      </c>
      <c r="G40" s="114">
        <v>1213</v>
      </c>
      <c r="H40" s="140">
        <v>1137</v>
      </c>
      <c r="I40" s="115">
        <v>16</v>
      </c>
      <c r="J40" s="116">
        <v>1.4072119613016711</v>
      </c>
    </row>
    <row r="41" spans="1:10" s="110" customFormat="1" ht="13.5" customHeight="1" x14ac:dyDescent="0.2">
      <c r="A41" s="118"/>
      <c r="B41" s="121" t="s">
        <v>109</v>
      </c>
      <c r="C41" s="113">
        <v>36.320019191555716</v>
      </c>
      <c r="D41" s="115">
        <v>3028</v>
      </c>
      <c r="E41" s="114">
        <v>3206</v>
      </c>
      <c r="F41" s="114">
        <v>3204</v>
      </c>
      <c r="G41" s="114">
        <v>3306</v>
      </c>
      <c r="H41" s="140">
        <v>3345</v>
      </c>
      <c r="I41" s="115">
        <v>-317</v>
      </c>
      <c r="J41" s="116">
        <v>-9.4768310911808662</v>
      </c>
    </row>
    <row r="42" spans="1:10" s="110" customFormat="1" ht="13.5" customHeight="1" x14ac:dyDescent="0.2">
      <c r="A42" s="118"/>
      <c r="B42" s="121" t="s">
        <v>110</v>
      </c>
      <c r="C42" s="113">
        <v>22.777977689816481</v>
      </c>
      <c r="D42" s="115">
        <v>1899</v>
      </c>
      <c r="E42" s="114">
        <v>1893</v>
      </c>
      <c r="F42" s="114">
        <v>1886</v>
      </c>
      <c r="G42" s="114">
        <v>1872</v>
      </c>
      <c r="H42" s="140">
        <v>1892</v>
      </c>
      <c r="I42" s="115">
        <v>7</v>
      </c>
      <c r="J42" s="116">
        <v>0.3699788583509514</v>
      </c>
    </row>
    <row r="43" spans="1:10" s="110" customFormat="1" ht="13.5" customHeight="1" x14ac:dyDescent="0.2">
      <c r="A43" s="120"/>
      <c r="B43" s="121" t="s">
        <v>111</v>
      </c>
      <c r="C43" s="113">
        <v>27.07208828115629</v>
      </c>
      <c r="D43" s="115">
        <v>2257</v>
      </c>
      <c r="E43" s="114">
        <v>2298</v>
      </c>
      <c r="F43" s="114">
        <v>2280</v>
      </c>
      <c r="G43" s="114">
        <v>2292</v>
      </c>
      <c r="H43" s="140">
        <v>2217</v>
      </c>
      <c r="I43" s="115">
        <v>40</v>
      </c>
      <c r="J43" s="116">
        <v>1.8042399639152007</v>
      </c>
    </row>
    <row r="44" spans="1:10" s="110" customFormat="1" ht="13.5" customHeight="1" x14ac:dyDescent="0.2">
      <c r="A44" s="120"/>
      <c r="B44" s="121" t="s">
        <v>112</v>
      </c>
      <c r="C44" s="113">
        <v>2.2789972412138657</v>
      </c>
      <c r="D44" s="115">
        <v>190</v>
      </c>
      <c r="E44" s="114">
        <v>196</v>
      </c>
      <c r="F44" s="114">
        <v>207</v>
      </c>
      <c r="G44" s="114">
        <v>191</v>
      </c>
      <c r="H44" s="140">
        <v>189</v>
      </c>
      <c r="I44" s="115">
        <v>1</v>
      </c>
      <c r="J44" s="116">
        <v>0.52910052910052907</v>
      </c>
    </row>
    <row r="45" spans="1:10" s="110" customFormat="1" ht="13.5" customHeight="1" x14ac:dyDescent="0.2">
      <c r="A45" s="118" t="s">
        <v>113</v>
      </c>
      <c r="B45" s="122" t="s">
        <v>116</v>
      </c>
      <c r="C45" s="113">
        <v>89.228739354683938</v>
      </c>
      <c r="D45" s="115">
        <v>7439</v>
      </c>
      <c r="E45" s="114">
        <v>7621</v>
      </c>
      <c r="F45" s="114">
        <v>7618</v>
      </c>
      <c r="G45" s="114">
        <v>7795</v>
      </c>
      <c r="H45" s="140">
        <v>7724</v>
      </c>
      <c r="I45" s="115">
        <v>-285</v>
      </c>
      <c r="J45" s="116">
        <v>-3.6897980321077162</v>
      </c>
    </row>
    <row r="46" spans="1:10" s="110" customFormat="1" ht="13.5" customHeight="1" x14ac:dyDescent="0.2">
      <c r="A46" s="118"/>
      <c r="B46" s="119" t="s">
        <v>117</v>
      </c>
      <c r="C46" s="113">
        <v>10.387429531006358</v>
      </c>
      <c r="D46" s="115">
        <v>866</v>
      </c>
      <c r="E46" s="114">
        <v>862</v>
      </c>
      <c r="F46" s="114">
        <v>813</v>
      </c>
      <c r="G46" s="114">
        <v>853</v>
      </c>
      <c r="H46" s="140">
        <v>837</v>
      </c>
      <c r="I46" s="115">
        <v>29</v>
      </c>
      <c r="J46" s="116">
        <v>3.4647550776583036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7053</v>
      </c>
      <c r="E48" s="114">
        <v>7155</v>
      </c>
      <c r="F48" s="114">
        <v>7418</v>
      </c>
      <c r="G48" s="114">
        <v>7241</v>
      </c>
      <c r="H48" s="140">
        <v>6985</v>
      </c>
      <c r="I48" s="115">
        <v>68</v>
      </c>
      <c r="J48" s="116">
        <v>0.97351467430207583</v>
      </c>
    </row>
    <row r="49" spans="1:12" s="110" customFormat="1" ht="13.5" customHeight="1" x14ac:dyDescent="0.2">
      <c r="A49" s="118" t="s">
        <v>105</v>
      </c>
      <c r="B49" s="119" t="s">
        <v>106</v>
      </c>
      <c r="C49" s="113">
        <v>46.604281865872679</v>
      </c>
      <c r="D49" s="115">
        <v>3287</v>
      </c>
      <c r="E49" s="114">
        <v>3312</v>
      </c>
      <c r="F49" s="114">
        <v>3491</v>
      </c>
      <c r="G49" s="114">
        <v>3379</v>
      </c>
      <c r="H49" s="140">
        <v>3268</v>
      </c>
      <c r="I49" s="115">
        <v>19</v>
      </c>
      <c r="J49" s="116">
        <v>0.58139534883720934</v>
      </c>
    </row>
    <row r="50" spans="1:12" s="110" customFormat="1" ht="13.5" customHeight="1" x14ac:dyDescent="0.2">
      <c r="A50" s="120"/>
      <c r="B50" s="119" t="s">
        <v>107</v>
      </c>
      <c r="C50" s="113">
        <v>53.395718134127321</v>
      </c>
      <c r="D50" s="115">
        <v>3766</v>
      </c>
      <c r="E50" s="114">
        <v>3843</v>
      </c>
      <c r="F50" s="114">
        <v>3927</v>
      </c>
      <c r="G50" s="114">
        <v>3862</v>
      </c>
      <c r="H50" s="140">
        <v>3717</v>
      </c>
      <c r="I50" s="115">
        <v>49</v>
      </c>
      <c r="J50" s="116">
        <v>1.3182674199623352</v>
      </c>
    </row>
    <row r="51" spans="1:12" s="110" customFormat="1" ht="13.5" customHeight="1" x14ac:dyDescent="0.2">
      <c r="A51" s="118" t="s">
        <v>105</v>
      </c>
      <c r="B51" s="121" t="s">
        <v>108</v>
      </c>
      <c r="C51" s="113">
        <v>10.307670494824897</v>
      </c>
      <c r="D51" s="115">
        <v>727</v>
      </c>
      <c r="E51" s="114">
        <v>748</v>
      </c>
      <c r="F51" s="114">
        <v>800</v>
      </c>
      <c r="G51" s="114">
        <v>754</v>
      </c>
      <c r="H51" s="140">
        <v>723</v>
      </c>
      <c r="I51" s="115">
        <v>4</v>
      </c>
      <c r="J51" s="116">
        <v>0.55325034578146615</v>
      </c>
    </row>
    <row r="52" spans="1:12" s="110" customFormat="1" ht="13.5" customHeight="1" x14ac:dyDescent="0.2">
      <c r="A52" s="118"/>
      <c r="B52" s="121" t="s">
        <v>109</v>
      </c>
      <c r="C52" s="113">
        <v>73.344676024386786</v>
      </c>
      <c r="D52" s="115">
        <v>5173</v>
      </c>
      <c r="E52" s="114">
        <v>5227</v>
      </c>
      <c r="F52" s="114">
        <v>5425</v>
      </c>
      <c r="G52" s="114">
        <v>5370</v>
      </c>
      <c r="H52" s="140">
        <v>5198</v>
      </c>
      <c r="I52" s="115">
        <v>-25</v>
      </c>
      <c r="J52" s="116">
        <v>-0.4809542131589073</v>
      </c>
    </row>
    <row r="53" spans="1:12" s="110" customFormat="1" ht="13.5" customHeight="1" x14ac:dyDescent="0.2">
      <c r="A53" s="118"/>
      <c r="B53" s="121" t="s">
        <v>110</v>
      </c>
      <c r="C53" s="113">
        <v>15.426059832695307</v>
      </c>
      <c r="D53" s="115">
        <v>1088</v>
      </c>
      <c r="E53" s="114">
        <v>1117</v>
      </c>
      <c r="F53" s="114">
        <v>1136</v>
      </c>
      <c r="G53" s="114">
        <v>1063</v>
      </c>
      <c r="H53" s="140">
        <v>1015</v>
      </c>
      <c r="I53" s="115">
        <v>73</v>
      </c>
      <c r="J53" s="116">
        <v>7.1921182266009849</v>
      </c>
    </row>
    <row r="54" spans="1:12" s="110" customFormat="1" ht="13.5" customHeight="1" x14ac:dyDescent="0.2">
      <c r="A54" s="120"/>
      <c r="B54" s="121" t="s">
        <v>111</v>
      </c>
      <c r="C54" s="113">
        <v>0.92159364809301003</v>
      </c>
      <c r="D54" s="115">
        <v>65</v>
      </c>
      <c r="E54" s="114">
        <v>63</v>
      </c>
      <c r="F54" s="114">
        <v>57</v>
      </c>
      <c r="G54" s="114">
        <v>54</v>
      </c>
      <c r="H54" s="140">
        <v>49</v>
      </c>
      <c r="I54" s="115">
        <v>16</v>
      </c>
      <c r="J54" s="116">
        <v>32.653061224489797</v>
      </c>
    </row>
    <row r="55" spans="1:12" s="110" customFormat="1" ht="13.5" customHeight="1" x14ac:dyDescent="0.2">
      <c r="A55" s="120"/>
      <c r="B55" s="121" t="s">
        <v>112</v>
      </c>
      <c r="C55" s="113">
        <v>0.22685382106904864</v>
      </c>
      <c r="D55" s="115">
        <v>16</v>
      </c>
      <c r="E55" s="114">
        <v>20</v>
      </c>
      <c r="F55" s="114">
        <v>16</v>
      </c>
      <c r="G55" s="114">
        <v>15</v>
      </c>
      <c r="H55" s="140">
        <v>14</v>
      </c>
      <c r="I55" s="115">
        <v>2</v>
      </c>
      <c r="J55" s="116">
        <v>14.285714285714286</v>
      </c>
    </row>
    <row r="56" spans="1:12" s="110" customFormat="1" ht="13.5" customHeight="1" x14ac:dyDescent="0.2">
      <c r="A56" s="118" t="s">
        <v>113</v>
      </c>
      <c r="B56" s="122" t="s">
        <v>116</v>
      </c>
      <c r="C56" s="113">
        <v>82.092726499361973</v>
      </c>
      <c r="D56" s="115">
        <v>5790</v>
      </c>
      <c r="E56" s="114">
        <v>5920</v>
      </c>
      <c r="F56" s="114">
        <v>6091</v>
      </c>
      <c r="G56" s="114">
        <v>5999</v>
      </c>
      <c r="H56" s="140">
        <v>5820</v>
      </c>
      <c r="I56" s="115">
        <v>-30</v>
      </c>
      <c r="J56" s="116">
        <v>-0.51546391752577314</v>
      </c>
    </row>
    <row r="57" spans="1:12" s="110" customFormat="1" ht="13.5" customHeight="1" x14ac:dyDescent="0.2">
      <c r="A57" s="142"/>
      <c r="B57" s="124" t="s">
        <v>117</v>
      </c>
      <c r="C57" s="125">
        <v>17.907273500638027</v>
      </c>
      <c r="D57" s="143">
        <v>1263</v>
      </c>
      <c r="E57" s="144">
        <v>1235</v>
      </c>
      <c r="F57" s="144">
        <v>1327</v>
      </c>
      <c r="G57" s="144">
        <v>1242</v>
      </c>
      <c r="H57" s="145">
        <v>1164</v>
      </c>
      <c r="I57" s="143">
        <v>99</v>
      </c>
      <c r="J57" s="146">
        <v>8.5051546391752577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49882</v>
      </c>
      <c r="E12" s="236">
        <v>49475</v>
      </c>
      <c r="F12" s="114">
        <v>50381</v>
      </c>
      <c r="G12" s="114">
        <v>49274</v>
      </c>
      <c r="H12" s="140">
        <v>48741</v>
      </c>
      <c r="I12" s="115">
        <v>1141</v>
      </c>
      <c r="J12" s="116">
        <v>2.3409449949734311</v>
      </c>
    </row>
    <row r="13" spans="1:15" s="110" customFormat="1" ht="12" customHeight="1" x14ac:dyDescent="0.2">
      <c r="A13" s="118" t="s">
        <v>105</v>
      </c>
      <c r="B13" s="119" t="s">
        <v>106</v>
      </c>
      <c r="C13" s="113">
        <v>58.738623150635497</v>
      </c>
      <c r="D13" s="115">
        <v>29300</v>
      </c>
      <c r="E13" s="114">
        <v>28978</v>
      </c>
      <c r="F13" s="114">
        <v>29727</v>
      </c>
      <c r="G13" s="114">
        <v>28961</v>
      </c>
      <c r="H13" s="140">
        <v>28500</v>
      </c>
      <c r="I13" s="115">
        <v>800</v>
      </c>
      <c r="J13" s="116">
        <v>2.807017543859649</v>
      </c>
    </row>
    <row r="14" spans="1:15" s="110" customFormat="1" ht="12" customHeight="1" x14ac:dyDescent="0.2">
      <c r="A14" s="118"/>
      <c r="B14" s="119" t="s">
        <v>107</v>
      </c>
      <c r="C14" s="113">
        <v>41.261376849364503</v>
      </c>
      <c r="D14" s="115">
        <v>20582</v>
      </c>
      <c r="E14" s="114">
        <v>20497</v>
      </c>
      <c r="F14" s="114">
        <v>20654</v>
      </c>
      <c r="G14" s="114">
        <v>20313</v>
      </c>
      <c r="H14" s="140">
        <v>20241</v>
      </c>
      <c r="I14" s="115">
        <v>341</v>
      </c>
      <c r="J14" s="116">
        <v>1.6846993725606443</v>
      </c>
    </row>
    <row r="15" spans="1:15" s="110" customFormat="1" ht="12" customHeight="1" x14ac:dyDescent="0.2">
      <c r="A15" s="118" t="s">
        <v>105</v>
      </c>
      <c r="B15" s="121" t="s">
        <v>108</v>
      </c>
      <c r="C15" s="113">
        <v>12.553626558678481</v>
      </c>
      <c r="D15" s="115">
        <v>6262</v>
      </c>
      <c r="E15" s="114">
        <v>6387</v>
      </c>
      <c r="F15" s="114">
        <v>6592</v>
      </c>
      <c r="G15" s="114">
        <v>6082</v>
      </c>
      <c r="H15" s="140">
        <v>6158</v>
      </c>
      <c r="I15" s="115">
        <v>104</v>
      </c>
      <c r="J15" s="116">
        <v>1.6888600194868464</v>
      </c>
    </row>
    <row r="16" spans="1:15" s="110" customFormat="1" ht="12" customHeight="1" x14ac:dyDescent="0.2">
      <c r="A16" s="118"/>
      <c r="B16" s="121" t="s">
        <v>109</v>
      </c>
      <c r="C16" s="113">
        <v>68.429493604907577</v>
      </c>
      <c r="D16" s="115">
        <v>34134</v>
      </c>
      <c r="E16" s="114">
        <v>33732</v>
      </c>
      <c r="F16" s="114">
        <v>34370</v>
      </c>
      <c r="G16" s="114">
        <v>33985</v>
      </c>
      <c r="H16" s="140">
        <v>33590</v>
      </c>
      <c r="I16" s="115">
        <v>544</v>
      </c>
      <c r="J16" s="116">
        <v>1.6195296219112831</v>
      </c>
    </row>
    <row r="17" spans="1:10" s="110" customFormat="1" ht="12" customHeight="1" x14ac:dyDescent="0.2">
      <c r="A17" s="118"/>
      <c r="B17" s="121" t="s">
        <v>110</v>
      </c>
      <c r="C17" s="113">
        <v>18.054608876949601</v>
      </c>
      <c r="D17" s="115">
        <v>9006</v>
      </c>
      <c r="E17" s="114">
        <v>8878</v>
      </c>
      <c r="F17" s="114">
        <v>8947</v>
      </c>
      <c r="G17" s="114">
        <v>8742</v>
      </c>
      <c r="H17" s="140">
        <v>8541</v>
      </c>
      <c r="I17" s="115">
        <v>465</v>
      </c>
      <c r="J17" s="116">
        <v>5.4443273621355814</v>
      </c>
    </row>
    <row r="18" spans="1:10" s="110" customFormat="1" ht="12" customHeight="1" x14ac:dyDescent="0.2">
      <c r="A18" s="120"/>
      <c r="B18" s="121" t="s">
        <v>111</v>
      </c>
      <c r="C18" s="113">
        <v>0.96227095946433583</v>
      </c>
      <c r="D18" s="115">
        <v>480</v>
      </c>
      <c r="E18" s="114">
        <v>478</v>
      </c>
      <c r="F18" s="114">
        <v>472</v>
      </c>
      <c r="G18" s="114">
        <v>465</v>
      </c>
      <c r="H18" s="140">
        <v>452</v>
      </c>
      <c r="I18" s="115">
        <v>28</v>
      </c>
      <c r="J18" s="116">
        <v>6.1946902654867255</v>
      </c>
    </row>
    <row r="19" spans="1:10" s="110" customFormat="1" ht="12" customHeight="1" x14ac:dyDescent="0.2">
      <c r="A19" s="120"/>
      <c r="B19" s="121" t="s">
        <v>112</v>
      </c>
      <c r="C19" s="113">
        <v>0.27264343851489514</v>
      </c>
      <c r="D19" s="115">
        <v>136</v>
      </c>
      <c r="E19" s="114">
        <v>126</v>
      </c>
      <c r="F19" s="114">
        <v>111</v>
      </c>
      <c r="G19" s="114">
        <v>102</v>
      </c>
      <c r="H19" s="140">
        <v>103</v>
      </c>
      <c r="I19" s="115">
        <v>33</v>
      </c>
      <c r="J19" s="116">
        <v>32.038834951456309</v>
      </c>
    </row>
    <row r="20" spans="1:10" s="110" customFormat="1" ht="12" customHeight="1" x14ac:dyDescent="0.2">
      <c r="A20" s="118" t="s">
        <v>113</v>
      </c>
      <c r="B20" s="119" t="s">
        <v>181</v>
      </c>
      <c r="C20" s="113">
        <v>72.40688023736017</v>
      </c>
      <c r="D20" s="115">
        <v>36118</v>
      </c>
      <c r="E20" s="114">
        <v>35907</v>
      </c>
      <c r="F20" s="114">
        <v>36798</v>
      </c>
      <c r="G20" s="114">
        <v>36043</v>
      </c>
      <c r="H20" s="140">
        <v>35693</v>
      </c>
      <c r="I20" s="115">
        <v>425</v>
      </c>
      <c r="J20" s="116">
        <v>1.1907096629591236</v>
      </c>
    </row>
    <row r="21" spans="1:10" s="110" customFormat="1" ht="12" customHeight="1" x14ac:dyDescent="0.2">
      <c r="A21" s="118"/>
      <c r="B21" s="119" t="s">
        <v>182</v>
      </c>
      <c r="C21" s="113">
        <v>27.59311976263983</v>
      </c>
      <c r="D21" s="115">
        <v>13764</v>
      </c>
      <c r="E21" s="114">
        <v>13568</v>
      </c>
      <c r="F21" s="114">
        <v>13583</v>
      </c>
      <c r="G21" s="114">
        <v>13231</v>
      </c>
      <c r="H21" s="140">
        <v>13048</v>
      </c>
      <c r="I21" s="115">
        <v>716</v>
      </c>
      <c r="J21" s="116">
        <v>5.4874310239117108</v>
      </c>
    </row>
    <row r="22" spans="1:10" s="110" customFormat="1" ht="12" customHeight="1" x14ac:dyDescent="0.2">
      <c r="A22" s="118" t="s">
        <v>113</v>
      </c>
      <c r="B22" s="119" t="s">
        <v>116</v>
      </c>
      <c r="C22" s="113">
        <v>84.633735616053883</v>
      </c>
      <c r="D22" s="115">
        <v>42217</v>
      </c>
      <c r="E22" s="114">
        <v>42106</v>
      </c>
      <c r="F22" s="114">
        <v>42736</v>
      </c>
      <c r="G22" s="114">
        <v>41960</v>
      </c>
      <c r="H22" s="140">
        <v>41698</v>
      </c>
      <c r="I22" s="115">
        <v>519</v>
      </c>
      <c r="J22" s="116">
        <v>1.2446640126624777</v>
      </c>
    </row>
    <row r="23" spans="1:10" s="110" customFormat="1" ht="12" customHeight="1" x14ac:dyDescent="0.2">
      <c r="A23" s="118"/>
      <c r="B23" s="119" t="s">
        <v>117</v>
      </c>
      <c r="C23" s="113">
        <v>15.308127180145142</v>
      </c>
      <c r="D23" s="115">
        <v>7636</v>
      </c>
      <c r="E23" s="114">
        <v>7338</v>
      </c>
      <c r="F23" s="114">
        <v>7615</v>
      </c>
      <c r="G23" s="114">
        <v>7287</v>
      </c>
      <c r="H23" s="140">
        <v>7019</v>
      </c>
      <c r="I23" s="115">
        <v>617</v>
      </c>
      <c r="J23" s="116">
        <v>8.7904259866077794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84418</v>
      </c>
      <c r="E64" s="236">
        <v>84672</v>
      </c>
      <c r="F64" s="236">
        <v>85445</v>
      </c>
      <c r="G64" s="236">
        <v>84130</v>
      </c>
      <c r="H64" s="140">
        <v>84001</v>
      </c>
      <c r="I64" s="115">
        <v>417</v>
      </c>
      <c r="J64" s="116">
        <v>0.49642266163498056</v>
      </c>
    </row>
    <row r="65" spans="1:12" s="110" customFormat="1" ht="12" customHeight="1" x14ac:dyDescent="0.2">
      <c r="A65" s="118" t="s">
        <v>105</v>
      </c>
      <c r="B65" s="119" t="s">
        <v>106</v>
      </c>
      <c r="C65" s="113">
        <v>54.391243573645433</v>
      </c>
      <c r="D65" s="235">
        <v>45916</v>
      </c>
      <c r="E65" s="236">
        <v>46024</v>
      </c>
      <c r="F65" s="236">
        <v>46729</v>
      </c>
      <c r="G65" s="236">
        <v>45955</v>
      </c>
      <c r="H65" s="140">
        <v>45796</v>
      </c>
      <c r="I65" s="115">
        <v>120</v>
      </c>
      <c r="J65" s="116">
        <v>0.26203161848196349</v>
      </c>
    </row>
    <row r="66" spans="1:12" s="110" customFormat="1" ht="12" customHeight="1" x14ac:dyDescent="0.2">
      <c r="A66" s="118"/>
      <c r="B66" s="119" t="s">
        <v>107</v>
      </c>
      <c r="C66" s="113">
        <v>45.608756426354567</v>
      </c>
      <c r="D66" s="235">
        <v>38502</v>
      </c>
      <c r="E66" s="236">
        <v>38648</v>
      </c>
      <c r="F66" s="236">
        <v>38716</v>
      </c>
      <c r="G66" s="236">
        <v>38175</v>
      </c>
      <c r="H66" s="140">
        <v>38205</v>
      </c>
      <c r="I66" s="115">
        <v>297</v>
      </c>
      <c r="J66" s="116">
        <v>0.77738515901060068</v>
      </c>
    </row>
    <row r="67" spans="1:12" s="110" customFormat="1" ht="12" customHeight="1" x14ac:dyDescent="0.2">
      <c r="A67" s="118" t="s">
        <v>105</v>
      </c>
      <c r="B67" s="121" t="s">
        <v>108</v>
      </c>
      <c r="C67" s="113">
        <v>11.614821483569855</v>
      </c>
      <c r="D67" s="235">
        <v>9805</v>
      </c>
      <c r="E67" s="236">
        <v>10191</v>
      </c>
      <c r="F67" s="236">
        <v>10462</v>
      </c>
      <c r="G67" s="236">
        <v>9752</v>
      </c>
      <c r="H67" s="140">
        <v>10029</v>
      </c>
      <c r="I67" s="115">
        <v>-224</v>
      </c>
      <c r="J67" s="116">
        <v>-2.2335227839266127</v>
      </c>
    </row>
    <row r="68" spans="1:12" s="110" customFormat="1" ht="12" customHeight="1" x14ac:dyDescent="0.2">
      <c r="A68" s="118"/>
      <c r="B68" s="121" t="s">
        <v>109</v>
      </c>
      <c r="C68" s="113">
        <v>67.270013504228956</v>
      </c>
      <c r="D68" s="235">
        <v>56788</v>
      </c>
      <c r="E68" s="236">
        <v>56863</v>
      </c>
      <c r="F68" s="236">
        <v>57415</v>
      </c>
      <c r="G68" s="236">
        <v>57168</v>
      </c>
      <c r="H68" s="140">
        <v>57110</v>
      </c>
      <c r="I68" s="115">
        <v>-322</v>
      </c>
      <c r="J68" s="116">
        <v>-0.56382419891437574</v>
      </c>
    </row>
    <row r="69" spans="1:12" s="110" customFormat="1" ht="12" customHeight="1" x14ac:dyDescent="0.2">
      <c r="A69" s="118"/>
      <c r="B69" s="121" t="s">
        <v>110</v>
      </c>
      <c r="C69" s="113">
        <v>20.224359733706081</v>
      </c>
      <c r="D69" s="235">
        <v>17073</v>
      </c>
      <c r="E69" s="236">
        <v>16890</v>
      </c>
      <c r="F69" s="236">
        <v>16852</v>
      </c>
      <c r="G69" s="236">
        <v>16507</v>
      </c>
      <c r="H69" s="140">
        <v>16173</v>
      </c>
      <c r="I69" s="115">
        <v>900</v>
      </c>
      <c r="J69" s="116">
        <v>5.5648302726766836</v>
      </c>
    </row>
    <row r="70" spans="1:12" s="110" customFormat="1" ht="12" customHeight="1" x14ac:dyDescent="0.2">
      <c r="A70" s="120"/>
      <c r="B70" s="121" t="s">
        <v>111</v>
      </c>
      <c r="C70" s="113">
        <v>0.89080527849510771</v>
      </c>
      <c r="D70" s="235">
        <v>752</v>
      </c>
      <c r="E70" s="236">
        <v>728</v>
      </c>
      <c r="F70" s="236">
        <v>716</v>
      </c>
      <c r="G70" s="236">
        <v>703</v>
      </c>
      <c r="H70" s="140">
        <v>689</v>
      </c>
      <c r="I70" s="115">
        <v>63</v>
      </c>
      <c r="J70" s="116">
        <v>9.1436865021770686</v>
      </c>
    </row>
    <row r="71" spans="1:12" s="110" customFormat="1" ht="12" customHeight="1" x14ac:dyDescent="0.2">
      <c r="A71" s="120"/>
      <c r="B71" s="121" t="s">
        <v>112</v>
      </c>
      <c r="C71" s="113">
        <v>0.26416167168139498</v>
      </c>
      <c r="D71" s="235">
        <v>223</v>
      </c>
      <c r="E71" s="236">
        <v>200</v>
      </c>
      <c r="F71" s="236">
        <v>196</v>
      </c>
      <c r="G71" s="236">
        <v>196</v>
      </c>
      <c r="H71" s="140">
        <v>204</v>
      </c>
      <c r="I71" s="115">
        <v>19</v>
      </c>
      <c r="J71" s="116">
        <v>9.3137254901960791</v>
      </c>
    </row>
    <row r="72" spans="1:12" s="110" customFormat="1" ht="12" customHeight="1" x14ac:dyDescent="0.2">
      <c r="A72" s="118" t="s">
        <v>113</v>
      </c>
      <c r="B72" s="119" t="s">
        <v>181</v>
      </c>
      <c r="C72" s="113">
        <v>70.730176028809026</v>
      </c>
      <c r="D72" s="235">
        <v>59709</v>
      </c>
      <c r="E72" s="236">
        <v>60021</v>
      </c>
      <c r="F72" s="236">
        <v>60882</v>
      </c>
      <c r="G72" s="236">
        <v>59982</v>
      </c>
      <c r="H72" s="140">
        <v>60069</v>
      </c>
      <c r="I72" s="115">
        <v>-360</v>
      </c>
      <c r="J72" s="116">
        <v>-0.59931079258852316</v>
      </c>
    </row>
    <row r="73" spans="1:12" s="110" customFormat="1" ht="12" customHeight="1" x14ac:dyDescent="0.2">
      <c r="A73" s="118"/>
      <c r="B73" s="119" t="s">
        <v>182</v>
      </c>
      <c r="C73" s="113">
        <v>29.269823971190977</v>
      </c>
      <c r="D73" s="115">
        <v>24709</v>
      </c>
      <c r="E73" s="114">
        <v>24651</v>
      </c>
      <c r="F73" s="114">
        <v>24563</v>
      </c>
      <c r="G73" s="114">
        <v>24148</v>
      </c>
      <c r="H73" s="140">
        <v>23932</v>
      </c>
      <c r="I73" s="115">
        <v>777</v>
      </c>
      <c r="J73" s="116">
        <v>3.2466989804445929</v>
      </c>
    </row>
    <row r="74" spans="1:12" s="110" customFormat="1" ht="12" customHeight="1" x14ac:dyDescent="0.2">
      <c r="A74" s="118" t="s">
        <v>113</v>
      </c>
      <c r="B74" s="119" t="s">
        <v>116</v>
      </c>
      <c r="C74" s="113">
        <v>90.263924755383925</v>
      </c>
      <c r="D74" s="115">
        <v>76199</v>
      </c>
      <c r="E74" s="114">
        <v>76557</v>
      </c>
      <c r="F74" s="114">
        <v>77240</v>
      </c>
      <c r="G74" s="114">
        <v>76256</v>
      </c>
      <c r="H74" s="140">
        <v>76357</v>
      </c>
      <c r="I74" s="115">
        <v>-158</v>
      </c>
      <c r="J74" s="116">
        <v>-0.20692274447660333</v>
      </c>
    </row>
    <row r="75" spans="1:12" s="110" customFormat="1" ht="12" customHeight="1" x14ac:dyDescent="0.2">
      <c r="A75" s="142"/>
      <c r="B75" s="124" t="s">
        <v>117</v>
      </c>
      <c r="C75" s="125">
        <v>9.7147527778435876</v>
      </c>
      <c r="D75" s="143">
        <v>8201</v>
      </c>
      <c r="E75" s="144">
        <v>8097</v>
      </c>
      <c r="F75" s="144">
        <v>8188</v>
      </c>
      <c r="G75" s="144">
        <v>7858</v>
      </c>
      <c r="H75" s="145">
        <v>7627</v>
      </c>
      <c r="I75" s="143">
        <v>574</v>
      </c>
      <c r="J75" s="146">
        <v>7.5258948472531797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49882</v>
      </c>
      <c r="G11" s="114">
        <v>49475</v>
      </c>
      <c r="H11" s="114">
        <v>50381</v>
      </c>
      <c r="I11" s="114">
        <v>49274</v>
      </c>
      <c r="J11" s="140">
        <v>48741</v>
      </c>
      <c r="K11" s="114">
        <v>1141</v>
      </c>
      <c r="L11" s="116">
        <v>2.3409449949734311</v>
      </c>
    </row>
    <row r="12" spans="1:17" s="110" customFormat="1" ht="24.95" customHeight="1" x14ac:dyDescent="0.2">
      <c r="A12" s="604" t="s">
        <v>185</v>
      </c>
      <c r="B12" s="605"/>
      <c r="C12" s="605"/>
      <c r="D12" s="606"/>
      <c r="E12" s="113">
        <v>58.738623150635497</v>
      </c>
      <c r="F12" s="115">
        <v>29300</v>
      </c>
      <c r="G12" s="114">
        <v>28978</v>
      </c>
      <c r="H12" s="114">
        <v>29727</v>
      </c>
      <c r="I12" s="114">
        <v>28961</v>
      </c>
      <c r="J12" s="140">
        <v>28500</v>
      </c>
      <c r="K12" s="114">
        <v>800</v>
      </c>
      <c r="L12" s="116">
        <v>2.807017543859649</v>
      </c>
    </row>
    <row r="13" spans="1:17" s="110" customFormat="1" ht="15" customHeight="1" x14ac:dyDescent="0.2">
      <c r="A13" s="120"/>
      <c r="B13" s="612" t="s">
        <v>107</v>
      </c>
      <c r="C13" s="612"/>
      <c r="E13" s="113">
        <v>41.261376849364503</v>
      </c>
      <c r="F13" s="115">
        <v>20582</v>
      </c>
      <c r="G13" s="114">
        <v>20497</v>
      </c>
      <c r="H13" s="114">
        <v>20654</v>
      </c>
      <c r="I13" s="114">
        <v>20313</v>
      </c>
      <c r="J13" s="140">
        <v>20241</v>
      </c>
      <c r="K13" s="114">
        <v>341</v>
      </c>
      <c r="L13" s="116">
        <v>1.6846993725606443</v>
      </c>
    </row>
    <row r="14" spans="1:17" s="110" customFormat="1" ht="24.95" customHeight="1" x14ac:dyDescent="0.2">
      <c r="A14" s="604" t="s">
        <v>186</v>
      </c>
      <c r="B14" s="605"/>
      <c r="C14" s="605"/>
      <c r="D14" s="606"/>
      <c r="E14" s="113">
        <v>12.553626558678481</v>
      </c>
      <c r="F14" s="115">
        <v>6262</v>
      </c>
      <c r="G14" s="114">
        <v>6387</v>
      </c>
      <c r="H14" s="114">
        <v>6592</v>
      </c>
      <c r="I14" s="114">
        <v>6082</v>
      </c>
      <c r="J14" s="140">
        <v>6158</v>
      </c>
      <c r="K14" s="114">
        <v>104</v>
      </c>
      <c r="L14" s="116">
        <v>1.6888600194868464</v>
      </c>
    </row>
    <row r="15" spans="1:17" s="110" customFormat="1" ht="15" customHeight="1" x14ac:dyDescent="0.2">
      <c r="A15" s="120"/>
      <c r="B15" s="119"/>
      <c r="C15" s="258" t="s">
        <v>106</v>
      </c>
      <c r="E15" s="113">
        <v>61.62567869690195</v>
      </c>
      <c r="F15" s="115">
        <v>3859</v>
      </c>
      <c r="G15" s="114">
        <v>3920</v>
      </c>
      <c r="H15" s="114">
        <v>4056</v>
      </c>
      <c r="I15" s="114">
        <v>3696</v>
      </c>
      <c r="J15" s="140">
        <v>3730</v>
      </c>
      <c r="K15" s="114">
        <v>129</v>
      </c>
      <c r="L15" s="116">
        <v>3.4584450402144773</v>
      </c>
    </row>
    <row r="16" spans="1:17" s="110" customFormat="1" ht="15" customHeight="1" x14ac:dyDescent="0.2">
      <c r="A16" s="120"/>
      <c r="B16" s="119"/>
      <c r="C16" s="258" t="s">
        <v>107</v>
      </c>
      <c r="E16" s="113">
        <v>38.37432130309805</v>
      </c>
      <c r="F16" s="115">
        <v>2403</v>
      </c>
      <c r="G16" s="114">
        <v>2467</v>
      </c>
      <c r="H16" s="114">
        <v>2536</v>
      </c>
      <c r="I16" s="114">
        <v>2386</v>
      </c>
      <c r="J16" s="140">
        <v>2428</v>
      </c>
      <c r="K16" s="114">
        <v>-25</v>
      </c>
      <c r="L16" s="116">
        <v>-1.029654036243822</v>
      </c>
    </row>
    <row r="17" spans="1:12" s="110" customFormat="1" ht="15" customHeight="1" x14ac:dyDescent="0.2">
      <c r="A17" s="120"/>
      <c r="B17" s="121" t="s">
        <v>109</v>
      </c>
      <c r="C17" s="258"/>
      <c r="E17" s="113">
        <v>68.429493604907577</v>
      </c>
      <c r="F17" s="115">
        <v>34134</v>
      </c>
      <c r="G17" s="114">
        <v>33732</v>
      </c>
      <c r="H17" s="114">
        <v>34370</v>
      </c>
      <c r="I17" s="114">
        <v>33985</v>
      </c>
      <c r="J17" s="140">
        <v>33590</v>
      </c>
      <c r="K17" s="114">
        <v>544</v>
      </c>
      <c r="L17" s="116">
        <v>1.6195296219112831</v>
      </c>
    </row>
    <row r="18" spans="1:12" s="110" customFormat="1" ht="15" customHeight="1" x14ac:dyDescent="0.2">
      <c r="A18" s="120"/>
      <c r="B18" s="119"/>
      <c r="C18" s="258" t="s">
        <v>106</v>
      </c>
      <c r="E18" s="113">
        <v>59.453916915685241</v>
      </c>
      <c r="F18" s="115">
        <v>20294</v>
      </c>
      <c r="G18" s="114">
        <v>20016</v>
      </c>
      <c r="H18" s="114">
        <v>20554</v>
      </c>
      <c r="I18" s="114">
        <v>20249</v>
      </c>
      <c r="J18" s="140">
        <v>19908</v>
      </c>
      <c r="K18" s="114">
        <v>386</v>
      </c>
      <c r="L18" s="116">
        <v>1.9389190275266224</v>
      </c>
    </row>
    <row r="19" spans="1:12" s="110" customFormat="1" ht="15" customHeight="1" x14ac:dyDescent="0.2">
      <c r="A19" s="120"/>
      <c r="B19" s="119"/>
      <c r="C19" s="258" t="s">
        <v>107</v>
      </c>
      <c r="E19" s="113">
        <v>40.546083084314759</v>
      </c>
      <c r="F19" s="115">
        <v>13840</v>
      </c>
      <c r="G19" s="114">
        <v>13716</v>
      </c>
      <c r="H19" s="114">
        <v>13816</v>
      </c>
      <c r="I19" s="114">
        <v>13736</v>
      </c>
      <c r="J19" s="140">
        <v>13682</v>
      </c>
      <c r="K19" s="114">
        <v>158</v>
      </c>
      <c r="L19" s="116">
        <v>1.1548019295424645</v>
      </c>
    </row>
    <row r="20" spans="1:12" s="110" customFormat="1" ht="15" customHeight="1" x14ac:dyDescent="0.2">
      <c r="A20" s="120"/>
      <c r="B20" s="121" t="s">
        <v>110</v>
      </c>
      <c r="C20" s="258"/>
      <c r="E20" s="113">
        <v>18.054608876949601</v>
      </c>
      <c r="F20" s="115">
        <v>9006</v>
      </c>
      <c r="G20" s="114">
        <v>8878</v>
      </c>
      <c r="H20" s="114">
        <v>8947</v>
      </c>
      <c r="I20" s="114">
        <v>8742</v>
      </c>
      <c r="J20" s="140">
        <v>8541</v>
      </c>
      <c r="K20" s="114">
        <v>465</v>
      </c>
      <c r="L20" s="116">
        <v>5.4443273621355814</v>
      </c>
    </row>
    <row r="21" spans="1:12" s="110" customFormat="1" ht="15" customHeight="1" x14ac:dyDescent="0.2">
      <c r="A21" s="120"/>
      <c r="B21" s="119"/>
      <c r="C21" s="258" t="s">
        <v>106</v>
      </c>
      <c r="E21" s="113">
        <v>53.90850544081723</v>
      </c>
      <c r="F21" s="115">
        <v>4855</v>
      </c>
      <c r="G21" s="114">
        <v>4747</v>
      </c>
      <c r="H21" s="114">
        <v>4816</v>
      </c>
      <c r="I21" s="114">
        <v>4717</v>
      </c>
      <c r="J21" s="140">
        <v>4584</v>
      </c>
      <c r="K21" s="114">
        <v>271</v>
      </c>
      <c r="L21" s="116">
        <v>5.9118673647469455</v>
      </c>
    </row>
    <row r="22" spans="1:12" s="110" customFormat="1" ht="15" customHeight="1" x14ac:dyDescent="0.2">
      <c r="A22" s="120"/>
      <c r="B22" s="119"/>
      <c r="C22" s="258" t="s">
        <v>107</v>
      </c>
      <c r="E22" s="113">
        <v>46.09149455918277</v>
      </c>
      <c r="F22" s="115">
        <v>4151</v>
      </c>
      <c r="G22" s="114">
        <v>4131</v>
      </c>
      <c r="H22" s="114">
        <v>4131</v>
      </c>
      <c r="I22" s="114">
        <v>4025</v>
      </c>
      <c r="J22" s="140">
        <v>3957</v>
      </c>
      <c r="K22" s="114">
        <v>194</v>
      </c>
      <c r="L22" s="116">
        <v>4.9027040687389434</v>
      </c>
    </row>
    <row r="23" spans="1:12" s="110" customFormat="1" ht="15" customHeight="1" x14ac:dyDescent="0.2">
      <c r="A23" s="120"/>
      <c r="B23" s="121" t="s">
        <v>111</v>
      </c>
      <c r="C23" s="258"/>
      <c r="E23" s="113">
        <v>0.96227095946433583</v>
      </c>
      <c r="F23" s="115">
        <v>480</v>
      </c>
      <c r="G23" s="114">
        <v>478</v>
      </c>
      <c r="H23" s="114">
        <v>472</v>
      </c>
      <c r="I23" s="114">
        <v>465</v>
      </c>
      <c r="J23" s="140">
        <v>452</v>
      </c>
      <c r="K23" s="114">
        <v>28</v>
      </c>
      <c r="L23" s="116">
        <v>6.1946902654867255</v>
      </c>
    </row>
    <row r="24" spans="1:12" s="110" customFormat="1" ht="15" customHeight="1" x14ac:dyDescent="0.2">
      <c r="A24" s="120"/>
      <c r="B24" s="119"/>
      <c r="C24" s="258" t="s">
        <v>106</v>
      </c>
      <c r="E24" s="113">
        <v>60.833333333333336</v>
      </c>
      <c r="F24" s="115">
        <v>292</v>
      </c>
      <c r="G24" s="114">
        <v>295</v>
      </c>
      <c r="H24" s="114">
        <v>301</v>
      </c>
      <c r="I24" s="114">
        <v>299</v>
      </c>
      <c r="J24" s="140">
        <v>278</v>
      </c>
      <c r="K24" s="114">
        <v>14</v>
      </c>
      <c r="L24" s="116">
        <v>5.0359712230215825</v>
      </c>
    </row>
    <row r="25" spans="1:12" s="110" customFormat="1" ht="15" customHeight="1" x14ac:dyDescent="0.2">
      <c r="A25" s="120"/>
      <c r="B25" s="119"/>
      <c r="C25" s="258" t="s">
        <v>107</v>
      </c>
      <c r="E25" s="113">
        <v>39.166666666666664</v>
      </c>
      <c r="F25" s="115">
        <v>188</v>
      </c>
      <c r="G25" s="114">
        <v>183</v>
      </c>
      <c r="H25" s="114">
        <v>171</v>
      </c>
      <c r="I25" s="114">
        <v>166</v>
      </c>
      <c r="J25" s="140">
        <v>174</v>
      </c>
      <c r="K25" s="114">
        <v>14</v>
      </c>
      <c r="L25" s="116">
        <v>8.0459770114942533</v>
      </c>
    </row>
    <row r="26" spans="1:12" s="110" customFormat="1" ht="15" customHeight="1" x14ac:dyDescent="0.2">
      <c r="A26" s="120"/>
      <c r="C26" s="121" t="s">
        <v>187</v>
      </c>
      <c r="D26" s="110" t="s">
        <v>188</v>
      </c>
      <c r="E26" s="113">
        <v>0.27264343851489514</v>
      </c>
      <c r="F26" s="115">
        <v>136</v>
      </c>
      <c r="G26" s="114">
        <v>126</v>
      </c>
      <c r="H26" s="114">
        <v>111</v>
      </c>
      <c r="I26" s="114">
        <v>102</v>
      </c>
      <c r="J26" s="140">
        <v>103</v>
      </c>
      <c r="K26" s="114">
        <v>33</v>
      </c>
      <c r="L26" s="116">
        <v>32.038834951456309</v>
      </c>
    </row>
    <row r="27" spans="1:12" s="110" customFormat="1" ht="15" customHeight="1" x14ac:dyDescent="0.2">
      <c r="A27" s="120"/>
      <c r="B27" s="119"/>
      <c r="D27" s="259" t="s">
        <v>106</v>
      </c>
      <c r="E27" s="113">
        <v>52.941176470588232</v>
      </c>
      <c r="F27" s="115">
        <v>72</v>
      </c>
      <c r="G27" s="114">
        <v>70</v>
      </c>
      <c r="H27" s="114">
        <v>68</v>
      </c>
      <c r="I27" s="114">
        <v>57</v>
      </c>
      <c r="J27" s="140">
        <v>48</v>
      </c>
      <c r="K27" s="114">
        <v>24</v>
      </c>
      <c r="L27" s="116">
        <v>50</v>
      </c>
    </row>
    <row r="28" spans="1:12" s="110" customFormat="1" ht="15" customHeight="1" x14ac:dyDescent="0.2">
      <c r="A28" s="120"/>
      <c r="B28" s="119"/>
      <c r="D28" s="259" t="s">
        <v>107</v>
      </c>
      <c r="E28" s="113">
        <v>47.058823529411768</v>
      </c>
      <c r="F28" s="115">
        <v>64</v>
      </c>
      <c r="G28" s="114">
        <v>56</v>
      </c>
      <c r="H28" s="114">
        <v>43</v>
      </c>
      <c r="I28" s="114">
        <v>45</v>
      </c>
      <c r="J28" s="140">
        <v>55</v>
      </c>
      <c r="K28" s="114">
        <v>9</v>
      </c>
      <c r="L28" s="116">
        <v>16.363636363636363</v>
      </c>
    </row>
    <row r="29" spans="1:12" s="110" customFormat="1" ht="24.95" customHeight="1" x14ac:dyDescent="0.2">
      <c r="A29" s="604" t="s">
        <v>189</v>
      </c>
      <c r="B29" s="605"/>
      <c r="C29" s="605"/>
      <c r="D29" s="606"/>
      <c r="E29" s="113">
        <v>84.633735616053883</v>
      </c>
      <c r="F29" s="115">
        <v>42217</v>
      </c>
      <c r="G29" s="114">
        <v>42106</v>
      </c>
      <c r="H29" s="114">
        <v>42736</v>
      </c>
      <c r="I29" s="114">
        <v>41960</v>
      </c>
      <c r="J29" s="140">
        <v>41698</v>
      </c>
      <c r="K29" s="114">
        <v>519</v>
      </c>
      <c r="L29" s="116">
        <v>1.2446640126624777</v>
      </c>
    </row>
    <row r="30" spans="1:12" s="110" customFormat="1" ht="15" customHeight="1" x14ac:dyDescent="0.2">
      <c r="A30" s="120"/>
      <c r="B30" s="119"/>
      <c r="C30" s="258" t="s">
        <v>106</v>
      </c>
      <c r="E30" s="113">
        <v>56.346969230404817</v>
      </c>
      <c r="F30" s="115">
        <v>23788</v>
      </c>
      <c r="G30" s="114">
        <v>23722</v>
      </c>
      <c r="H30" s="114">
        <v>24257</v>
      </c>
      <c r="I30" s="114">
        <v>23745</v>
      </c>
      <c r="J30" s="140">
        <v>23526</v>
      </c>
      <c r="K30" s="114">
        <v>262</v>
      </c>
      <c r="L30" s="116">
        <v>1.1136614809147327</v>
      </c>
    </row>
    <row r="31" spans="1:12" s="110" customFormat="1" ht="15" customHeight="1" x14ac:dyDescent="0.2">
      <c r="A31" s="120"/>
      <c r="B31" s="119"/>
      <c r="C31" s="258" t="s">
        <v>107</v>
      </c>
      <c r="E31" s="113">
        <v>43.653030769595183</v>
      </c>
      <c r="F31" s="115">
        <v>18429</v>
      </c>
      <c r="G31" s="114">
        <v>18384</v>
      </c>
      <c r="H31" s="114">
        <v>18479</v>
      </c>
      <c r="I31" s="114">
        <v>18215</v>
      </c>
      <c r="J31" s="140">
        <v>18172</v>
      </c>
      <c r="K31" s="114">
        <v>257</v>
      </c>
      <c r="L31" s="116">
        <v>1.4142637023992957</v>
      </c>
    </row>
    <row r="32" spans="1:12" s="110" customFormat="1" ht="15" customHeight="1" x14ac:dyDescent="0.2">
      <c r="A32" s="120"/>
      <c r="B32" s="119" t="s">
        <v>117</v>
      </c>
      <c r="C32" s="258"/>
      <c r="E32" s="113">
        <v>15.308127180145142</v>
      </c>
      <c r="F32" s="115">
        <v>7636</v>
      </c>
      <c r="G32" s="114">
        <v>7338</v>
      </c>
      <c r="H32" s="114">
        <v>7615</v>
      </c>
      <c r="I32" s="114">
        <v>7287</v>
      </c>
      <c r="J32" s="140">
        <v>7019</v>
      </c>
      <c r="K32" s="114">
        <v>617</v>
      </c>
      <c r="L32" s="116">
        <v>8.7904259866077794</v>
      </c>
    </row>
    <row r="33" spans="1:12" s="110" customFormat="1" ht="15" customHeight="1" x14ac:dyDescent="0.2">
      <c r="A33" s="120"/>
      <c r="B33" s="119"/>
      <c r="C33" s="258" t="s">
        <v>106</v>
      </c>
      <c r="E33" s="113">
        <v>71.856993190151911</v>
      </c>
      <c r="F33" s="115">
        <v>5487</v>
      </c>
      <c r="G33" s="114">
        <v>5229</v>
      </c>
      <c r="H33" s="114">
        <v>5444</v>
      </c>
      <c r="I33" s="114">
        <v>5192</v>
      </c>
      <c r="J33" s="140">
        <v>4952</v>
      </c>
      <c r="K33" s="114">
        <v>535</v>
      </c>
      <c r="L33" s="116">
        <v>10.803715670436187</v>
      </c>
    </row>
    <row r="34" spans="1:12" s="110" customFormat="1" ht="15" customHeight="1" x14ac:dyDescent="0.2">
      <c r="A34" s="120"/>
      <c r="B34" s="119"/>
      <c r="C34" s="258" t="s">
        <v>107</v>
      </c>
      <c r="E34" s="113">
        <v>28.143006809848089</v>
      </c>
      <c r="F34" s="115">
        <v>2149</v>
      </c>
      <c r="G34" s="114">
        <v>2109</v>
      </c>
      <c r="H34" s="114">
        <v>2171</v>
      </c>
      <c r="I34" s="114">
        <v>2095</v>
      </c>
      <c r="J34" s="140">
        <v>2067</v>
      </c>
      <c r="K34" s="114">
        <v>82</v>
      </c>
      <c r="L34" s="116">
        <v>3.9671020803096275</v>
      </c>
    </row>
    <row r="35" spans="1:12" s="110" customFormat="1" ht="24.95" customHeight="1" x14ac:dyDescent="0.2">
      <c r="A35" s="604" t="s">
        <v>190</v>
      </c>
      <c r="B35" s="605"/>
      <c r="C35" s="605"/>
      <c r="D35" s="606"/>
      <c r="E35" s="113">
        <v>72.40688023736017</v>
      </c>
      <c r="F35" s="115">
        <v>36118</v>
      </c>
      <c r="G35" s="114">
        <v>35907</v>
      </c>
      <c r="H35" s="114">
        <v>36798</v>
      </c>
      <c r="I35" s="114">
        <v>36043</v>
      </c>
      <c r="J35" s="140">
        <v>35693</v>
      </c>
      <c r="K35" s="114">
        <v>425</v>
      </c>
      <c r="L35" s="116">
        <v>1.1907096629591236</v>
      </c>
    </row>
    <row r="36" spans="1:12" s="110" customFormat="1" ht="15" customHeight="1" x14ac:dyDescent="0.2">
      <c r="A36" s="120"/>
      <c r="B36" s="119"/>
      <c r="C36" s="258" t="s">
        <v>106</v>
      </c>
      <c r="E36" s="113">
        <v>73.9631208815549</v>
      </c>
      <c r="F36" s="115">
        <v>26714</v>
      </c>
      <c r="G36" s="114">
        <v>26456</v>
      </c>
      <c r="H36" s="114">
        <v>27197</v>
      </c>
      <c r="I36" s="114">
        <v>26642</v>
      </c>
      <c r="J36" s="140">
        <v>26258</v>
      </c>
      <c r="K36" s="114">
        <v>456</v>
      </c>
      <c r="L36" s="116">
        <v>1.7366136034732271</v>
      </c>
    </row>
    <row r="37" spans="1:12" s="110" customFormat="1" ht="15" customHeight="1" x14ac:dyDescent="0.2">
      <c r="A37" s="120"/>
      <c r="B37" s="119"/>
      <c r="C37" s="258" t="s">
        <v>107</v>
      </c>
      <c r="E37" s="113">
        <v>26.036879118445096</v>
      </c>
      <c r="F37" s="115">
        <v>9404</v>
      </c>
      <c r="G37" s="114">
        <v>9451</v>
      </c>
      <c r="H37" s="114">
        <v>9601</v>
      </c>
      <c r="I37" s="114">
        <v>9401</v>
      </c>
      <c r="J37" s="140">
        <v>9435</v>
      </c>
      <c r="K37" s="114">
        <v>-31</v>
      </c>
      <c r="L37" s="116">
        <v>-0.32856385797562271</v>
      </c>
    </row>
    <row r="38" spans="1:12" s="110" customFormat="1" ht="15" customHeight="1" x14ac:dyDescent="0.2">
      <c r="A38" s="120"/>
      <c r="B38" s="119" t="s">
        <v>182</v>
      </c>
      <c r="C38" s="258"/>
      <c r="E38" s="113">
        <v>27.59311976263983</v>
      </c>
      <c r="F38" s="115">
        <v>13764</v>
      </c>
      <c r="G38" s="114">
        <v>13568</v>
      </c>
      <c r="H38" s="114">
        <v>13583</v>
      </c>
      <c r="I38" s="114">
        <v>13231</v>
      </c>
      <c r="J38" s="140">
        <v>13048</v>
      </c>
      <c r="K38" s="114">
        <v>716</v>
      </c>
      <c r="L38" s="116">
        <v>5.4874310239117108</v>
      </c>
    </row>
    <row r="39" spans="1:12" s="110" customFormat="1" ht="15" customHeight="1" x14ac:dyDescent="0.2">
      <c r="A39" s="120"/>
      <c r="B39" s="119"/>
      <c r="C39" s="258" t="s">
        <v>106</v>
      </c>
      <c r="E39" s="113">
        <v>18.788142981691369</v>
      </c>
      <c r="F39" s="115">
        <v>2586</v>
      </c>
      <c r="G39" s="114">
        <v>2522</v>
      </c>
      <c r="H39" s="114">
        <v>2530</v>
      </c>
      <c r="I39" s="114">
        <v>2319</v>
      </c>
      <c r="J39" s="140">
        <v>2242</v>
      </c>
      <c r="K39" s="114">
        <v>344</v>
      </c>
      <c r="L39" s="116">
        <v>15.343443354148082</v>
      </c>
    </row>
    <row r="40" spans="1:12" s="110" customFormat="1" ht="15" customHeight="1" x14ac:dyDescent="0.2">
      <c r="A40" s="120"/>
      <c r="B40" s="119"/>
      <c r="C40" s="258" t="s">
        <v>107</v>
      </c>
      <c r="E40" s="113">
        <v>81.211857018308635</v>
      </c>
      <c r="F40" s="115">
        <v>11178</v>
      </c>
      <c r="G40" s="114">
        <v>11046</v>
      </c>
      <c r="H40" s="114">
        <v>11053</v>
      </c>
      <c r="I40" s="114">
        <v>10912</v>
      </c>
      <c r="J40" s="140">
        <v>10806</v>
      </c>
      <c r="K40" s="114">
        <v>372</v>
      </c>
      <c r="L40" s="116">
        <v>3.4425319267073848</v>
      </c>
    </row>
    <row r="41" spans="1:12" s="110" customFormat="1" ht="24.75" customHeight="1" x14ac:dyDescent="0.2">
      <c r="A41" s="604" t="s">
        <v>518</v>
      </c>
      <c r="B41" s="605"/>
      <c r="C41" s="605"/>
      <c r="D41" s="606"/>
      <c r="E41" s="113">
        <v>5.1301070526442407</v>
      </c>
      <c r="F41" s="115">
        <v>2559</v>
      </c>
      <c r="G41" s="114">
        <v>2836</v>
      </c>
      <c r="H41" s="114">
        <v>2875</v>
      </c>
      <c r="I41" s="114">
        <v>2427</v>
      </c>
      <c r="J41" s="140">
        <v>2513</v>
      </c>
      <c r="K41" s="114">
        <v>46</v>
      </c>
      <c r="L41" s="116">
        <v>1.8304814962196578</v>
      </c>
    </row>
    <row r="42" spans="1:12" s="110" customFormat="1" ht="15" customHeight="1" x14ac:dyDescent="0.2">
      <c r="A42" s="120"/>
      <c r="B42" s="119"/>
      <c r="C42" s="258" t="s">
        <v>106</v>
      </c>
      <c r="E42" s="113">
        <v>64.634622899570147</v>
      </c>
      <c r="F42" s="115">
        <v>1654</v>
      </c>
      <c r="G42" s="114">
        <v>1863</v>
      </c>
      <c r="H42" s="114">
        <v>1879</v>
      </c>
      <c r="I42" s="114">
        <v>1564</v>
      </c>
      <c r="J42" s="140">
        <v>1604</v>
      </c>
      <c r="K42" s="114">
        <v>50</v>
      </c>
      <c r="L42" s="116">
        <v>3.117206982543641</v>
      </c>
    </row>
    <row r="43" spans="1:12" s="110" customFormat="1" ht="15" customHeight="1" x14ac:dyDescent="0.2">
      <c r="A43" s="123"/>
      <c r="B43" s="124"/>
      <c r="C43" s="260" t="s">
        <v>107</v>
      </c>
      <c r="D43" s="261"/>
      <c r="E43" s="125">
        <v>35.365377100429853</v>
      </c>
      <c r="F43" s="143">
        <v>905</v>
      </c>
      <c r="G43" s="144">
        <v>973</v>
      </c>
      <c r="H43" s="144">
        <v>996</v>
      </c>
      <c r="I43" s="144">
        <v>863</v>
      </c>
      <c r="J43" s="145">
        <v>909</v>
      </c>
      <c r="K43" s="144">
        <v>-4</v>
      </c>
      <c r="L43" s="146">
        <v>-0.44004400440044006</v>
      </c>
    </row>
    <row r="44" spans="1:12" s="110" customFormat="1" ht="45.75" customHeight="1" x14ac:dyDescent="0.2">
      <c r="A44" s="604" t="s">
        <v>191</v>
      </c>
      <c r="B44" s="605"/>
      <c r="C44" s="605"/>
      <c r="D44" s="606"/>
      <c r="E44" s="113">
        <v>1.1106210657150877</v>
      </c>
      <c r="F44" s="115">
        <v>554</v>
      </c>
      <c r="G44" s="114">
        <v>553</v>
      </c>
      <c r="H44" s="114">
        <v>559</v>
      </c>
      <c r="I44" s="114">
        <v>534</v>
      </c>
      <c r="J44" s="140">
        <v>534</v>
      </c>
      <c r="K44" s="114">
        <v>20</v>
      </c>
      <c r="L44" s="116">
        <v>3.7453183520599249</v>
      </c>
    </row>
    <row r="45" spans="1:12" s="110" customFormat="1" ht="15" customHeight="1" x14ac:dyDescent="0.2">
      <c r="A45" s="120"/>
      <c r="B45" s="119"/>
      <c r="C45" s="258" t="s">
        <v>106</v>
      </c>
      <c r="E45" s="113">
        <v>57.400722021660648</v>
      </c>
      <c r="F45" s="115">
        <v>318</v>
      </c>
      <c r="G45" s="114">
        <v>318</v>
      </c>
      <c r="H45" s="114">
        <v>324</v>
      </c>
      <c r="I45" s="114">
        <v>306</v>
      </c>
      <c r="J45" s="140">
        <v>307</v>
      </c>
      <c r="K45" s="114">
        <v>11</v>
      </c>
      <c r="L45" s="116">
        <v>3.5830618892508141</v>
      </c>
    </row>
    <row r="46" spans="1:12" s="110" customFormat="1" ht="15" customHeight="1" x14ac:dyDescent="0.2">
      <c r="A46" s="123"/>
      <c r="B46" s="124"/>
      <c r="C46" s="260" t="s">
        <v>107</v>
      </c>
      <c r="D46" s="261"/>
      <c r="E46" s="125">
        <v>42.599277978339352</v>
      </c>
      <c r="F46" s="143">
        <v>236</v>
      </c>
      <c r="G46" s="144">
        <v>235</v>
      </c>
      <c r="H46" s="144">
        <v>235</v>
      </c>
      <c r="I46" s="144">
        <v>228</v>
      </c>
      <c r="J46" s="145">
        <v>227</v>
      </c>
      <c r="K46" s="144">
        <v>9</v>
      </c>
      <c r="L46" s="146">
        <v>3.9647577092511015</v>
      </c>
    </row>
    <row r="47" spans="1:12" s="110" customFormat="1" ht="39" customHeight="1" x14ac:dyDescent="0.2">
      <c r="A47" s="604" t="s">
        <v>519</v>
      </c>
      <c r="B47" s="607"/>
      <c r="C47" s="607"/>
      <c r="D47" s="608"/>
      <c r="E47" s="113">
        <v>6.8160859628723786E-2</v>
      </c>
      <c r="F47" s="115">
        <v>34</v>
      </c>
      <c r="G47" s="114">
        <v>27</v>
      </c>
      <c r="H47" s="114">
        <v>23</v>
      </c>
      <c r="I47" s="114">
        <v>25</v>
      </c>
      <c r="J47" s="140">
        <v>26</v>
      </c>
      <c r="K47" s="114">
        <v>8</v>
      </c>
      <c r="L47" s="116">
        <v>30.76923076923077</v>
      </c>
    </row>
    <row r="48" spans="1:12" s="110" customFormat="1" ht="15" customHeight="1" x14ac:dyDescent="0.2">
      <c r="A48" s="120"/>
      <c r="B48" s="119"/>
      <c r="C48" s="258" t="s">
        <v>106</v>
      </c>
      <c r="E48" s="113">
        <v>41.176470588235297</v>
      </c>
      <c r="F48" s="115">
        <v>14</v>
      </c>
      <c r="G48" s="114">
        <v>11</v>
      </c>
      <c r="H48" s="114">
        <v>8</v>
      </c>
      <c r="I48" s="114">
        <v>12</v>
      </c>
      <c r="J48" s="140">
        <v>12</v>
      </c>
      <c r="K48" s="114">
        <v>2</v>
      </c>
      <c r="L48" s="116">
        <v>16.666666666666668</v>
      </c>
    </row>
    <row r="49" spans="1:12" s="110" customFormat="1" ht="15" customHeight="1" x14ac:dyDescent="0.2">
      <c r="A49" s="123"/>
      <c r="B49" s="124"/>
      <c r="C49" s="260" t="s">
        <v>107</v>
      </c>
      <c r="D49" s="261"/>
      <c r="E49" s="125">
        <v>58.823529411764703</v>
      </c>
      <c r="F49" s="143">
        <v>20</v>
      </c>
      <c r="G49" s="144">
        <v>16</v>
      </c>
      <c r="H49" s="144">
        <v>15</v>
      </c>
      <c r="I49" s="144">
        <v>13</v>
      </c>
      <c r="J49" s="145">
        <v>14</v>
      </c>
      <c r="K49" s="144">
        <v>6</v>
      </c>
      <c r="L49" s="146">
        <v>42.857142857142854</v>
      </c>
    </row>
    <row r="50" spans="1:12" s="110" customFormat="1" ht="24.95" customHeight="1" x14ac:dyDescent="0.2">
      <c r="A50" s="609" t="s">
        <v>192</v>
      </c>
      <c r="B50" s="610"/>
      <c r="C50" s="610"/>
      <c r="D50" s="611"/>
      <c r="E50" s="262">
        <v>12.677919890942624</v>
      </c>
      <c r="F50" s="263">
        <v>6324</v>
      </c>
      <c r="G50" s="264">
        <v>6481</v>
      </c>
      <c r="H50" s="264">
        <v>6716</v>
      </c>
      <c r="I50" s="264">
        <v>6216</v>
      </c>
      <c r="J50" s="265">
        <v>6214</v>
      </c>
      <c r="K50" s="263">
        <v>110</v>
      </c>
      <c r="L50" s="266">
        <v>1.7701963308657869</v>
      </c>
    </row>
    <row r="51" spans="1:12" s="110" customFormat="1" ht="15" customHeight="1" x14ac:dyDescent="0.2">
      <c r="A51" s="120"/>
      <c r="B51" s="119"/>
      <c r="C51" s="258" t="s">
        <v>106</v>
      </c>
      <c r="E51" s="113">
        <v>61.796331435800127</v>
      </c>
      <c r="F51" s="115">
        <v>3908</v>
      </c>
      <c r="G51" s="114">
        <v>3975</v>
      </c>
      <c r="H51" s="114">
        <v>4119</v>
      </c>
      <c r="I51" s="114">
        <v>3778</v>
      </c>
      <c r="J51" s="140">
        <v>3741</v>
      </c>
      <c r="K51" s="114">
        <v>167</v>
      </c>
      <c r="L51" s="116">
        <v>4.4640470462443194</v>
      </c>
    </row>
    <row r="52" spans="1:12" s="110" customFormat="1" ht="15" customHeight="1" x14ac:dyDescent="0.2">
      <c r="A52" s="120"/>
      <c r="B52" s="119"/>
      <c r="C52" s="258" t="s">
        <v>107</v>
      </c>
      <c r="E52" s="113">
        <v>38.203668564199873</v>
      </c>
      <c r="F52" s="115">
        <v>2416</v>
      </c>
      <c r="G52" s="114">
        <v>2506</v>
      </c>
      <c r="H52" s="114">
        <v>2597</v>
      </c>
      <c r="I52" s="114">
        <v>2438</v>
      </c>
      <c r="J52" s="140">
        <v>2473</v>
      </c>
      <c r="K52" s="114">
        <v>-57</v>
      </c>
      <c r="L52" s="116">
        <v>-2.3048928427011726</v>
      </c>
    </row>
    <row r="53" spans="1:12" s="110" customFormat="1" ht="15" customHeight="1" x14ac:dyDescent="0.2">
      <c r="A53" s="120"/>
      <c r="B53" s="119"/>
      <c r="C53" s="258" t="s">
        <v>187</v>
      </c>
      <c r="D53" s="110" t="s">
        <v>193</v>
      </c>
      <c r="E53" s="113">
        <v>29.016445287792536</v>
      </c>
      <c r="F53" s="115">
        <v>1835</v>
      </c>
      <c r="G53" s="114">
        <v>2093</v>
      </c>
      <c r="H53" s="114">
        <v>2173</v>
      </c>
      <c r="I53" s="114">
        <v>1720</v>
      </c>
      <c r="J53" s="140">
        <v>1808</v>
      </c>
      <c r="K53" s="114">
        <v>27</v>
      </c>
      <c r="L53" s="116">
        <v>1.4933628318584071</v>
      </c>
    </row>
    <row r="54" spans="1:12" s="110" customFormat="1" ht="15" customHeight="1" x14ac:dyDescent="0.2">
      <c r="A54" s="120"/>
      <c r="B54" s="119"/>
      <c r="D54" s="267" t="s">
        <v>194</v>
      </c>
      <c r="E54" s="113">
        <v>68.555858310626704</v>
      </c>
      <c r="F54" s="115">
        <v>1258</v>
      </c>
      <c r="G54" s="114">
        <v>1401</v>
      </c>
      <c r="H54" s="114">
        <v>1462</v>
      </c>
      <c r="I54" s="114">
        <v>1170</v>
      </c>
      <c r="J54" s="140">
        <v>1217</v>
      </c>
      <c r="K54" s="114">
        <v>41</v>
      </c>
      <c r="L54" s="116">
        <v>3.3689400164338537</v>
      </c>
    </row>
    <row r="55" spans="1:12" s="110" customFormat="1" ht="15" customHeight="1" x14ac:dyDescent="0.2">
      <c r="A55" s="120"/>
      <c r="B55" s="119"/>
      <c r="D55" s="267" t="s">
        <v>195</v>
      </c>
      <c r="E55" s="113">
        <v>31.444141689373296</v>
      </c>
      <c r="F55" s="115">
        <v>577</v>
      </c>
      <c r="G55" s="114">
        <v>692</v>
      </c>
      <c r="H55" s="114">
        <v>711</v>
      </c>
      <c r="I55" s="114">
        <v>550</v>
      </c>
      <c r="J55" s="140">
        <v>591</v>
      </c>
      <c r="K55" s="114">
        <v>-14</v>
      </c>
      <c r="L55" s="116">
        <v>-2.3688663282571913</v>
      </c>
    </row>
    <row r="56" spans="1:12" s="110" customFormat="1" ht="15" customHeight="1" x14ac:dyDescent="0.2">
      <c r="A56" s="120"/>
      <c r="B56" s="119" t="s">
        <v>196</v>
      </c>
      <c r="C56" s="258"/>
      <c r="E56" s="113">
        <v>68.363337476444414</v>
      </c>
      <c r="F56" s="115">
        <v>34101</v>
      </c>
      <c r="G56" s="114">
        <v>33678</v>
      </c>
      <c r="H56" s="114">
        <v>34145</v>
      </c>
      <c r="I56" s="114">
        <v>33783</v>
      </c>
      <c r="J56" s="140">
        <v>33435</v>
      </c>
      <c r="K56" s="114">
        <v>666</v>
      </c>
      <c r="L56" s="116">
        <v>1.9919246298788695</v>
      </c>
    </row>
    <row r="57" spans="1:12" s="110" customFormat="1" ht="15" customHeight="1" x14ac:dyDescent="0.2">
      <c r="A57" s="120"/>
      <c r="B57" s="119"/>
      <c r="C57" s="258" t="s">
        <v>106</v>
      </c>
      <c r="E57" s="113">
        <v>57.051112870590302</v>
      </c>
      <c r="F57" s="115">
        <v>19455</v>
      </c>
      <c r="G57" s="114">
        <v>19215</v>
      </c>
      <c r="H57" s="114">
        <v>19654</v>
      </c>
      <c r="I57" s="114">
        <v>19393</v>
      </c>
      <c r="J57" s="140">
        <v>19122</v>
      </c>
      <c r="K57" s="114">
        <v>333</v>
      </c>
      <c r="L57" s="116">
        <v>1.7414496391590837</v>
      </c>
    </row>
    <row r="58" spans="1:12" s="110" customFormat="1" ht="15" customHeight="1" x14ac:dyDescent="0.2">
      <c r="A58" s="120"/>
      <c r="B58" s="119"/>
      <c r="C58" s="258" t="s">
        <v>107</v>
      </c>
      <c r="E58" s="113">
        <v>42.948887129409698</v>
      </c>
      <c r="F58" s="115">
        <v>14646</v>
      </c>
      <c r="G58" s="114">
        <v>14463</v>
      </c>
      <c r="H58" s="114">
        <v>14491</v>
      </c>
      <c r="I58" s="114">
        <v>14390</v>
      </c>
      <c r="J58" s="140">
        <v>14313</v>
      </c>
      <c r="K58" s="114">
        <v>333</v>
      </c>
      <c r="L58" s="116">
        <v>2.326556277509956</v>
      </c>
    </row>
    <row r="59" spans="1:12" s="110" customFormat="1" ht="15" customHeight="1" x14ac:dyDescent="0.2">
      <c r="A59" s="120"/>
      <c r="B59" s="119"/>
      <c r="C59" s="258" t="s">
        <v>105</v>
      </c>
      <c r="D59" s="110" t="s">
        <v>197</v>
      </c>
      <c r="E59" s="113">
        <v>91.853611331046011</v>
      </c>
      <c r="F59" s="115">
        <v>31323</v>
      </c>
      <c r="G59" s="114">
        <v>30938</v>
      </c>
      <c r="H59" s="114">
        <v>31406</v>
      </c>
      <c r="I59" s="114">
        <v>31157</v>
      </c>
      <c r="J59" s="140">
        <v>30882</v>
      </c>
      <c r="K59" s="114">
        <v>441</v>
      </c>
      <c r="L59" s="116">
        <v>1.4280163201865164</v>
      </c>
    </row>
    <row r="60" spans="1:12" s="110" customFormat="1" ht="15" customHeight="1" x14ac:dyDescent="0.2">
      <c r="A60" s="120"/>
      <c r="B60" s="119"/>
      <c r="C60" s="258"/>
      <c r="D60" s="267" t="s">
        <v>198</v>
      </c>
      <c r="E60" s="113">
        <v>55.419340420777061</v>
      </c>
      <c r="F60" s="115">
        <v>17359</v>
      </c>
      <c r="G60" s="114">
        <v>17139</v>
      </c>
      <c r="H60" s="114">
        <v>17572</v>
      </c>
      <c r="I60" s="114">
        <v>17396</v>
      </c>
      <c r="J60" s="140">
        <v>17180</v>
      </c>
      <c r="K60" s="114">
        <v>179</v>
      </c>
      <c r="L60" s="116">
        <v>1.0419091967403957</v>
      </c>
    </row>
    <row r="61" spans="1:12" s="110" customFormat="1" ht="15" customHeight="1" x14ac:dyDescent="0.2">
      <c r="A61" s="120"/>
      <c r="B61" s="119"/>
      <c r="C61" s="258"/>
      <c r="D61" s="267" t="s">
        <v>199</v>
      </c>
      <c r="E61" s="113">
        <v>44.580659579222939</v>
      </c>
      <c r="F61" s="115">
        <v>13964</v>
      </c>
      <c r="G61" s="114">
        <v>13799</v>
      </c>
      <c r="H61" s="114">
        <v>13834</v>
      </c>
      <c r="I61" s="114">
        <v>13761</v>
      </c>
      <c r="J61" s="140">
        <v>13702</v>
      </c>
      <c r="K61" s="114">
        <v>262</v>
      </c>
      <c r="L61" s="116">
        <v>1.9121296161144359</v>
      </c>
    </row>
    <row r="62" spans="1:12" s="110" customFormat="1" ht="15" customHeight="1" x14ac:dyDescent="0.2">
      <c r="A62" s="120"/>
      <c r="B62" s="119"/>
      <c r="C62" s="258"/>
      <c r="D62" s="258" t="s">
        <v>200</v>
      </c>
      <c r="E62" s="113">
        <v>8.1463886689539891</v>
      </c>
      <c r="F62" s="115">
        <v>2778</v>
      </c>
      <c r="G62" s="114">
        <v>2740</v>
      </c>
      <c r="H62" s="114">
        <v>2739</v>
      </c>
      <c r="I62" s="114">
        <v>2626</v>
      </c>
      <c r="J62" s="140">
        <v>2553</v>
      </c>
      <c r="K62" s="114">
        <v>225</v>
      </c>
      <c r="L62" s="116">
        <v>8.8131609870740313</v>
      </c>
    </row>
    <row r="63" spans="1:12" s="110" customFormat="1" ht="15" customHeight="1" x14ac:dyDescent="0.2">
      <c r="A63" s="120"/>
      <c r="B63" s="119"/>
      <c r="C63" s="258"/>
      <c r="D63" s="267" t="s">
        <v>198</v>
      </c>
      <c r="E63" s="113">
        <v>75.449964002879767</v>
      </c>
      <c r="F63" s="115">
        <v>2096</v>
      </c>
      <c r="G63" s="114">
        <v>2076</v>
      </c>
      <c r="H63" s="114">
        <v>2082</v>
      </c>
      <c r="I63" s="114">
        <v>1997</v>
      </c>
      <c r="J63" s="140">
        <v>1942</v>
      </c>
      <c r="K63" s="114">
        <v>154</v>
      </c>
      <c r="L63" s="116">
        <v>7.9299691040164779</v>
      </c>
    </row>
    <row r="64" spans="1:12" s="110" customFormat="1" ht="15" customHeight="1" x14ac:dyDescent="0.2">
      <c r="A64" s="120"/>
      <c r="B64" s="119"/>
      <c r="C64" s="258"/>
      <c r="D64" s="267" t="s">
        <v>199</v>
      </c>
      <c r="E64" s="113">
        <v>24.550035997120229</v>
      </c>
      <c r="F64" s="115">
        <v>682</v>
      </c>
      <c r="G64" s="114">
        <v>664</v>
      </c>
      <c r="H64" s="114">
        <v>657</v>
      </c>
      <c r="I64" s="114">
        <v>629</v>
      </c>
      <c r="J64" s="140">
        <v>611</v>
      </c>
      <c r="K64" s="114">
        <v>71</v>
      </c>
      <c r="L64" s="116">
        <v>11.620294599018003</v>
      </c>
    </row>
    <row r="65" spans="1:12" s="110" customFormat="1" ht="15" customHeight="1" x14ac:dyDescent="0.2">
      <c r="A65" s="120"/>
      <c r="B65" s="119" t="s">
        <v>201</v>
      </c>
      <c r="C65" s="258"/>
      <c r="E65" s="113">
        <v>9.8692915280060944</v>
      </c>
      <c r="F65" s="115">
        <v>4923</v>
      </c>
      <c r="G65" s="114">
        <v>4911</v>
      </c>
      <c r="H65" s="114">
        <v>4885</v>
      </c>
      <c r="I65" s="114">
        <v>4789</v>
      </c>
      <c r="J65" s="140">
        <v>4677</v>
      </c>
      <c r="K65" s="114">
        <v>246</v>
      </c>
      <c r="L65" s="116">
        <v>5.2597819114817188</v>
      </c>
    </row>
    <row r="66" spans="1:12" s="110" customFormat="1" ht="15" customHeight="1" x14ac:dyDescent="0.2">
      <c r="A66" s="120"/>
      <c r="B66" s="119"/>
      <c r="C66" s="258" t="s">
        <v>106</v>
      </c>
      <c r="E66" s="113">
        <v>59.313426772293319</v>
      </c>
      <c r="F66" s="115">
        <v>2920</v>
      </c>
      <c r="G66" s="114">
        <v>2909</v>
      </c>
      <c r="H66" s="114">
        <v>2905</v>
      </c>
      <c r="I66" s="114">
        <v>2846</v>
      </c>
      <c r="J66" s="140">
        <v>2785</v>
      </c>
      <c r="K66" s="114">
        <v>135</v>
      </c>
      <c r="L66" s="116">
        <v>4.8473967684021542</v>
      </c>
    </row>
    <row r="67" spans="1:12" s="110" customFormat="1" ht="15" customHeight="1" x14ac:dyDescent="0.2">
      <c r="A67" s="120"/>
      <c r="B67" s="119"/>
      <c r="C67" s="258" t="s">
        <v>107</v>
      </c>
      <c r="E67" s="113">
        <v>40.686573227706681</v>
      </c>
      <c r="F67" s="115">
        <v>2003</v>
      </c>
      <c r="G67" s="114">
        <v>2002</v>
      </c>
      <c r="H67" s="114">
        <v>1980</v>
      </c>
      <c r="I67" s="114">
        <v>1943</v>
      </c>
      <c r="J67" s="140">
        <v>1892</v>
      </c>
      <c r="K67" s="114">
        <v>111</v>
      </c>
      <c r="L67" s="116">
        <v>5.8668076109936571</v>
      </c>
    </row>
    <row r="68" spans="1:12" s="110" customFormat="1" ht="15" customHeight="1" x14ac:dyDescent="0.2">
      <c r="A68" s="120"/>
      <c r="B68" s="119"/>
      <c r="C68" s="258" t="s">
        <v>105</v>
      </c>
      <c r="D68" s="110" t="s">
        <v>202</v>
      </c>
      <c r="E68" s="113">
        <v>23.27848872638635</v>
      </c>
      <c r="F68" s="115">
        <v>1146</v>
      </c>
      <c r="G68" s="114">
        <v>1141</v>
      </c>
      <c r="H68" s="114">
        <v>1117</v>
      </c>
      <c r="I68" s="114">
        <v>1081</v>
      </c>
      <c r="J68" s="140">
        <v>1038</v>
      </c>
      <c r="K68" s="114">
        <v>108</v>
      </c>
      <c r="L68" s="116">
        <v>10.404624277456648</v>
      </c>
    </row>
    <row r="69" spans="1:12" s="110" customFormat="1" ht="15" customHeight="1" x14ac:dyDescent="0.2">
      <c r="A69" s="120"/>
      <c r="B69" s="119"/>
      <c r="C69" s="258"/>
      <c r="D69" s="267" t="s">
        <v>198</v>
      </c>
      <c r="E69" s="113">
        <v>58.900523560209422</v>
      </c>
      <c r="F69" s="115">
        <v>675</v>
      </c>
      <c r="G69" s="114">
        <v>671</v>
      </c>
      <c r="H69" s="114">
        <v>661</v>
      </c>
      <c r="I69" s="114">
        <v>651</v>
      </c>
      <c r="J69" s="140">
        <v>626</v>
      </c>
      <c r="K69" s="114">
        <v>49</v>
      </c>
      <c r="L69" s="116">
        <v>7.8274760383386583</v>
      </c>
    </row>
    <row r="70" spans="1:12" s="110" customFormat="1" ht="15" customHeight="1" x14ac:dyDescent="0.2">
      <c r="A70" s="120"/>
      <c r="B70" s="119"/>
      <c r="C70" s="258"/>
      <c r="D70" s="267" t="s">
        <v>199</v>
      </c>
      <c r="E70" s="113">
        <v>41.099476439790578</v>
      </c>
      <c r="F70" s="115">
        <v>471</v>
      </c>
      <c r="G70" s="114">
        <v>470</v>
      </c>
      <c r="H70" s="114">
        <v>456</v>
      </c>
      <c r="I70" s="114">
        <v>430</v>
      </c>
      <c r="J70" s="140">
        <v>412</v>
      </c>
      <c r="K70" s="114">
        <v>59</v>
      </c>
      <c r="L70" s="116">
        <v>14.320388349514563</v>
      </c>
    </row>
    <row r="71" spans="1:12" s="110" customFormat="1" ht="15" customHeight="1" x14ac:dyDescent="0.2">
      <c r="A71" s="120"/>
      <c r="B71" s="119"/>
      <c r="C71" s="258"/>
      <c r="D71" s="110" t="s">
        <v>203</v>
      </c>
      <c r="E71" s="113">
        <v>70.871419865935408</v>
      </c>
      <c r="F71" s="115">
        <v>3489</v>
      </c>
      <c r="G71" s="114">
        <v>3478</v>
      </c>
      <c r="H71" s="114">
        <v>3482</v>
      </c>
      <c r="I71" s="114">
        <v>3435</v>
      </c>
      <c r="J71" s="140">
        <v>3370</v>
      </c>
      <c r="K71" s="114">
        <v>119</v>
      </c>
      <c r="L71" s="116">
        <v>3.5311572700296736</v>
      </c>
    </row>
    <row r="72" spans="1:12" s="110" customFormat="1" ht="15" customHeight="1" x14ac:dyDescent="0.2">
      <c r="A72" s="120"/>
      <c r="B72" s="119"/>
      <c r="C72" s="258"/>
      <c r="D72" s="267" t="s">
        <v>198</v>
      </c>
      <c r="E72" s="113">
        <v>59.959873889366584</v>
      </c>
      <c r="F72" s="115">
        <v>2092</v>
      </c>
      <c r="G72" s="114">
        <v>2081</v>
      </c>
      <c r="H72" s="114">
        <v>2088</v>
      </c>
      <c r="I72" s="114">
        <v>2050</v>
      </c>
      <c r="J72" s="140">
        <v>2016</v>
      </c>
      <c r="K72" s="114">
        <v>76</v>
      </c>
      <c r="L72" s="116">
        <v>3.7698412698412698</v>
      </c>
    </row>
    <row r="73" spans="1:12" s="110" customFormat="1" ht="15" customHeight="1" x14ac:dyDescent="0.2">
      <c r="A73" s="120"/>
      <c r="B73" s="119"/>
      <c r="C73" s="258"/>
      <c r="D73" s="267" t="s">
        <v>199</v>
      </c>
      <c r="E73" s="113">
        <v>40.040126110633416</v>
      </c>
      <c r="F73" s="115">
        <v>1397</v>
      </c>
      <c r="G73" s="114">
        <v>1397</v>
      </c>
      <c r="H73" s="114">
        <v>1394</v>
      </c>
      <c r="I73" s="114">
        <v>1385</v>
      </c>
      <c r="J73" s="140">
        <v>1354</v>
      </c>
      <c r="K73" s="114">
        <v>43</v>
      </c>
      <c r="L73" s="116">
        <v>3.1757754800590843</v>
      </c>
    </row>
    <row r="74" spans="1:12" s="110" customFormat="1" ht="15" customHeight="1" x14ac:dyDescent="0.2">
      <c r="A74" s="120"/>
      <c r="B74" s="119"/>
      <c r="C74" s="258"/>
      <c r="D74" s="110" t="s">
        <v>204</v>
      </c>
      <c r="E74" s="113">
        <v>5.8500914076782449</v>
      </c>
      <c r="F74" s="115">
        <v>288</v>
      </c>
      <c r="G74" s="114">
        <v>292</v>
      </c>
      <c r="H74" s="114">
        <v>286</v>
      </c>
      <c r="I74" s="114">
        <v>273</v>
      </c>
      <c r="J74" s="140">
        <v>269</v>
      </c>
      <c r="K74" s="114">
        <v>19</v>
      </c>
      <c r="L74" s="116">
        <v>7.0631970260223049</v>
      </c>
    </row>
    <row r="75" spans="1:12" s="110" customFormat="1" ht="15" customHeight="1" x14ac:dyDescent="0.2">
      <c r="A75" s="120"/>
      <c r="B75" s="119"/>
      <c r="C75" s="258"/>
      <c r="D75" s="267" t="s">
        <v>198</v>
      </c>
      <c r="E75" s="113">
        <v>53.125</v>
      </c>
      <c r="F75" s="115">
        <v>153</v>
      </c>
      <c r="G75" s="114">
        <v>157</v>
      </c>
      <c r="H75" s="114">
        <v>156</v>
      </c>
      <c r="I75" s="114">
        <v>145</v>
      </c>
      <c r="J75" s="140">
        <v>143</v>
      </c>
      <c r="K75" s="114">
        <v>10</v>
      </c>
      <c r="L75" s="116">
        <v>6.9930069930069934</v>
      </c>
    </row>
    <row r="76" spans="1:12" s="110" customFormat="1" ht="15" customHeight="1" x14ac:dyDescent="0.2">
      <c r="A76" s="120"/>
      <c r="B76" s="119"/>
      <c r="C76" s="258"/>
      <c r="D76" s="267" t="s">
        <v>199</v>
      </c>
      <c r="E76" s="113">
        <v>46.875</v>
      </c>
      <c r="F76" s="115">
        <v>135</v>
      </c>
      <c r="G76" s="114">
        <v>135</v>
      </c>
      <c r="H76" s="114">
        <v>130</v>
      </c>
      <c r="I76" s="114">
        <v>128</v>
      </c>
      <c r="J76" s="140">
        <v>126</v>
      </c>
      <c r="K76" s="114">
        <v>9</v>
      </c>
      <c r="L76" s="116">
        <v>7.1428571428571432</v>
      </c>
    </row>
    <row r="77" spans="1:12" s="110" customFormat="1" ht="15" customHeight="1" x14ac:dyDescent="0.2">
      <c r="A77" s="534"/>
      <c r="B77" s="119" t="s">
        <v>205</v>
      </c>
      <c r="C77" s="268"/>
      <c r="D77" s="182"/>
      <c r="E77" s="113">
        <v>9.0894511046068729</v>
      </c>
      <c r="F77" s="115">
        <v>4534</v>
      </c>
      <c r="G77" s="114">
        <v>4405</v>
      </c>
      <c r="H77" s="114">
        <v>4635</v>
      </c>
      <c r="I77" s="114">
        <v>4486</v>
      </c>
      <c r="J77" s="140">
        <v>4415</v>
      </c>
      <c r="K77" s="114">
        <v>119</v>
      </c>
      <c r="L77" s="116">
        <v>2.6953567383918462</v>
      </c>
    </row>
    <row r="78" spans="1:12" s="110" customFormat="1" ht="15" customHeight="1" x14ac:dyDescent="0.2">
      <c r="A78" s="120"/>
      <c r="B78" s="119"/>
      <c r="C78" s="268" t="s">
        <v>106</v>
      </c>
      <c r="D78" s="182"/>
      <c r="E78" s="113">
        <v>66.541685046316715</v>
      </c>
      <c r="F78" s="115">
        <v>3017</v>
      </c>
      <c r="G78" s="114">
        <v>2879</v>
      </c>
      <c r="H78" s="114">
        <v>3049</v>
      </c>
      <c r="I78" s="114">
        <v>2944</v>
      </c>
      <c r="J78" s="140">
        <v>2852</v>
      </c>
      <c r="K78" s="114">
        <v>165</v>
      </c>
      <c r="L78" s="116">
        <v>5.7854137447405334</v>
      </c>
    </row>
    <row r="79" spans="1:12" s="110" customFormat="1" ht="15" customHeight="1" x14ac:dyDescent="0.2">
      <c r="A79" s="123"/>
      <c r="B79" s="124"/>
      <c r="C79" s="260" t="s">
        <v>107</v>
      </c>
      <c r="D79" s="261"/>
      <c r="E79" s="125">
        <v>33.458314953683285</v>
      </c>
      <c r="F79" s="143">
        <v>1517</v>
      </c>
      <c r="G79" s="144">
        <v>1526</v>
      </c>
      <c r="H79" s="144">
        <v>1586</v>
      </c>
      <c r="I79" s="144">
        <v>1542</v>
      </c>
      <c r="J79" s="145">
        <v>1563</v>
      </c>
      <c r="K79" s="144">
        <v>-46</v>
      </c>
      <c r="L79" s="146">
        <v>-2.9430582213691618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49882</v>
      </c>
      <c r="E11" s="114">
        <v>49475</v>
      </c>
      <c r="F11" s="114">
        <v>50381</v>
      </c>
      <c r="G11" s="114">
        <v>49274</v>
      </c>
      <c r="H11" s="140">
        <v>48741</v>
      </c>
      <c r="I11" s="115">
        <v>1141</v>
      </c>
      <c r="J11" s="116">
        <v>2.3409449949734311</v>
      </c>
    </row>
    <row r="12" spans="1:15" s="110" customFormat="1" ht="24.95" customHeight="1" x14ac:dyDescent="0.2">
      <c r="A12" s="193" t="s">
        <v>132</v>
      </c>
      <c r="B12" s="194" t="s">
        <v>133</v>
      </c>
      <c r="C12" s="113">
        <v>1.0244176255964075</v>
      </c>
      <c r="D12" s="115">
        <v>511</v>
      </c>
      <c r="E12" s="114">
        <v>496</v>
      </c>
      <c r="F12" s="114">
        <v>545</v>
      </c>
      <c r="G12" s="114">
        <v>524</v>
      </c>
      <c r="H12" s="140">
        <v>489</v>
      </c>
      <c r="I12" s="115">
        <v>22</v>
      </c>
      <c r="J12" s="116">
        <v>4.4989775051124745</v>
      </c>
    </row>
    <row r="13" spans="1:15" s="110" customFormat="1" ht="24.95" customHeight="1" x14ac:dyDescent="0.2">
      <c r="A13" s="193" t="s">
        <v>134</v>
      </c>
      <c r="B13" s="199" t="s">
        <v>214</v>
      </c>
      <c r="C13" s="113">
        <v>0.93620945431217673</v>
      </c>
      <c r="D13" s="115">
        <v>467</v>
      </c>
      <c r="E13" s="114">
        <v>466</v>
      </c>
      <c r="F13" s="114">
        <v>470</v>
      </c>
      <c r="G13" s="114">
        <v>461</v>
      </c>
      <c r="H13" s="140">
        <v>437</v>
      </c>
      <c r="I13" s="115">
        <v>30</v>
      </c>
      <c r="J13" s="116">
        <v>6.8649885583524028</v>
      </c>
    </row>
    <row r="14" spans="1:15" s="287" customFormat="1" ht="24" customHeight="1" x14ac:dyDescent="0.2">
      <c r="A14" s="193" t="s">
        <v>215</v>
      </c>
      <c r="B14" s="199" t="s">
        <v>137</v>
      </c>
      <c r="C14" s="113">
        <v>29.958702537989655</v>
      </c>
      <c r="D14" s="115">
        <v>14944</v>
      </c>
      <c r="E14" s="114">
        <v>15096</v>
      </c>
      <c r="F14" s="114">
        <v>15257</v>
      </c>
      <c r="G14" s="114">
        <v>14853</v>
      </c>
      <c r="H14" s="140">
        <v>14799</v>
      </c>
      <c r="I14" s="115">
        <v>145</v>
      </c>
      <c r="J14" s="116">
        <v>0.97979593215757821</v>
      </c>
      <c r="K14" s="110"/>
      <c r="L14" s="110"/>
      <c r="M14" s="110"/>
      <c r="N14" s="110"/>
      <c r="O14" s="110"/>
    </row>
    <row r="15" spans="1:15" s="110" customFormat="1" ht="24.75" customHeight="1" x14ac:dyDescent="0.2">
      <c r="A15" s="193" t="s">
        <v>216</v>
      </c>
      <c r="B15" s="199" t="s">
        <v>217</v>
      </c>
      <c r="C15" s="113">
        <v>3.2797401868409448</v>
      </c>
      <c r="D15" s="115">
        <v>1636</v>
      </c>
      <c r="E15" s="114">
        <v>1638</v>
      </c>
      <c r="F15" s="114">
        <v>1650</v>
      </c>
      <c r="G15" s="114">
        <v>1646</v>
      </c>
      <c r="H15" s="140">
        <v>1644</v>
      </c>
      <c r="I15" s="115">
        <v>-8</v>
      </c>
      <c r="J15" s="116">
        <v>-0.48661800486618007</v>
      </c>
    </row>
    <row r="16" spans="1:15" s="287" customFormat="1" ht="24.95" customHeight="1" x14ac:dyDescent="0.2">
      <c r="A16" s="193" t="s">
        <v>218</v>
      </c>
      <c r="B16" s="199" t="s">
        <v>141</v>
      </c>
      <c r="C16" s="113">
        <v>24.513852692353954</v>
      </c>
      <c r="D16" s="115">
        <v>12228</v>
      </c>
      <c r="E16" s="114">
        <v>12364</v>
      </c>
      <c r="F16" s="114">
        <v>12477</v>
      </c>
      <c r="G16" s="114">
        <v>12083</v>
      </c>
      <c r="H16" s="140">
        <v>12081</v>
      </c>
      <c r="I16" s="115">
        <v>147</v>
      </c>
      <c r="J16" s="116">
        <v>1.216786689843556</v>
      </c>
      <c r="K16" s="110"/>
      <c r="L16" s="110"/>
      <c r="M16" s="110"/>
      <c r="N16" s="110"/>
      <c r="O16" s="110"/>
    </row>
    <row r="17" spans="1:15" s="110" customFormat="1" ht="24.95" customHeight="1" x14ac:dyDescent="0.2">
      <c r="A17" s="193" t="s">
        <v>219</v>
      </c>
      <c r="B17" s="199" t="s">
        <v>220</v>
      </c>
      <c r="C17" s="113">
        <v>2.1651096587947558</v>
      </c>
      <c r="D17" s="115">
        <v>1080</v>
      </c>
      <c r="E17" s="114">
        <v>1094</v>
      </c>
      <c r="F17" s="114">
        <v>1130</v>
      </c>
      <c r="G17" s="114">
        <v>1124</v>
      </c>
      <c r="H17" s="140">
        <v>1074</v>
      </c>
      <c r="I17" s="115">
        <v>6</v>
      </c>
      <c r="J17" s="116">
        <v>0.55865921787709494</v>
      </c>
    </row>
    <row r="18" spans="1:15" s="287" customFormat="1" ht="24.95" customHeight="1" x14ac:dyDescent="0.2">
      <c r="A18" s="201" t="s">
        <v>144</v>
      </c>
      <c r="B18" s="202" t="s">
        <v>145</v>
      </c>
      <c r="C18" s="113">
        <v>8.7887414297742676</v>
      </c>
      <c r="D18" s="115">
        <v>4384</v>
      </c>
      <c r="E18" s="114">
        <v>4133</v>
      </c>
      <c r="F18" s="114">
        <v>4530</v>
      </c>
      <c r="G18" s="114">
        <v>4397</v>
      </c>
      <c r="H18" s="140">
        <v>4223</v>
      </c>
      <c r="I18" s="115">
        <v>161</v>
      </c>
      <c r="J18" s="116">
        <v>3.8124556002841583</v>
      </c>
      <c r="K18" s="110"/>
      <c r="L18" s="110"/>
      <c r="M18" s="110"/>
      <c r="N18" s="110"/>
      <c r="O18" s="110"/>
    </row>
    <row r="19" spans="1:15" s="110" customFormat="1" ht="24.95" customHeight="1" x14ac:dyDescent="0.2">
      <c r="A19" s="193" t="s">
        <v>146</v>
      </c>
      <c r="B19" s="199" t="s">
        <v>147</v>
      </c>
      <c r="C19" s="113">
        <v>14.742792991459845</v>
      </c>
      <c r="D19" s="115">
        <v>7354</v>
      </c>
      <c r="E19" s="114">
        <v>7306</v>
      </c>
      <c r="F19" s="114">
        <v>7315</v>
      </c>
      <c r="G19" s="114">
        <v>7148</v>
      </c>
      <c r="H19" s="140">
        <v>7151</v>
      </c>
      <c r="I19" s="115">
        <v>203</v>
      </c>
      <c r="J19" s="116">
        <v>2.8387638092574465</v>
      </c>
    </row>
    <row r="20" spans="1:15" s="287" customFormat="1" ht="24.95" customHeight="1" x14ac:dyDescent="0.2">
      <c r="A20" s="193" t="s">
        <v>148</v>
      </c>
      <c r="B20" s="199" t="s">
        <v>149</v>
      </c>
      <c r="C20" s="113">
        <v>8.935086804859468</v>
      </c>
      <c r="D20" s="115">
        <v>4457</v>
      </c>
      <c r="E20" s="114">
        <v>4355</v>
      </c>
      <c r="F20" s="114">
        <v>4487</v>
      </c>
      <c r="G20" s="114">
        <v>4451</v>
      </c>
      <c r="H20" s="140">
        <v>4408</v>
      </c>
      <c r="I20" s="115">
        <v>49</v>
      </c>
      <c r="J20" s="116">
        <v>1.1116152450090744</v>
      </c>
      <c r="K20" s="110"/>
      <c r="L20" s="110"/>
      <c r="M20" s="110"/>
      <c r="N20" s="110"/>
      <c r="O20" s="110"/>
    </row>
    <row r="21" spans="1:15" s="110" customFormat="1" ht="24.95" customHeight="1" x14ac:dyDescent="0.2">
      <c r="A21" s="201" t="s">
        <v>150</v>
      </c>
      <c r="B21" s="202" t="s">
        <v>151</v>
      </c>
      <c r="C21" s="113">
        <v>2.5780842788981997</v>
      </c>
      <c r="D21" s="115">
        <v>1286</v>
      </c>
      <c r="E21" s="114">
        <v>1317</v>
      </c>
      <c r="F21" s="114">
        <v>1364</v>
      </c>
      <c r="G21" s="114">
        <v>1382</v>
      </c>
      <c r="H21" s="140">
        <v>1334</v>
      </c>
      <c r="I21" s="115">
        <v>-48</v>
      </c>
      <c r="J21" s="116">
        <v>-3.5982008995502248</v>
      </c>
    </row>
    <row r="22" spans="1:15" s="110" customFormat="1" ht="24.95" customHeight="1" x14ac:dyDescent="0.2">
      <c r="A22" s="201" t="s">
        <v>152</v>
      </c>
      <c r="B22" s="199" t="s">
        <v>153</v>
      </c>
      <c r="C22" s="113">
        <v>1.1747724630127101</v>
      </c>
      <c r="D22" s="115">
        <v>586</v>
      </c>
      <c r="E22" s="114">
        <v>562</v>
      </c>
      <c r="F22" s="114">
        <v>551</v>
      </c>
      <c r="G22" s="114">
        <v>526</v>
      </c>
      <c r="H22" s="140">
        <v>505</v>
      </c>
      <c r="I22" s="115">
        <v>81</v>
      </c>
      <c r="J22" s="116">
        <v>16.03960396039604</v>
      </c>
    </row>
    <row r="23" spans="1:15" s="110" customFormat="1" ht="24.95" customHeight="1" x14ac:dyDescent="0.2">
      <c r="A23" s="193" t="s">
        <v>154</v>
      </c>
      <c r="B23" s="199" t="s">
        <v>155</v>
      </c>
      <c r="C23" s="113">
        <v>1.3572029990778236</v>
      </c>
      <c r="D23" s="115">
        <v>677</v>
      </c>
      <c r="E23" s="114">
        <v>681</v>
      </c>
      <c r="F23" s="114">
        <v>672</v>
      </c>
      <c r="G23" s="114">
        <v>664</v>
      </c>
      <c r="H23" s="140">
        <v>668</v>
      </c>
      <c r="I23" s="115">
        <v>9</v>
      </c>
      <c r="J23" s="116">
        <v>1.347305389221557</v>
      </c>
    </row>
    <row r="24" spans="1:15" s="110" customFormat="1" ht="24.95" customHeight="1" x14ac:dyDescent="0.2">
      <c r="A24" s="193" t="s">
        <v>156</v>
      </c>
      <c r="B24" s="199" t="s">
        <v>221</v>
      </c>
      <c r="C24" s="113">
        <v>4.5046309289924222</v>
      </c>
      <c r="D24" s="115">
        <v>2247</v>
      </c>
      <c r="E24" s="114">
        <v>2096</v>
      </c>
      <c r="F24" s="114">
        <v>2128</v>
      </c>
      <c r="G24" s="114">
        <v>2069</v>
      </c>
      <c r="H24" s="140">
        <v>2009</v>
      </c>
      <c r="I24" s="115">
        <v>238</v>
      </c>
      <c r="J24" s="116">
        <v>11.846689895470384</v>
      </c>
    </row>
    <row r="25" spans="1:15" s="110" customFormat="1" ht="24.95" customHeight="1" x14ac:dyDescent="0.2">
      <c r="A25" s="193" t="s">
        <v>222</v>
      </c>
      <c r="B25" s="204" t="s">
        <v>159</v>
      </c>
      <c r="C25" s="113">
        <v>6.0763401627841702</v>
      </c>
      <c r="D25" s="115">
        <v>3031</v>
      </c>
      <c r="E25" s="114">
        <v>2973</v>
      </c>
      <c r="F25" s="114">
        <v>3134</v>
      </c>
      <c r="G25" s="114">
        <v>3100</v>
      </c>
      <c r="H25" s="140">
        <v>3045</v>
      </c>
      <c r="I25" s="115">
        <v>-14</v>
      </c>
      <c r="J25" s="116">
        <v>-0.45977011494252873</v>
      </c>
    </row>
    <row r="26" spans="1:15" s="110" customFormat="1" ht="24.95" customHeight="1" x14ac:dyDescent="0.2">
      <c r="A26" s="201">
        <v>782.78300000000002</v>
      </c>
      <c r="B26" s="203" t="s">
        <v>160</v>
      </c>
      <c r="C26" s="113">
        <v>0.82795397137243898</v>
      </c>
      <c r="D26" s="115">
        <v>413</v>
      </c>
      <c r="E26" s="114">
        <v>450</v>
      </c>
      <c r="F26" s="114">
        <v>409</v>
      </c>
      <c r="G26" s="114">
        <v>356</v>
      </c>
      <c r="H26" s="140">
        <v>357</v>
      </c>
      <c r="I26" s="115">
        <v>56</v>
      </c>
      <c r="J26" s="116">
        <v>15.686274509803921</v>
      </c>
    </row>
    <row r="27" spans="1:15" s="110" customFormat="1" ht="24.95" customHeight="1" x14ac:dyDescent="0.2">
      <c r="A27" s="193" t="s">
        <v>161</v>
      </c>
      <c r="B27" s="199" t="s">
        <v>223</v>
      </c>
      <c r="C27" s="113">
        <v>3.2536786816887857</v>
      </c>
      <c r="D27" s="115">
        <v>1623</v>
      </c>
      <c r="E27" s="114">
        <v>1613</v>
      </c>
      <c r="F27" s="114">
        <v>1610</v>
      </c>
      <c r="G27" s="114">
        <v>1574</v>
      </c>
      <c r="H27" s="140">
        <v>1552</v>
      </c>
      <c r="I27" s="115">
        <v>71</v>
      </c>
      <c r="J27" s="116">
        <v>4.5747422680412368</v>
      </c>
    </row>
    <row r="28" spans="1:15" s="110" customFormat="1" ht="24.95" customHeight="1" x14ac:dyDescent="0.2">
      <c r="A28" s="193" t="s">
        <v>163</v>
      </c>
      <c r="B28" s="199" t="s">
        <v>164</v>
      </c>
      <c r="C28" s="113">
        <v>3.1935367467222644</v>
      </c>
      <c r="D28" s="115">
        <v>1593</v>
      </c>
      <c r="E28" s="114">
        <v>1583</v>
      </c>
      <c r="F28" s="114">
        <v>1560</v>
      </c>
      <c r="G28" s="114">
        <v>1553</v>
      </c>
      <c r="H28" s="140">
        <v>1545</v>
      </c>
      <c r="I28" s="115">
        <v>48</v>
      </c>
      <c r="J28" s="116">
        <v>3.1067961165048543</v>
      </c>
    </row>
    <row r="29" spans="1:15" s="110" customFormat="1" ht="24.95" customHeight="1" x14ac:dyDescent="0.2">
      <c r="A29" s="193">
        <v>86</v>
      </c>
      <c r="B29" s="199" t="s">
        <v>165</v>
      </c>
      <c r="C29" s="113">
        <v>4.6710236157331302</v>
      </c>
      <c r="D29" s="115">
        <v>2330</v>
      </c>
      <c r="E29" s="114">
        <v>2331</v>
      </c>
      <c r="F29" s="114">
        <v>2324</v>
      </c>
      <c r="G29" s="114">
        <v>2304</v>
      </c>
      <c r="H29" s="140">
        <v>2302</v>
      </c>
      <c r="I29" s="115">
        <v>28</v>
      </c>
      <c r="J29" s="116">
        <v>1.2163336229365769</v>
      </c>
    </row>
    <row r="30" spans="1:15" s="110" customFormat="1" ht="24.95" customHeight="1" x14ac:dyDescent="0.2">
      <c r="A30" s="193">
        <v>87.88</v>
      </c>
      <c r="B30" s="204" t="s">
        <v>166</v>
      </c>
      <c r="C30" s="113">
        <v>6.2106571508760675</v>
      </c>
      <c r="D30" s="115">
        <v>3098</v>
      </c>
      <c r="E30" s="114">
        <v>3135</v>
      </c>
      <c r="F30" s="114">
        <v>3126</v>
      </c>
      <c r="G30" s="114">
        <v>3034</v>
      </c>
      <c r="H30" s="140">
        <v>3019</v>
      </c>
      <c r="I30" s="115">
        <v>79</v>
      </c>
      <c r="J30" s="116">
        <v>2.6167605167273931</v>
      </c>
    </row>
    <row r="31" spans="1:15" s="110" customFormat="1" ht="24.95" customHeight="1" x14ac:dyDescent="0.2">
      <c r="A31" s="193" t="s">
        <v>167</v>
      </c>
      <c r="B31" s="199" t="s">
        <v>168</v>
      </c>
      <c r="C31" s="113">
        <v>1.7661681568501664</v>
      </c>
      <c r="D31" s="115">
        <v>881</v>
      </c>
      <c r="E31" s="114">
        <v>882</v>
      </c>
      <c r="F31" s="114">
        <v>899</v>
      </c>
      <c r="G31" s="114">
        <v>878</v>
      </c>
      <c r="H31" s="140">
        <v>898</v>
      </c>
      <c r="I31" s="115">
        <v>-17</v>
      </c>
      <c r="J31" s="116">
        <v>-1.8930957683741647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1.0244176255964075</v>
      </c>
      <c r="D34" s="115">
        <v>511</v>
      </c>
      <c r="E34" s="114">
        <v>496</v>
      </c>
      <c r="F34" s="114">
        <v>545</v>
      </c>
      <c r="G34" s="114">
        <v>524</v>
      </c>
      <c r="H34" s="140">
        <v>489</v>
      </c>
      <c r="I34" s="115">
        <v>22</v>
      </c>
      <c r="J34" s="116">
        <v>4.4989775051124745</v>
      </c>
    </row>
    <row r="35" spans="1:10" s="110" customFormat="1" ht="24.95" customHeight="1" x14ac:dyDescent="0.2">
      <c r="A35" s="292" t="s">
        <v>171</v>
      </c>
      <c r="B35" s="293" t="s">
        <v>172</v>
      </c>
      <c r="C35" s="113">
        <v>39.683653422076098</v>
      </c>
      <c r="D35" s="115">
        <v>19795</v>
      </c>
      <c r="E35" s="114">
        <v>19695</v>
      </c>
      <c r="F35" s="114">
        <v>20257</v>
      </c>
      <c r="G35" s="114">
        <v>19711</v>
      </c>
      <c r="H35" s="140">
        <v>19459</v>
      </c>
      <c r="I35" s="115">
        <v>336</v>
      </c>
      <c r="J35" s="116">
        <v>1.7267074361477979</v>
      </c>
    </row>
    <row r="36" spans="1:10" s="110" customFormat="1" ht="24.95" customHeight="1" x14ac:dyDescent="0.2">
      <c r="A36" s="294" t="s">
        <v>173</v>
      </c>
      <c r="B36" s="295" t="s">
        <v>174</v>
      </c>
      <c r="C36" s="125">
        <v>59.291928952327495</v>
      </c>
      <c r="D36" s="143">
        <v>29576</v>
      </c>
      <c r="E36" s="144">
        <v>29284</v>
      </c>
      <c r="F36" s="144">
        <v>29579</v>
      </c>
      <c r="G36" s="144">
        <v>29039</v>
      </c>
      <c r="H36" s="145">
        <v>28793</v>
      </c>
      <c r="I36" s="143">
        <v>783</v>
      </c>
      <c r="J36" s="146">
        <v>2.7194109679435976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2020-09-25T11:21:22Z</dcterms:created>
  <dcterms:modified xsi:type="dcterms:W3CDTF">2020-09-28T08:11:20Z</dcterms:modified>
</cp:coreProperties>
</file>