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c r="G65" i="24"/>
  <c r="F65" i="24"/>
  <c r="E65" i="24"/>
  <c r="L64" i="24"/>
  <c r="H64" i="24" s="1"/>
  <c r="I64" i="24"/>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s="1"/>
  <c r="G60" i="24"/>
  <c r="F60" i="24"/>
  <c r="E60" i="24"/>
  <c r="L59" i="24"/>
  <c r="H59" i="24" s="1"/>
  <c r="I59" i="24" s="1"/>
  <c r="G59" i="24"/>
  <c r="F59" i="24"/>
  <c r="E59" i="24"/>
  <c r="L58" i="24"/>
  <c r="H58" i="24" s="1"/>
  <c r="G58" i="24"/>
  <c r="F58" i="24"/>
  <c r="E58" i="24"/>
  <c r="L57" i="24"/>
  <c r="H57" i="24" s="1"/>
  <c r="I57" i="24"/>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s="1"/>
  <c r="G52" i="24"/>
  <c r="F52" i="24"/>
  <c r="E52" i="24"/>
  <c r="L51" i="24"/>
  <c r="H51" i="24" s="1"/>
  <c r="I51" i="24" s="1"/>
  <c r="G51" i="24"/>
  <c r="F51" i="24"/>
  <c r="E51" i="24"/>
  <c r="L44" i="24"/>
  <c r="I44" i="24"/>
  <c r="F44" i="24"/>
  <c r="D44" i="24"/>
  <c r="C44" i="24"/>
  <c r="M44" i="24" s="1"/>
  <c r="B44" i="24"/>
  <c r="K44" i="24" s="1"/>
  <c r="M43" i="24"/>
  <c r="I43" i="24"/>
  <c r="G43" i="24"/>
  <c r="E43" i="24"/>
  <c r="C43" i="24"/>
  <c r="L43" i="24" s="1"/>
  <c r="B43" i="24"/>
  <c r="L42" i="24"/>
  <c r="K42" i="24"/>
  <c r="I42" i="24"/>
  <c r="F42" i="24"/>
  <c r="D42" i="24"/>
  <c r="C42" i="24"/>
  <c r="M42" i="24" s="1"/>
  <c r="B42" i="24"/>
  <c r="J42" i="24" s="1"/>
  <c r="M41" i="24"/>
  <c r="I41" i="24"/>
  <c r="G41" i="24"/>
  <c r="E41" i="24"/>
  <c r="C41" i="24"/>
  <c r="L41" i="24" s="1"/>
  <c r="B41" i="24"/>
  <c r="J41" i="24" s="1"/>
  <c r="L40" i="24"/>
  <c r="K40" i="24"/>
  <c r="I40" i="24"/>
  <c r="F40" i="24"/>
  <c r="D40" i="24"/>
  <c r="C40" i="24"/>
  <c r="M40" i="24" s="1"/>
  <c r="B40" i="24"/>
  <c r="J40" i="24" s="1"/>
  <c r="M36" i="24"/>
  <c r="L36" i="24"/>
  <c r="K36" i="24"/>
  <c r="J36" i="24"/>
  <c r="I36" i="24"/>
  <c r="H36" i="24"/>
  <c r="G36" i="24"/>
  <c r="F36" i="24"/>
  <c r="E36" i="24"/>
  <c r="D36" i="24"/>
  <c r="K57" i="15"/>
  <c r="L57" i="15" s="1"/>
  <c r="C38" i="24"/>
  <c r="C37" i="24"/>
  <c r="C35" i="24"/>
  <c r="C34" i="24"/>
  <c r="G34" i="24" s="1"/>
  <c r="C33" i="24"/>
  <c r="C32" i="24"/>
  <c r="G32" i="24" s="1"/>
  <c r="C31" i="24"/>
  <c r="C30" i="24"/>
  <c r="C29" i="24"/>
  <c r="C28" i="24"/>
  <c r="G28" i="24" s="1"/>
  <c r="C27" i="24"/>
  <c r="C26" i="24"/>
  <c r="G26" i="24" s="1"/>
  <c r="C25" i="24"/>
  <c r="C24" i="24"/>
  <c r="C23" i="24"/>
  <c r="C22" i="24"/>
  <c r="C21" i="24"/>
  <c r="C20" i="24"/>
  <c r="C19" i="24"/>
  <c r="C18" i="24"/>
  <c r="G18" i="24" s="1"/>
  <c r="C17" i="24"/>
  <c r="C16" i="24"/>
  <c r="C15" i="24"/>
  <c r="C9" i="24"/>
  <c r="C8" i="24"/>
  <c r="L8" i="24" s="1"/>
  <c r="C7" i="24"/>
  <c r="B38" i="24"/>
  <c r="B37" i="24"/>
  <c r="B35" i="24"/>
  <c r="B34" i="24"/>
  <c r="B33" i="24"/>
  <c r="B32" i="24"/>
  <c r="B31" i="24"/>
  <c r="B30" i="24"/>
  <c r="B29" i="24"/>
  <c r="B28" i="24"/>
  <c r="B27" i="24"/>
  <c r="B26" i="24"/>
  <c r="B25" i="24"/>
  <c r="K25" i="24" s="1"/>
  <c r="B24" i="24"/>
  <c r="B23" i="24"/>
  <c r="B22" i="24"/>
  <c r="B21" i="24"/>
  <c r="B20" i="24"/>
  <c r="B19" i="24"/>
  <c r="B18" i="24"/>
  <c r="B17" i="24"/>
  <c r="B16" i="24"/>
  <c r="B15" i="24"/>
  <c r="B9" i="24"/>
  <c r="B8" i="24"/>
  <c r="B7" i="24"/>
  <c r="G8" i="24" l="1"/>
  <c r="D38" i="24"/>
  <c r="K38" i="24"/>
  <c r="J38" i="24"/>
  <c r="H38" i="24"/>
  <c r="F38" i="24"/>
  <c r="G15" i="24"/>
  <c r="M15" i="24"/>
  <c r="E15" i="24"/>
  <c r="L15" i="24"/>
  <c r="I15" i="24"/>
  <c r="G31" i="24"/>
  <c r="M31" i="24"/>
  <c r="E31" i="24"/>
  <c r="L31" i="24"/>
  <c r="I31" i="24"/>
  <c r="K32" i="24"/>
  <c r="J32" i="24"/>
  <c r="H32" i="24"/>
  <c r="F32" i="24"/>
  <c r="D32" i="24"/>
  <c r="F29" i="24"/>
  <c r="D29" i="24"/>
  <c r="J29" i="24"/>
  <c r="K29" i="24"/>
  <c r="H29" i="24"/>
  <c r="H37" i="24"/>
  <c r="F37" i="24"/>
  <c r="D37" i="24"/>
  <c r="K37" i="24"/>
  <c r="J37" i="24"/>
  <c r="F33" i="24"/>
  <c r="D33" i="24"/>
  <c r="J33" i="24"/>
  <c r="H33" i="24"/>
  <c r="K33" i="24"/>
  <c r="G23" i="24"/>
  <c r="M23" i="24"/>
  <c r="E23" i="24"/>
  <c r="L23" i="24"/>
  <c r="I23" i="24"/>
  <c r="F9" i="24"/>
  <c r="D9" i="24"/>
  <c r="J9" i="24"/>
  <c r="K9" i="24"/>
  <c r="H9" i="24"/>
  <c r="F21" i="24"/>
  <c r="D21" i="24"/>
  <c r="J21" i="24"/>
  <c r="K21" i="24"/>
  <c r="H21" i="24"/>
  <c r="K30" i="24"/>
  <c r="J30" i="24"/>
  <c r="H30" i="24"/>
  <c r="F30" i="24"/>
  <c r="D30" i="24"/>
  <c r="G21" i="24"/>
  <c r="M21" i="24"/>
  <c r="E21" i="24"/>
  <c r="L21" i="24"/>
  <c r="I21" i="24"/>
  <c r="I24" i="24"/>
  <c r="M24" i="24"/>
  <c r="E24" i="24"/>
  <c r="L24" i="24"/>
  <c r="G24" i="24"/>
  <c r="G27" i="24"/>
  <c r="M27" i="24"/>
  <c r="E27" i="24"/>
  <c r="L27" i="24"/>
  <c r="I27" i="24"/>
  <c r="G33" i="24"/>
  <c r="M33" i="24"/>
  <c r="E33" i="24"/>
  <c r="L33" i="24"/>
  <c r="I33" i="24"/>
  <c r="I37" i="24"/>
  <c r="G37" i="24"/>
  <c r="L37" i="24"/>
  <c r="M37" i="24"/>
  <c r="E37" i="24"/>
  <c r="K16" i="24"/>
  <c r="J16" i="24"/>
  <c r="H16" i="24"/>
  <c r="F16" i="24"/>
  <c r="D16" i="24"/>
  <c r="F19" i="24"/>
  <c r="D19" i="24"/>
  <c r="J19" i="24"/>
  <c r="K19" i="24"/>
  <c r="H19" i="24"/>
  <c r="K18" i="24"/>
  <c r="J18" i="24"/>
  <c r="H18" i="24"/>
  <c r="F18" i="24"/>
  <c r="D18" i="24"/>
  <c r="K22" i="24"/>
  <c r="J22" i="24"/>
  <c r="H22" i="24"/>
  <c r="F22" i="24"/>
  <c r="D22" i="24"/>
  <c r="F25" i="24"/>
  <c r="D25" i="24"/>
  <c r="J25" i="24"/>
  <c r="H25" i="24"/>
  <c r="K28" i="24"/>
  <c r="J28" i="24"/>
  <c r="H28" i="24"/>
  <c r="F28" i="24"/>
  <c r="D28" i="24"/>
  <c r="F31" i="24"/>
  <c r="D31" i="24"/>
  <c r="J31" i="24"/>
  <c r="K31" i="24"/>
  <c r="H31" i="24"/>
  <c r="I28" i="24"/>
  <c r="M28" i="24"/>
  <c r="E28" i="24"/>
  <c r="L28" i="24"/>
  <c r="H43" i="24"/>
  <c r="F43" i="24"/>
  <c r="D43" i="24"/>
  <c r="K43" i="24"/>
  <c r="J43" i="24"/>
  <c r="K58" i="24"/>
  <c r="J58" i="24"/>
  <c r="I58" i="24"/>
  <c r="K74" i="24"/>
  <c r="J74" i="24"/>
  <c r="I74" i="24"/>
  <c r="F7" i="24"/>
  <c r="D7" i="24"/>
  <c r="J7" i="24"/>
  <c r="K7" i="24"/>
  <c r="H7" i="24"/>
  <c r="K34" i="24"/>
  <c r="J34" i="24"/>
  <c r="H34" i="24"/>
  <c r="F34" i="24"/>
  <c r="D34" i="24"/>
  <c r="G7" i="24"/>
  <c r="M7" i="24"/>
  <c r="E7" i="24"/>
  <c r="L7" i="24"/>
  <c r="I7" i="24"/>
  <c r="I16" i="24"/>
  <c r="M16" i="24"/>
  <c r="E16" i="24"/>
  <c r="L16" i="24"/>
  <c r="G16" i="24"/>
  <c r="G19" i="24"/>
  <c r="M19" i="24"/>
  <c r="E19" i="24"/>
  <c r="L19" i="24"/>
  <c r="I19" i="24"/>
  <c r="G25" i="24"/>
  <c r="M25" i="24"/>
  <c r="E25" i="24"/>
  <c r="L25" i="24"/>
  <c r="I25" i="24"/>
  <c r="F27" i="24"/>
  <c r="D27" i="24"/>
  <c r="J27" i="24"/>
  <c r="K27" i="24"/>
  <c r="H27" i="24"/>
  <c r="K8" i="24"/>
  <c r="J8" i="24"/>
  <c r="H8" i="24"/>
  <c r="F8" i="24"/>
  <c r="D8" i="24"/>
  <c r="B14" i="24"/>
  <c r="B6" i="24"/>
  <c r="F17" i="24"/>
  <c r="D17" i="24"/>
  <c r="J17" i="24"/>
  <c r="H17" i="24"/>
  <c r="K20" i="24"/>
  <c r="J20" i="24"/>
  <c r="H20" i="24"/>
  <c r="F20" i="24"/>
  <c r="D20" i="24"/>
  <c r="F23" i="24"/>
  <c r="D23" i="24"/>
  <c r="J23" i="24"/>
  <c r="K23" i="24"/>
  <c r="H23" i="24"/>
  <c r="K17" i="24"/>
  <c r="K26" i="24"/>
  <c r="J26" i="24"/>
  <c r="H26" i="24"/>
  <c r="F26" i="24"/>
  <c r="D26" i="24"/>
  <c r="F35" i="24"/>
  <c r="D35" i="24"/>
  <c r="J35" i="24"/>
  <c r="K35" i="24"/>
  <c r="H35" i="24"/>
  <c r="G9" i="24"/>
  <c r="M9" i="24"/>
  <c r="E9" i="24"/>
  <c r="L9" i="24"/>
  <c r="I9" i="24"/>
  <c r="I20" i="24"/>
  <c r="M20" i="24"/>
  <c r="E20" i="24"/>
  <c r="L20" i="24"/>
  <c r="G29" i="24"/>
  <c r="M29" i="24"/>
  <c r="E29" i="24"/>
  <c r="L29" i="24"/>
  <c r="I29" i="24"/>
  <c r="G35" i="24"/>
  <c r="M35" i="24"/>
  <c r="E35" i="24"/>
  <c r="L35" i="24"/>
  <c r="I35" i="24"/>
  <c r="G20" i="24"/>
  <c r="K24" i="24"/>
  <c r="J24" i="24"/>
  <c r="H24" i="24"/>
  <c r="F24" i="24"/>
  <c r="D24" i="24"/>
  <c r="F15" i="24"/>
  <c r="D15" i="24"/>
  <c r="J15" i="24"/>
  <c r="K15" i="24"/>
  <c r="H15" i="24"/>
  <c r="B45" i="24"/>
  <c r="B39" i="24"/>
  <c r="G17" i="24"/>
  <c r="M17" i="24"/>
  <c r="E17" i="24"/>
  <c r="L17" i="24"/>
  <c r="I17" i="24"/>
  <c r="K66" i="24"/>
  <c r="J66" i="24"/>
  <c r="I66" i="24"/>
  <c r="I77" i="24"/>
  <c r="C14" i="24"/>
  <c r="C6" i="24"/>
  <c r="I22" i="24"/>
  <c r="M22" i="24"/>
  <c r="E22" i="24"/>
  <c r="I30" i="24"/>
  <c r="M30" i="24"/>
  <c r="E30" i="24"/>
  <c r="C45" i="24"/>
  <c r="C39" i="24"/>
  <c r="L22" i="24"/>
  <c r="L30" i="24"/>
  <c r="K53" i="24"/>
  <c r="J53" i="24"/>
  <c r="K61" i="24"/>
  <c r="J61" i="24"/>
  <c r="K69" i="24"/>
  <c r="J69" i="24"/>
  <c r="K55" i="24"/>
  <c r="J55" i="24"/>
  <c r="K63" i="24"/>
  <c r="J63" i="24"/>
  <c r="K71" i="24"/>
  <c r="J71" i="24"/>
  <c r="H41" i="24"/>
  <c r="F41" i="24"/>
  <c r="D41" i="24"/>
  <c r="K41" i="24"/>
  <c r="K52" i="24"/>
  <c r="J52" i="24"/>
  <c r="K60" i="24"/>
  <c r="J60" i="24"/>
  <c r="K68" i="24"/>
  <c r="J68" i="24"/>
  <c r="I8" i="24"/>
  <c r="M8" i="24"/>
  <c r="E8" i="24"/>
  <c r="I18" i="24"/>
  <c r="M18" i="24"/>
  <c r="E18" i="24"/>
  <c r="I26" i="24"/>
  <c r="M26" i="24"/>
  <c r="E26" i="24"/>
  <c r="I34" i="24"/>
  <c r="M34" i="24"/>
  <c r="E34" i="24"/>
  <c r="L18" i="24"/>
  <c r="L26" i="24"/>
  <c r="L34" i="24"/>
  <c r="K57" i="24"/>
  <c r="J57" i="24"/>
  <c r="K65" i="24"/>
  <c r="J65" i="24"/>
  <c r="K73" i="24"/>
  <c r="J73" i="24"/>
  <c r="M38" i="24"/>
  <c r="E38" i="24"/>
  <c r="L38" i="24"/>
  <c r="G38" i="24"/>
  <c r="K54" i="24"/>
  <c r="J54" i="24"/>
  <c r="K62" i="24"/>
  <c r="J62" i="24"/>
  <c r="K70" i="24"/>
  <c r="J70" i="24"/>
  <c r="I32" i="24"/>
  <c r="M32" i="24"/>
  <c r="E32" i="24"/>
  <c r="L32" i="24"/>
  <c r="K51" i="24"/>
  <c r="J51" i="24"/>
  <c r="K59" i="24"/>
  <c r="J59" i="24"/>
  <c r="K67" i="24"/>
  <c r="J67" i="24"/>
  <c r="K75" i="24"/>
  <c r="K77" i="24" s="1"/>
  <c r="J75" i="24"/>
  <c r="G22" i="24"/>
  <c r="G30" i="24"/>
  <c r="I38" i="24"/>
  <c r="K56" i="24"/>
  <c r="J56" i="24"/>
  <c r="K64" i="24"/>
  <c r="J64" i="24"/>
  <c r="K72" i="24"/>
  <c r="J72" i="24"/>
  <c r="G40" i="24"/>
  <c r="G42" i="24"/>
  <c r="G44" i="24"/>
  <c r="H40" i="24"/>
  <c r="H42" i="24"/>
  <c r="H44" i="24"/>
  <c r="J44" i="24"/>
  <c r="E40" i="24"/>
  <c r="E42" i="24"/>
  <c r="E44" i="24"/>
  <c r="I39" i="24" l="1"/>
  <c r="G39" i="24"/>
  <c r="L39" i="24"/>
  <c r="M39" i="24"/>
  <c r="E39" i="24"/>
  <c r="I6" i="24"/>
  <c r="M6" i="24"/>
  <c r="E6" i="24"/>
  <c r="L6" i="24"/>
  <c r="G6" i="24"/>
  <c r="I45" i="24"/>
  <c r="G45" i="24"/>
  <c r="L45" i="24"/>
  <c r="E45" i="24"/>
  <c r="M45" i="24"/>
  <c r="H39" i="24"/>
  <c r="F39" i="24"/>
  <c r="D39" i="24"/>
  <c r="K39" i="24"/>
  <c r="J39" i="24"/>
  <c r="I14" i="24"/>
  <c r="M14" i="24"/>
  <c r="E14" i="24"/>
  <c r="G14" i="24"/>
  <c r="L14" i="24"/>
  <c r="I79" i="24"/>
  <c r="H45" i="24"/>
  <c r="F45" i="24"/>
  <c r="D45" i="24"/>
  <c r="K45" i="24"/>
  <c r="J45" i="24"/>
  <c r="K6" i="24"/>
  <c r="J6" i="24"/>
  <c r="H6" i="24"/>
  <c r="F6" i="24"/>
  <c r="D6" i="24"/>
  <c r="J77" i="24"/>
  <c r="K14" i="24"/>
  <c r="J14" i="24"/>
  <c r="H14" i="24"/>
  <c r="F14" i="24"/>
  <c r="D14" i="24"/>
  <c r="K79" i="24"/>
  <c r="J79" i="24" l="1"/>
  <c r="J78" i="24"/>
  <c r="K78" i="24"/>
  <c r="I78" i="24"/>
  <c r="I83" i="24" l="1"/>
  <c r="I82" i="24"/>
  <c r="I81" i="24"/>
</calcChain>
</file>

<file path=xl/sharedStrings.xml><?xml version="1.0" encoding="utf-8"?>
<sst xmlns="http://schemas.openxmlformats.org/spreadsheetml/2006/main" count="1695" uniqueCount="520">
  <si>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</si>
  <si>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</si>
  <si>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</si>
  <si>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</si>
  <si>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</si>
  <si>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</si>
  <si>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</si>
  <si>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</si>
  <si>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</si>
  <si>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</si>
  <si>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</si>
  <si>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</si>
  <si>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</si>
  <si>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Schwandorf (09376)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</si>
  <si>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</si>
  <si>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</si>
  <si>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</si>
  <si>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</si>
  <si>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</si>
  <si>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</si>
  <si>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</si>
  <si>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</si>
  <si>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</si>
  <si>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</si>
  <si>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</si>
  <si>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</si>
  <si>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</si>
  <si>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</si>
  <si>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</si>
  <si>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</si>
  <si>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</si>
  <si>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</si>
  <si>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</si>
  <si>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</si>
  <si>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</si>
  <si>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</si>
  <si>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</si>
  <si>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</si>
  <si>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</si>
  <si>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</si>
  <si>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</si>
  <si>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</si>
  <si>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</si>
  <si>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</si>
  <si>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</si>
  <si>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</si>
  <si>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</si>
  <si>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</si>
  <si>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</si>
  <si>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</si>
  <si>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</si>
  <si>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</si>
  <si>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</si>
  <si>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</si>
  <si>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</si>
  <si>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</si>
  <si>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</si>
  <si>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</si>
  <si>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</si>
  <si>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</si>
  <si>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</si>
  <si>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</si>
  <si>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</si>
  <si>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</si>
  <si>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</si>
  <si>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</si>
  <si>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</si>
  <si>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</si>
  <si>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</si>
  <si>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</si>
  <si>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</si>
  <si>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</si>
  <si>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</si>
  <si>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</si>
  <si>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</si>
  <si>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</si>
  <si>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</si>
  <si>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</si>
  <si>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</si>
  <si>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</si>
  <si>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</si>
  <si>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</si>
  <si>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</si>
  <si>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</si>
  <si>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</si>
  <si>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</si>
  <si>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</si>
  <si>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</si>
  <si>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</si>
  <si>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</si>
  <si>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</si>
  <si>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</si>
  <si>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Schwandorf (09376);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</si>
  <si>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</si>
  <si>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</si>
  <si>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</si>
  <si>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</si>
  <si>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</si>
  <si>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</si>
  <si>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</si>
  <si>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</si>
  <si>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</si>
  <si>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</si>
  <si>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</si>
  <si>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</si>
  <si>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</si>
  <si>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</si>
  <si>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</si>
  <si>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</si>
  <si>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</si>
  <si>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</si>
  <si>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</si>
  <si>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</si>
  <si>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</si>
  <si>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</si>
  <si>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</si>
  <si>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</si>
  <si>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</si>
  <si>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</si>
  <si>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</si>
  <si>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</si>
  <si>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</si>
  <si>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</si>
  <si>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</si>
  <si>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</si>
  <si>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</si>
  <si>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</si>
  <si>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</si>
  <si>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</si>
  <si>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</si>
  <si>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</si>
  <si>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</si>
  <si>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</si>
  <si>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</si>
  <si>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</si>
  <si>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</si>
  <si>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</si>
  <si>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</si>
  <si>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</si>
  <si>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</si>
  <si>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</si>
  <si>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</si>
  <si>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</si>
  <si>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</si>
  <si>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</si>
  <si>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</si>
  <si>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</si>
  <si>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</si>
  <si>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</si>
  <si>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</si>
  <si>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</si>
  <si>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</si>
  <si>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</si>
  <si>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</si>
  <si>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</si>
  <si>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</si>
  <si>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</si>
  <si>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</si>
  <si>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</si>
  <si>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</si>
  <si>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</si>
  <si>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</si>
  <si>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</si>
  <si>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</si>
  <si>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</si>
  <si>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</si>
  <si>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</si>
  <si>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</si>
  <si>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</si>
  <si>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</si>
  <si>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</si>
  <si>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</si>
  <si>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</si>
  <si>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</si>
  <si>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</si>
  <si>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</si>
  <si>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</si>
  <si>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</si>
  <si>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</si>
  <si>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</si>
  <si>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</si>
  <si>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</si>
  <si>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</si>
  <si>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Schwandorf (09376)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</si>
  <si>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</si>
  <si>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</si>
  <si>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</si>
  <si>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</si>
  <si>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</si>
  <si>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</si>
  <si>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</si>
  <si>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</si>
  <si>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</si>
  <si>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</si>
  <si>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</si>
  <si>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</si>
  <si>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</si>
  <si>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</si>
  <si>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</si>
  <si>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</si>
  <si>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</si>
  <si>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</si>
  <si>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</si>
  <si>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</si>
  <si>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</si>
  <si>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</si>
  <si>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</si>
  <si>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</si>
  <si>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</si>
  <si>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</si>
  <si>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</si>
  <si>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</si>
  <si>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</si>
  <si>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</si>
  <si>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</si>
  <si>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</si>
  <si>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</si>
  <si>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</si>
  <si>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</si>
  <si>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</si>
  <si>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</si>
  <si>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</si>
  <si>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</si>
  <si>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</si>
  <si>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</si>
  <si>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</si>
  <si>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</si>
  <si>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</si>
  <si>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</si>
  <si>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</si>
  <si>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</si>
  <si>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</si>
  <si>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</si>
  <si>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</si>
  <si>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</si>
  <si>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</si>
  <si>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</si>
  <si>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</si>
  <si>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</si>
  <si>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</si>
  <si>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</si>
  <si>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</si>
  <si>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</si>
  <si>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</si>
  <si>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</si>
  <si>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</si>
  <si>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</si>
  <si>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</si>
  <si>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</si>
  <si>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</si>
  <si>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</si>
  <si>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</si>
  <si>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</si>
  <si>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</si>
  <si>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</si>
  <si>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</si>
  <si>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</si>
  <si>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</si>
  <si>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</si>
  <si>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</si>
  <si>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</si>
  <si>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</si>
  <si>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</si>
  <si>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</si>
  <si>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</si>
  <si>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</si>
  <si>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</si>
  <si>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</si>
  <si>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</si>
  <si>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</si>
  <si>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</si>
  <si>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</si>
  <si>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</si>
  <si>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</si>
  <si>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</si>
  <si>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</si>
  <si>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</si>
  <si>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</si>
  <si>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</si>
  <si>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</si>
  <si>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</si>
  <si>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</si>
  <si>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</si>
  <si>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</si>
  <si>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</si>
  <si>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</si>
  <si>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</si>
  <si>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</si>
  <si>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</si>
  <si>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</si>
  <si>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</si>
  <si>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</si>
  <si>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</si>
  <si>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</si>
  <si>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</si>
  <si>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</si>
  <si>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</si>
  <si>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</si>
  <si>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</si>
  <si>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</si>
  <si>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</si>
  <si>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</si>
  <si>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</si>
  <si>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</si>
  <si>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</si>
  <si>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</si>
  <si>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</si>
  <si>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</si>
  <si>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</si>
  <si>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</si>
  <si>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</si>
  <si>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</si>
  <si>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</si>
  <si>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</si>
  <si>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</si>
  <si>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</si>
  <si>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</si>
  <si>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</si>
  <si>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</si>
  <si>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</si>
  <si>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</si>
  <si>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</si>
  <si>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</si>
  <si>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</si>
  <si>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</si>
  <si>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</si>
  <si>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</si>
  <si>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</si>
  <si>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</si>
  <si>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</si>
  <si>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</si>
  <si>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</si>
  <si>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</si>
  <si>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</si>
  <si>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</si>
  <si>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</si>
  <si>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</si>
  <si>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</si>
  <si>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</si>
  <si>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</si>
  <si>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</si>
  <si>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</si>
  <si>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</si>
  <si>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</si>
  <si>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</si>
  <si>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</si>
  <si>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</si>
  <si>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</si>
  <si>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</si>
  <si>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</si>
  <si>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</si>
  <si>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</si>
  <si>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</si>
  <si>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</si>
  <si>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</si>
  <si>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</si>
  <si>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</si>
  <si>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</si>
  <si>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</si>
  <si>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</si>
  <si>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</si>
  <si>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</si>
  <si>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</si>
  <si>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</si>
  <si>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</si>
  <si>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</si>
  <si>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</si>
  <si>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</si>
  <si>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</si>
  <si>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</si>
  <si>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</si>
  <si>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</si>
  <si>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</si>
  <si>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Schwandorf (09376);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</si>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</sst>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{0B9BB036-CD4E-43B6-A023-2DAF8E4EA649}</c15:txfldGUID>
                      <c15:f>Daten_Diagramme!$D$6</c15:f>
                      <c15:dlblFieldTableCache>
                        <c:ptCount val="1"/>
                        <c:pt idx="0">
                          <c:v>0.0</c:v>
                        </c:pt>
                      </c15:dlblFieldTableCache>
                    </c15:dlblFTEntry>
                  </c15:dlblFieldTable>
                  <c15:showDataLabelsRange val="0"/>
                </c:ext>
                <c:ext xmlns:c16="http://schemas.microsoft.com/office/drawing/2014/chart" uri="{C3380CC4-5D6E-409C-BE32-E72D297353CC}">
                  <c16:uniqueId val="{00000000-09EE-4FD4-8C8E-0E99878BF8DD}"/>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{4DA696CA-B804-4B2B-99A3-2616CA6AB920}</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09EE-4FD4-8C8E-0E99878BF8D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{611614FC-D20F-4394-91CE-D1DA56F1AB2D}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09EE-4FD4-8C8E-0E99878BF8D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{87E3C3FF-4D90-4655-8926-9C78686B2D98}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9EE-4FD4-8C8E-0E99878BF8D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4.7967595224559408E-2</c:v>
                </c:pt>
                <c:pt idx="1">
                  <c:v>1.0013227114154917</c:v>
                </c:pt>
                <c:pt idx="2">
                  <c:v>1.1186464311118853</c:v>
                </c:pt>
                <c:pt idx="3">
                  <c:v>1.0875687030768</c:v>
                </c:pt>
              </c:numCache>
            </c:numRef>
          </c:val>
          <c:extLst>
            <c:ext xmlns:c16="http://schemas.microsoft.com/office/drawing/2014/chart" uri="{C3380CC4-5D6E-409C-BE32-E72D297353CC}">
              <c16:uniqueId val="{00000004-09EE-4FD4-8C8E-0E99878BF8D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{2C23F17D-EA70-486D-9961-5E02C75AE799}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9EE-4FD4-8C8E-0E99878BF8D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{58704E27-6A5C-40CA-B3B8-A1C34A9FA3EF}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9EE-4FD4-8C8E-0E99878BF8D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{EB3746C4-DE61-474F-82DB-8A009B8D8778}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9EE-4FD4-8C8E-0E99878BF8D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{3DD3B630-ED64-451E-BDD9-545BCDCA2919}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9EE-4FD4-8C8E-0E99878BF8D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9EE-4FD4-8C8E-0E99878BF8D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9EE-4FD4-8C8E-0E99878BF8D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{82B0345A-00A1-4C26-8835-7F0E3C5BD679}</c15:txfldGUID>
                      <c15:f>Daten_Diagramme!$E$6</c15:f>
                      <c15:dlblFieldTableCache>
                        <c:ptCount val="1"/>
                        <c:pt idx="0">
                          <c:v>-0.5</c:v>
                        </c:pt>
                      </c15:dlblFieldTableCache>
                    </c15:dlblFTEntry>
                  </c15:dlblFieldTable>
                  <c15:showDataLabelsRange val="0"/>
                </c:ext>
                <c:ext xmlns:c16="http://schemas.microsoft.com/office/drawing/2014/chart" uri="{C3380CC4-5D6E-409C-BE32-E72D297353CC}">
                  <c16:uniqueId val="{00000000-96D2-4A13-ADD3-DE55B3CCBCAC}"/>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{AB4BD940-B6A1-4D06-98A0-765E22EFBF95}</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96D2-4A13-ADD3-DE55B3CCBCA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{C5A40350-4F94-404F-8DE0-A56AD23BF2A5}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6D2-4A13-ADD3-DE55B3CCBCA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{23DC3513-7D3A-42B8-A834-0612DA287F18}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6D2-4A13-ADD3-DE55B3CCBCA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-0.54112554112554112</c:v>
                </c:pt>
                <c:pt idx="1">
                  <c:v>-1.8915068707011207</c:v>
                </c:pt>
                <c:pt idx="2">
                  <c:v>-2.7637010795899166</c:v>
                </c:pt>
                <c:pt idx="3">
                  <c:v>-2.8655893304673015</c:v>
                </c:pt>
              </c:numCache>
            </c:numRef>
          </c:val>
          <c:extLst>
            <c:ext xmlns:c16="http://schemas.microsoft.com/office/drawing/2014/chart" uri="{C3380CC4-5D6E-409C-BE32-E72D297353CC}">
              <c16:uniqueId val="{00000004-96D2-4A13-ADD3-DE55B3CCBCA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{F05A64C6-DED2-4276-B215-9CEB5FDD6738}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6D2-4A13-ADD3-DE55B3CCBCA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{E19D1BA1-5ABA-4994-962A-D0DE8BC74919}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6D2-4A13-ADD3-DE55B3CCBCA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{ADFF0E7B-EDEF-4EAE-A907-4AD5ED230833}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6D2-4A13-ADD3-DE55B3CCBCA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{737E1B0A-FA30-48E0-8A0E-AACE9F759384}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6D2-4A13-ADD3-DE55B3CCBCA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6D2-4A13-ADD3-DE55B3CCBCA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6D2-4A13-ADD3-DE55B3CCBCA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{0D39E99C-C382-4469-8E4B-8DE6112B6D31}</c15:txfldGUID>
                      <c15:f>Daten_Diagramme!$D$14</c15:f>
                      <c15:dlblFieldTableCache>
                        <c:ptCount val="1"/>
                        <c:pt idx="0">
                          <c:v>0.0</c:v>
                        </c:pt>
                      </c15:dlblFieldTableCache>
                    </c15:dlblFTEntry>
                  </c15:dlblFieldTable>
                  <c15:showDataLabelsRange val="0"/>
                </c:ext>
                <c:ext xmlns:c16="http://schemas.microsoft.com/office/drawing/2014/chart" uri="{C3380CC4-5D6E-409C-BE32-E72D297353CC}">
                  <c16:uniqueId val="{00000000-57E8-4B3C-B54E-86B0C0B66ABA}"/>
                </c:ext>
              </c:extLst>
            </c:dLbl>
            <c:dLbl>
              <c:idx val="1"/>
              <c:tx>
                <c:strRef>
                  <c:f>Daten_Diagramme!$D$15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{AC57E383-D213-491A-B390-D959C580E269}</c15:txfldGUID>
                      <c15:f>Daten_Diagramme!$D$15</c15:f>
                      <c15:dlblFieldTableCache>
                        <c:ptCount val="1"/>
                        <c:pt idx="0">
                          <c:v>2.1</c:v>
                        </c:pt>
                      </c15:dlblFieldTableCache>
                    </c15:dlblFTEntry>
                  </c15:dlblFieldTable>
                  <c15:showDataLabelsRange val="0"/>
                </c:ext>
                <c:ext xmlns:c16="http://schemas.microsoft.com/office/drawing/2014/chart" uri="{C3380CC4-5D6E-409C-BE32-E72D297353CC}">
                  <c16:uniqueId val="{00000001-57E8-4B3C-B54E-86B0C0B66ABA}"/>
                </c:ext>
              </c:extLst>
            </c:dLbl>
            <c:dLbl>
              <c:idx val="2"/>
              <c:tx>
                <c:strRef>
                  <c:f>Daten_Diagramme!$D$16</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{C86AAA1D-259E-4DCB-95BF-5189DF7E1CBE}</c15:txfldGUID>
                      <c15:f>Daten_Diagramme!$D$16</c15:f>
                      <c15:dlblFieldTableCache>
                        <c:ptCount val="1"/>
                        <c:pt idx="0">
                          <c:v>4.0</c:v>
                        </c:pt>
                      </c15:dlblFieldTableCache>
                    </c15:dlblFTEntry>
                  </c15:dlblFieldTable>
                  <c15:showDataLabelsRange val="0"/>
                </c:ext>
                <c:ext xmlns:c16="http://schemas.microsoft.com/office/drawing/2014/chart" uri="{C3380CC4-5D6E-409C-BE32-E72D297353CC}">
                  <c16:uniqueId val="{00000002-57E8-4B3C-B54E-86B0C0B66ABA}"/>
                </c:ext>
              </c:extLst>
            </c:dLbl>
            <c:dLbl>
              <c:idx val="3"/>
              <c:tx>
                <c:strRef>
                  <c:f>Daten_Diagramme!$D$17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{6802E210-AEA1-486A-ACA5-76FB0CD01FD4}</c15:txfldGUID>
                      <c15:f>Daten_Diagramme!$D$17</c15:f>
                      <c15:dlblFieldTableCache>
                        <c:ptCount val="1"/>
                        <c:pt idx="0">
                          <c:v>-1.0</c:v>
                        </c:pt>
                      </c15:dlblFieldTableCache>
                    </c15:dlblFTEntry>
                  </c15:dlblFieldTable>
                  <c15:showDataLabelsRange val="0"/>
                </c:ext>
                <c:ext xmlns:c16="http://schemas.microsoft.com/office/drawing/2014/chart" uri="{C3380CC4-5D6E-409C-BE32-E72D297353CC}">
                  <c16:uniqueId val="{00000003-57E8-4B3C-B54E-86B0C0B66ABA}"/>
                </c:ext>
              </c:extLst>
            </c:dLbl>
            <c:dLbl>
              <c:idx val="4"/>
              <c:tx>
                <c:strRef>
                  <c:f>Daten_Diagramme!$D$18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{9C0541B7-47C6-407D-A969-AB660B005989}</c15:txfldGUID>
                      <c15:f>Daten_Diagramme!$D$18</c15:f>
                      <c15:dlblFieldTableCache>
                        <c:ptCount val="1"/>
                        <c:pt idx="0">
                          <c:v>2.0</c:v>
                        </c:pt>
                      </c15:dlblFieldTableCache>
                    </c15:dlblFTEntry>
                  </c15:dlblFieldTable>
                  <c15:showDataLabelsRange val="0"/>
                </c:ext>
                <c:ext xmlns:c16="http://schemas.microsoft.com/office/drawing/2014/chart" uri="{C3380CC4-5D6E-409C-BE32-E72D297353CC}">
                  <c16:uniqueId val="{00000004-57E8-4B3C-B54E-86B0C0B66ABA}"/>
                </c:ext>
              </c:extLst>
            </c:dLbl>
            <c:dLbl>
              <c:idx val="5"/>
              <c:tx>
                <c:strRef>
                  <c:f>Daten_Diagramme!$D$19</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{99A7CAAC-2972-4D54-B7CC-44D97F76FCD4}</c15:txfldGUID>
                      <c15:f>Daten_Diagramme!$D$19</c15:f>
                      <c15:dlblFieldTableCache>
                        <c:ptCount val="1"/>
                        <c:pt idx="0">
                          <c:v>-3.1</c:v>
                        </c:pt>
                      </c15:dlblFieldTableCache>
                    </c15:dlblFTEntry>
                  </c15:dlblFieldTable>
                  <c15:showDataLabelsRange val="0"/>
                </c:ext>
                <c:ext xmlns:c16="http://schemas.microsoft.com/office/drawing/2014/chart" uri="{C3380CC4-5D6E-409C-BE32-E72D297353CC}">
                  <c16:uniqueId val="{00000005-57E8-4B3C-B54E-86B0C0B66ABA}"/>
                </c:ext>
              </c:extLst>
            </c:dLbl>
            <c:dLbl>
              <c:idx val="6"/>
              <c:tx>
                <c:strRef>
                  <c:f>Daten_Diagramme!$D$20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{46CF4D85-73AC-4F1C-8091-4B23DE34916C}</c15:txfldGUID>
                      <c15:f>Daten_Diagramme!$D$20</c15:f>
                      <c15:dlblFieldTableCache>
                        <c:ptCount val="1"/>
                        <c:pt idx="0">
                          <c:v>2.6</c:v>
                        </c:pt>
                      </c15:dlblFieldTableCache>
                    </c15:dlblFTEntry>
                  </c15:dlblFieldTable>
                  <c15:showDataLabelsRange val="0"/>
                </c:ext>
                <c:ext xmlns:c16="http://schemas.microsoft.com/office/drawing/2014/chart" uri="{C3380CC4-5D6E-409C-BE32-E72D297353CC}">
                  <c16:uniqueId val="{00000006-57E8-4B3C-B54E-86B0C0B66ABA}"/>
                </c:ext>
              </c:extLst>
            </c:dLbl>
            <c:dLbl>
              <c:idx val="7"/>
              <c:tx>
                <c:strRef>
                  <c:f>Daten_Diagramme!$D$21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{D6DB6BB1-5621-45AA-93DD-DE25A37453AD}</c15:txfldGUID>
                      <c15:f>Daten_Diagramme!$D$21</c15:f>
                      <c15:dlblFieldTableCache>
                        <c:ptCount val="1"/>
                        <c:pt idx="0">
                          <c:v>1.8</c:v>
                        </c:pt>
                      </c15:dlblFieldTableCache>
                    </c15:dlblFTEntry>
                  </c15:dlblFieldTable>
                  <c15:showDataLabelsRange val="0"/>
                </c:ext>
                <c:ext xmlns:c16="http://schemas.microsoft.com/office/drawing/2014/chart" uri="{C3380CC4-5D6E-409C-BE32-E72D297353CC}">
                  <c16:uniqueId val="{00000007-57E8-4B3C-B54E-86B0C0B66ABA}"/>
                </c:ext>
              </c:extLst>
            </c:dLbl>
            <c:dLbl>
              <c:idx val="8"/>
              <c:tx>
                <c:strRef>
                  <c:f>Daten_Diagramme!$D$22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{1AEC2C13-9D9E-46E7-AFFC-F95821241843}</c15:txfldGUID>
                      <c15:f>Daten_Diagramme!$D$22</c15:f>
                      <c15:dlblFieldTableCache>
                        <c:ptCount val="1"/>
                        <c:pt idx="0">
                          <c:v>-0.5</c:v>
                        </c:pt>
                      </c15:dlblFieldTableCache>
                    </c15:dlblFTEntry>
                  </c15:dlblFieldTable>
                  <c15:showDataLabelsRange val="0"/>
                </c:ext>
                <c:ext xmlns:c16="http://schemas.microsoft.com/office/drawing/2014/chart" uri="{C3380CC4-5D6E-409C-BE32-E72D297353CC}">
                  <c16:uniqueId val="{00000008-57E8-4B3C-B54E-86B0C0B66ABA}"/>
                </c:ext>
              </c:extLst>
            </c:dLbl>
            <c:dLbl>
              <c:idx val="9"/>
              <c:tx>
                <c:strRef>
                  <c:f>Daten_Diagramme!$D$23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{4928F379-79D9-44EB-A6A9-184C4A9484F4}</c15:txfldGUID>
                      <c15:f>Daten_Diagramme!$D$23</c15:f>
                      <c15:dlblFieldTableCache>
                        <c:ptCount val="1"/>
                        <c:pt idx="0">
                          <c:v>-2.5</c:v>
                        </c:pt>
                      </c15:dlblFieldTableCache>
                    </c15:dlblFTEntry>
                  </c15:dlblFieldTable>
                  <c15:showDataLabelsRange val="0"/>
                </c:ext>
                <c:ext xmlns:c16="http://schemas.microsoft.com/office/drawing/2014/chart" uri="{C3380CC4-5D6E-409C-BE32-E72D297353CC}">
                  <c16:uniqueId val="{00000009-57E8-4B3C-B54E-86B0C0B66ABA}"/>
                </c:ext>
              </c:extLst>
            </c:dLbl>
            <c:dLbl>
              <c:idx val="10"/>
              <c:tx>
                <c:strRef>
                  <c:f>Daten_Diagramme!$D$24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{A2DA5BB8-F7F6-4D36-AF31-2451D38BC47A}</c15:txfldGUID>
                      <c15:f>Daten_Diagramme!$D$24</c15:f>
                      <c15:dlblFieldTableCache>
                        <c:ptCount val="1"/>
                        <c:pt idx="0">
                          <c:v>-4.1</c:v>
                        </c:pt>
                      </c15:dlblFieldTableCache>
                    </c15:dlblFTEntry>
                  </c15:dlblFieldTable>
                  <c15:showDataLabelsRange val="0"/>
                </c:ext>
                <c:ext xmlns:c16="http://schemas.microsoft.com/office/drawing/2014/chart" uri="{C3380CC4-5D6E-409C-BE32-E72D297353CC}">
                  <c16:uniqueId val="{0000000A-57E8-4B3C-B54E-86B0C0B66ABA}"/>
                </c:ext>
              </c:extLst>
            </c:dLbl>
            <c:dLbl>
              <c:idx val="11"/>
              <c:tx>
                <c:strRef>
                  <c:f>Daten_Diagramme!$D$25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{3B2AE821-463F-4655-968E-10FCC2CF7955}</c15:txfldGUID>
                      <c15:f>Daten_Diagramme!$D$25</c15:f>
                      <c15:dlblFieldTableCache>
                        <c:ptCount val="1"/>
                        <c:pt idx="0">
                          <c:v>0.6</c:v>
                        </c:pt>
                      </c15:dlblFieldTableCache>
                    </c15:dlblFTEntry>
                  </c15:dlblFieldTable>
                  <c15:showDataLabelsRange val="0"/>
                </c:ext>
                <c:ext xmlns:c16="http://schemas.microsoft.com/office/drawing/2014/chart" uri="{C3380CC4-5D6E-409C-BE32-E72D297353CC}">
                  <c16:uniqueId val="{0000000B-57E8-4B3C-B54E-86B0C0B66ABA}"/>
                </c:ext>
              </c:extLst>
            </c:dLbl>
            <c:dLbl>
              <c:idx val="12"/>
              <c:tx>
                <c:strRef>
                  <c:f>Daten_Diagramme!$D$26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{CD455156-5769-4CFF-962F-B00F094328F3}</c15:txfldGUID>
                      <c15:f>Daten_Diagramme!$D$26</c15:f>
                      <c15:dlblFieldTableCache>
                        <c:ptCount val="1"/>
                        <c:pt idx="0">
                          <c:v>-1.2</c:v>
                        </c:pt>
                      </c15:dlblFieldTableCache>
                    </c15:dlblFTEntry>
                  </c15:dlblFieldTable>
                  <c15:showDataLabelsRange val="0"/>
                </c:ext>
                <c:ext xmlns:c16="http://schemas.microsoft.com/office/drawing/2014/chart" uri="{C3380CC4-5D6E-409C-BE32-E72D297353CC}">
                  <c16:uniqueId val="{0000000C-57E8-4B3C-B54E-86B0C0B66ABA}"/>
                </c:ext>
              </c:extLst>
            </c:dLbl>
            <c:dLbl>
              <c:idx val="13"/>
              <c:tx>
                <c:strRef>
                  <c:f>Daten_Diagramme!$D$27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{C5A3370C-3D9D-4FC8-A7CC-7B62DFC54326}</c15:txfldGUID>
                      <c15:f>Daten_Diagramme!$D$27</c15:f>
                      <c15:dlblFieldTableCache>
                        <c:ptCount val="1"/>
                        <c:pt idx="0">
                          <c:v>2.3</c:v>
                        </c:pt>
                      </c15:dlblFieldTableCache>
                    </c15:dlblFTEntry>
                  </c15:dlblFieldTable>
                  <c15:showDataLabelsRange val="0"/>
                </c:ext>
                <c:ext xmlns:c16="http://schemas.microsoft.com/office/drawing/2014/chart" uri="{C3380CC4-5D6E-409C-BE32-E72D297353CC}">
                  <c16:uniqueId val="{0000000D-57E8-4B3C-B54E-86B0C0B66ABA}"/>
                </c:ext>
              </c:extLst>
            </c:dLbl>
            <c:dLbl>
              <c:idx val="14"/>
              <c:tx>
                <c:strRef>
                  <c:f>Daten_Diagramme!$D$28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{EC1AB7B6-B0B7-458A-9C28-3840E9C7131E}</c15:txfldGUID>
                      <c15:f>Daten_Diagramme!$D$28</c15:f>
                      <c15:dlblFieldTableCache>
                        <c:ptCount val="1"/>
                        <c:pt idx="0">
                          <c:v>-0.3</c:v>
                        </c:pt>
                      </c15:dlblFieldTableCache>
                    </c15:dlblFTEntry>
                  </c15:dlblFieldTable>
                  <c15:showDataLabelsRange val="0"/>
                </c:ext>
                <c:ext xmlns:c16="http://schemas.microsoft.com/office/drawing/2014/chart" uri="{C3380CC4-5D6E-409C-BE32-E72D297353CC}">
                  <c16:uniqueId val="{0000000E-57E8-4B3C-B54E-86B0C0B66ABA}"/>
                </c:ext>
              </c:extLst>
            </c:dLbl>
            <c:dLbl>
              <c:idx val="15"/>
              <c:tx>
                <c:strRef>
                  <c:f>Daten_Diagramme!$D$29</c:f>
                  <c:strCache>
                    <c:ptCount val="1"/>
                    <c:pt idx="0">
                      <c:v>-17.4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{B99A6B2D-EC89-4CC4-B54F-B14CA44A1B3B}</c15:txfldGUID>
                      <c15:f>Daten_Diagramme!$D$29</c15:f>
                      <c15:dlblFieldTableCache>
                        <c:ptCount val="1"/>
                        <c:pt idx="0">
                          <c:v>-17.4</c:v>
                        </c:pt>
                      </c15:dlblFieldTableCache>
                    </c15:dlblFTEntry>
                  </c15:dlblFieldTable>
                  <c15:showDataLabelsRange val="0"/>
                </c:ext>
                <c:ext xmlns:c16="http://schemas.microsoft.com/office/drawing/2014/chart" uri="{C3380CC4-5D6E-409C-BE32-E72D297353CC}">
                  <c16:uniqueId val="{0000000F-57E8-4B3C-B54E-86B0C0B66ABA}"/>
                </c:ext>
              </c:extLst>
            </c:dLbl>
            <c:dLbl>
              <c:idx val="16"/>
              <c:tx>
                <c:strRef>
                  <c:f>Daten_Diagramme!$D$30</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{62B0D915-DE86-4B31-A9FD-B216C6E6F666}</c15:txfldGUID>
                      <c15:f>Daten_Diagramme!$D$30</c15:f>
                      <c15:dlblFieldTableCache>
                        <c:ptCount val="1"/>
                        <c:pt idx="0">
                          <c:v>6.2</c:v>
                        </c:pt>
                      </c15:dlblFieldTableCache>
                    </c15:dlblFTEntry>
                  </c15:dlblFieldTable>
                  <c15:showDataLabelsRange val="0"/>
                </c:ext>
                <c:ext xmlns:c16="http://schemas.microsoft.com/office/drawing/2014/chart" uri="{C3380CC4-5D6E-409C-BE32-E72D297353CC}">
                  <c16:uniqueId val="{00000010-57E8-4B3C-B54E-86B0C0B66ABA}"/>
                </c:ext>
              </c:extLst>
            </c:dLbl>
            <c:dLbl>
              <c:idx val="17"/>
              <c:tx>
                <c:strRef>
                  <c:f>Daten_Diagramme!$D$31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{C589E13A-0024-41A6-B190-F22B8CD54FFB}</c15:txfldGUID>
                      <c15:f>Daten_Diagramme!$D$31</c15:f>
                      <c15:dlblFieldTableCache>
                        <c:ptCount val="1"/>
                        <c:pt idx="0">
                          <c:v>2.8</c:v>
                        </c:pt>
                      </c15:dlblFieldTableCache>
                    </c15:dlblFTEntry>
                  </c15:dlblFieldTable>
                  <c15:showDataLabelsRange val="0"/>
                </c:ext>
                <c:ext xmlns:c16="http://schemas.microsoft.com/office/drawing/2014/chart" uri="{C3380CC4-5D6E-409C-BE32-E72D297353CC}">
                  <c16:uniqueId val="{00000011-57E8-4B3C-B54E-86B0C0B66ABA}"/>
                </c:ext>
              </c:extLst>
            </c:dLbl>
            <c:dLbl>
              <c:idx val="18"/>
              <c:tx>
                <c:strRef>
                  <c:f>Daten_Diagramme!$D$32</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{C6FF34B5-76E6-4DD9-A6C5-958E39B1A7CB}</c15:txfldGUID>
                      <c15:f>Daten_Diagramme!$D$32</c15:f>
                      <c15:dlblFieldTableCache>
                        <c:ptCount val="1"/>
                        <c:pt idx="0">
                          <c:v>5.2</c:v>
                        </c:pt>
                      </c15:dlblFieldTableCache>
                    </c15:dlblFTEntry>
                  </c15:dlblFieldTable>
                  <c15:showDataLabelsRange val="0"/>
                </c:ext>
                <c:ext xmlns:c16="http://schemas.microsoft.com/office/drawing/2014/chart" uri="{C3380CC4-5D6E-409C-BE32-E72D297353CC}">
                  <c16:uniqueId val="{00000012-57E8-4B3C-B54E-86B0C0B66ABA}"/>
                </c:ext>
              </c:extLst>
            </c:dLbl>
            <c:dLbl>
              <c:idx val="19"/>
              <c:tx>
                <c:strRef>
                  <c:f>Daten_Diagramme!$D$33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{3B25A1BF-986B-47DD-9FAB-83CBE5F53BBB}</c15:txfldGUID>
                      <c15:f>Daten_Diagramme!$D$33</c15:f>
                      <c15:dlblFieldTableCache>
                        <c:ptCount val="1"/>
                        <c:pt idx="0">
                          <c:v>2.4</c:v>
                        </c:pt>
                      </c15:dlblFieldTableCache>
                    </c15:dlblFTEntry>
                  </c15:dlblFieldTable>
                  <c15:showDataLabelsRange val="0"/>
                </c:ext>
                <c:ext xmlns:c16="http://schemas.microsoft.com/office/drawing/2014/chart" uri="{C3380CC4-5D6E-409C-BE32-E72D297353CC}">
                  <c16:uniqueId val="{00000013-57E8-4B3C-B54E-86B0C0B66ABA}"/>
                </c:ext>
              </c:extLst>
            </c:dLbl>
            <c:dLbl>
              <c:idx val="20"/>
              <c:tx>
                <c:strRef>
                  <c:f>Daten_Diagramme!$D$34</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{1822C41D-25EC-42F2-80DE-B56AC8BB77EF}</c15:txfldGUID>
                      <c15:f>Daten_Diagramme!$D$34</c15:f>
                      <c15:dlblFieldTableCache>
                        <c:ptCount val="1"/>
                        <c:pt idx="0">
                          <c:v>6.7</c:v>
                        </c:pt>
                      </c15:dlblFieldTableCache>
                    </c15:dlblFTEntry>
                  </c15:dlblFieldTable>
                  <c15:showDataLabelsRange val="0"/>
                </c:ext>
                <c:ext xmlns:c16="http://schemas.microsoft.com/office/drawing/2014/chart" uri="{C3380CC4-5D6E-409C-BE32-E72D297353CC}">
                  <c16:uniqueId val="{00000014-57E8-4B3C-B54E-86B0C0B66ABA}"/>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{86E79656-412A-4137-BE4C-0DE3881C90AA}</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57E8-4B3C-B54E-86B0C0B66AB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{5C81D747-9D05-428A-A41B-B7B76C7D7956}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7E8-4B3C-B54E-86B0C0B66ABA}"/>
                </c:ext>
              </c:extLst>
            </c:dLbl>
            <c:dLbl>
              <c:idx val="23"/>
              <c:tx>
                <c:strRef>
                  <c:f>Daten_Diagramme!$D$37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{9137DD79-F6B7-41DA-86A6-3AE4694D76D6}</c15:txfldGUID>
                      <c15:f>Daten_Diagramme!$D$37</c15:f>
                      <c15:dlblFieldTableCache>
                        <c:ptCount val="1"/>
                        <c:pt idx="0">
                          <c:v>2.1</c:v>
                        </c:pt>
                      </c15:dlblFieldTableCache>
                    </c15:dlblFTEntry>
                  </c15:dlblFieldTable>
                  <c15:showDataLabelsRange val="0"/>
                </c:ext>
                <c:ext xmlns:c16="http://schemas.microsoft.com/office/drawing/2014/chart" uri="{C3380CC4-5D6E-409C-BE32-E72D297353CC}">
                  <c16:uniqueId val="{00000017-57E8-4B3C-B54E-86B0C0B66ABA}"/>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{5344F82F-3896-4698-B9DC-B4B34AE5CCA3}</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57E8-4B3C-B54E-86B0C0B66ABA}"/>
                </c:ext>
              </c:extLst>
            </c:dLbl>
            <c:dLbl>
              <c:idx val="25"/>
              <c:tx>
                <c:strRef>
                  <c:f>Daten_Diagramme!$D$39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{B2E4DA26-3D0B-4106-B362-6EDBB5E34C8C}</c15:txfldGUID>
                      <c15:f>Daten_Diagramme!$D$39</c15:f>
                      <c15:dlblFieldTableCache>
                        <c:ptCount val="1"/>
                        <c:pt idx="0">
                          <c:v>0.4</c:v>
                        </c:pt>
                      </c15:dlblFieldTableCache>
                    </c15:dlblFTEntry>
                  </c15:dlblFieldTable>
                  <c15:showDataLabelsRange val="0"/>
                </c:ext>
                <c:ext xmlns:c16="http://schemas.microsoft.com/office/drawing/2014/chart" uri="{C3380CC4-5D6E-409C-BE32-E72D297353CC}">
                  <c16:uniqueId val="{00000019-57E8-4B3C-B54E-86B0C0B66AB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{D0D4475A-9939-421D-95CC-A877DEADCE4C}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7E8-4B3C-B54E-86B0C0B66AB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{5CA7C9FA-DB2D-44B1-81E9-1316EDDE5FC5}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7E8-4B3C-B54E-86B0C0B66AB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{CC88588A-35A5-4341-8800-06435483DCA0}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7E8-4B3C-B54E-86B0C0B66AB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{A3DF0665-DBE0-45FC-8888-7294F87493EE}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7E8-4B3C-B54E-86B0C0B66AB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{861B482F-2DAE-49AB-A994-0A64A8E0297D}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7E8-4B3C-B54E-86B0C0B66ABA}"/>
                </c:ext>
              </c:extLst>
            </c:dLbl>
            <c:dLbl>
              <c:idx val="31"/>
              <c:tx>
                <c:strRef>
                  <c:f>Daten_Diagramme!$D$45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{79A8044A-44F3-4051-9323-074F091D2686}</c15:txfldGUID>
                      <c15:f>Daten_Diagramme!$D$45</c15:f>
                      <c15:dlblFieldTableCache>
                        <c:ptCount val="1"/>
                        <c:pt idx="0">
                          <c:v>0.4</c:v>
                        </c:pt>
                      </c15:dlblFieldTableCache>
                    </c15:dlblFTEntry>
                  </c15:dlblFieldTable>
                  <c15:showDataLabelsRange val="0"/>
                </c:ext>
                <c:ext xmlns:c16="http://schemas.microsoft.com/office/drawing/2014/chart" uri="{C3380CC4-5D6E-409C-BE32-E72D297353CC}">
                  <c16:uniqueId val="{0000001F-57E8-4B3C-B54E-86B0C0B66AB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4.7967595224559408E-2</c:v>
                </c:pt>
                <c:pt idx="1">
                  <c:v>2.1428571428571428</c:v>
                </c:pt>
                <c:pt idx="2">
                  <c:v>3.9708265802269045</c:v>
                </c:pt>
                <c:pt idx="3">
                  <c:v>-0.99569698789152405</c:v>
                </c:pt>
                <c:pt idx="4">
                  <c:v>1.9574468085106382</c:v>
                </c:pt>
                <c:pt idx="5">
                  <c:v>-3.1193564275160073</c:v>
                </c:pt>
                <c:pt idx="6">
                  <c:v>2.617433979901846</c:v>
                </c:pt>
                <c:pt idx="7">
                  <c:v>1.7816650469711695</c:v>
                </c:pt>
                <c:pt idx="8">
                  <c:v>-0.53113796308591155</c:v>
                </c:pt>
                <c:pt idx="9">
                  <c:v>-2.5095852213314744</c:v>
                </c:pt>
                <c:pt idx="10">
                  <c:v>-4.1069723018147091</c:v>
                </c:pt>
                <c:pt idx="11">
                  <c:v>0.57553956834532372</c:v>
                </c:pt>
                <c:pt idx="12">
                  <c:v>-1.1739594450373532</c:v>
                </c:pt>
                <c:pt idx="13">
                  <c:v>2.328693790149893</c:v>
                </c:pt>
                <c:pt idx="14">
                  <c:v>-0.25817555938037867</c:v>
                </c:pt>
                <c:pt idx="15">
                  <c:v>-17.40301724137931</c:v>
                </c:pt>
                <c:pt idx="16">
                  <c:v>6.2389380530973453</c:v>
                </c:pt>
                <c:pt idx="17">
                  <c:v>2.7613412228796843</c:v>
                </c:pt>
                <c:pt idx="18">
                  <c:v>5.1926298157453941</c:v>
                </c:pt>
                <c:pt idx="19">
                  <c:v>2.4063439978124146</c:v>
                </c:pt>
                <c:pt idx="20">
                  <c:v>6.7432950191570882</c:v>
                </c:pt>
                <c:pt idx="21">
                  <c:v>0</c:v>
                </c:pt>
                <c:pt idx="23">
                  <c:v>2.1428571428571428</c:v>
                </c:pt>
                <c:pt idx="24">
                  <c:v>-0.3908339161558399</c:v>
                </c:pt>
                <c:pt idx="25">
                  <c:v>0.35803681759133105</c:v>
                </c:pt>
              </c:numCache>
            </c:numRef>
          </c:val>
          <c:extLst>
            <c:ext xmlns:c16="http://schemas.microsoft.com/office/drawing/2014/chart" uri="{C3380CC4-5D6E-409C-BE32-E72D297353CC}">
              <c16:uniqueId val="{00000020-57E8-4B3C-B54E-86B0C0B66AB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{646FDBDA-66E9-4500-BD68-668CC2244CCD}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7E8-4B3C-B54E-86B0C0B66AB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{B5C40255-240B-4344-9F47-C1B53C94D533}</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7E8-4B3C-B54E-86B0C0B66AB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{CCEB8E27-9821-4BFB-8461-26D44DB42939}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7E8-4B3C-B54E-86B0C0B66AB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{7C4C0F61-FA20-4DCB-802A-8B710463EBBF}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7E8-4B3C-B54E-86B0C0B66AB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{3563832E-D990-4FA9-B895-B09282E0D4CC}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7E8-4B3C-B54E-86B0C0B66AB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{56388057-0820-443A-84A5-251880CFED27}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7E8-4B3C-B54E-86B0C0B66AB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{A3368D52-8DF5-4985-8E1B-2706FE2764F2}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7E8-4B3C-B54E-86B0C0B66AB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{D6770D22-D876-4BFE-AC21-D552059AE2C6}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7E8-4B3C-B54E-86B0C0B66AB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{4CE98539-5E9A-4EC7-9133-168CF1A3A366}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7E8-4B3C-B54E-86B0C0B66AB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{FC61A96B-AF33-40ED-BA93-18B6B64F1DCD}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7E8-4B3C-B54E-86B0C0B66AB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{9EFE772C-6B77-4CD0-A1A6-08E39DFC48B5}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7E8-4B3C-B54E-86B0C0B66AB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{13148F9D-F937-4AD9-BBC7-C01E7FBBD395}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7E8-4B3C-B54E-86B0C0B66AB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{06F1466E-3892-4F19-9D66-C4841C4E78B5}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7E8-4B3C-B54E-86B0C0B66AB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{9E3D6322-4B99-4BA0-8EA4-BA94090D7817}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7E8-4B3C-B54E-86B0C0B66AB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{D113C75C-F665-4B89-A1BB-7D56B2FC1681}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7E8-4B3C-B54E-86B0C0B66AB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{78D95162-CFEE-46AB-AA60-8D1A45143228}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7E8-4B3C-B54E-86B0C0B66AB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{F6C8D322-4FD6-4339-98A7-ED031DD60094}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7E8-4B3C-B54E-86B0C0B66AB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{9C78AED6-35A8-4C13-98A1-3D698E3B33AD}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7E8-4B3C-B54E-86B0C0B66AB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{560C32DC-1BDF-48E0-9067-7C3B4AA31ECB}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7E8-4B3C-B54E-86B0C0B66AB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{782BFD24-CBAF-480C-AD5A-5C4090D479EE}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7E8-4B3C-B54E-86B0C0B66AB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{4EB9D6B4-BF9B-4CED-93CF-3A0275A63DBB}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7E8-4B3C-B54E-86B0C0B66AB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{71481A99-E20B-42B1-97B9-16EE76DB140B}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7E8-4B3C-B54E-86B0C0B66AB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{BE5443CE-3353-4EC4-9230-EF5723E19156}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7E8-4B3C-B54E-86B0C0B66AB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{24FA69F2-8331-442F-BB69-58834FFD4E24}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7E8-4B3C-B54E-86B0C0B66AB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{B95B722E-93D5-469B-A33B-8393FB54FCE2}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7E8-4B3C-B54E-86B0C0B66AB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{D513F15F-2BC8-42DA-B894-722AD228802B}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7E8-4B3C-B54E-86B0C0B66AB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{8CB095AA-97C9-4E0B-AC45-3E0D96C80D36}</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7E8-4B3C-B54E-86B0C0B66AB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{0AE3838F-D3B6-4251-B85D-D5ECC1E211CC}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7E8-4B3C-B54E-86B0C0B66AB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{C251CF00-D00F-4985-8751-167B50EF0F3D}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7E8-4B3C-B54E-86B0C0B66AB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{79C93147-F974-4AC8-82D6-033E8A69F1B5}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7E8-4B3C-B54E-86B0C0B66AB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{051EE7BA-FF7E-4585-A3EA-79538BC4084F}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7E8-4B3C-B54E-86B0C0B66AB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{8D1855E2-A25F-4FA8-B209-D2332E5633C9}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7E8-4B3C-B54E-86B0C0B66AB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7E8-4B3C-B54E-86B0C0B66AB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7E8-4B3C-B54E-86B0C0B66AB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{900B45A0-32EB-47A3-8C9C-1ED54FE45877}</c15:txfldGUID>
                      <c15:f>Daten_Diagramme!$E$14</c15:f>
                      <c15:dlblFieldTableCache>
                        <c:ptCount val="1"/>
                        <c:pt idx="0">
                          <c:v>-0.5</c:v>
                        </c:pt>
                      </c15:dlblFieldTableCache>
                    </c15:dlblFTEntry>
                  </c15:dlblFieldTable>
                  <c15:showDataLabelsRange val="0"/>
                </c:ext>
                <c:ext xmlns:c16="http://schemas.microsoft.com/office/drawing/2014/chart" uri="{C3380CC4-5D6E-409C-BE32-E72D297353CC}">
                  <c16:uniqueId val="{00000000-2EDB-49B8-BAE5-D552DE00C78E}"/>
                </c:ext>
              </c:extLst>
            </c:dLbl>
            <c:dLbl>
              <c:idx val="1"/>
              <c:tx>
                <c:strRef>
                  <c:f>Daten_Diagramme!$E$15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{04867500-3FBD-4D77-8572-FF17C853CBA8}</c15:txfldGUID>
                      <c15:f>Daten_Diagramme!$E$15</c15:f>
                      <c15:dlblFieldTableCache>
                        <c:ptCount val="1"/>
                        <c:pt idx="0">
                          <c:v>3.7</c:v>
                        </c:pt>
                      </c15:dlblFieldTableCache>
                    </c15:dlblFTEntry>
                  </c15:dlblFieldTable>
                  <c15:showDataLabelsRange val="0"/>
                </c:ext>
                <c:ext xmlns:c16="http://schemas.microsoft.com/office/drawing/2014/chart" uri="{C3380CC4-5D6E-409C-BE32-E72D297353CC}">
                  <c16:uniqueId val="{00000001-2EDB-49B8-BAE5-D552DE00C78E}"/>
                </c:ext>
              </c:extLst>
            </c:dLbl>
            <c:dLbl>
              <c:idx val="2"/>
              <c:tx>
                <c:strRef>
                  <c:f>Daten_Diagramme!$E$16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{5B1B1C1D-682E-4766-810C-6FCAA7C39738}</c15:txfldGUID>
                      <c15:f>Daten_Diagramme!$E$16</c15:f>
                      <c15:dlblFieldTableCache>
                        <c:ptCount val="1"/>
                        <c:pt idx="0">
                          <c:v>2.1</c:v>
                        </c:pt>
                      </c15:dlblFieldTableCache>
                    </c15:dlblFTEntry>
                  </c15:dlblFieldTable>
                  <c15:showDataLabelsRange val="0"/>
                </c:ext>
                <c:ext xmlns:c16="http://schemas.microsoft.com/office/drawing/2014/chart" uri="{C3380CC4-5D6E-409C-BE32-E72D297353CC}">
                  <c16:uniqueId val="{00000002-2EDB-49B8-BAE5-D552DE00C78E}"/>
                </c:ext>
              </c:extLst>
            </c:dLbl>
            <c:dLbl>
              <c:idx val="3"/>
              <c:tx>
                <c:strRef>
                  <c:f>Daten_Diagramme!$E$17</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{490ABA9C-CE40-4C22-B941-C54CBAB91F0B}</c15:txfldGUID>
                      <c15:f>Daten_Diagramme!$E$17</c15:f>
                      <c15:dlblFieldTableCache>
                        <c:ptCount val="1"/>
                        <c:pt idx="0">
                          <c:v>-5.7</c:v>
                        </c:pt>
                      </c15:dlblFieldTableCache>
                    </c15:dlblFTEntry>
                  </c15:dlblFieldTable>
                  <c15:showDataLabelsRange val="0"/>
                </c:ext>
                <c:ext xmlns:c16="http://schemas.microsoft.com/office/drawing/2014/chart" uri="{C3380CC4-5D6E-409C-BE32-E72D297353CC}">
                  <c16:uniqueId val="{00000003-2EDB-49B8-BAE5-D552DE00C78E}"/>
                </c:ext>
              </c:extLst>
            </c:dLbl>
            <c:dLbl>
              <c:idx val="4"/>
              <c:tx>
                <c:strRef>
                  <c:f>Daten_Diagramme!$E$18</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{0854186F-3217-497C-A8FF-ABCA822B950D}</c15:txfldGUID>
                      <c15:f>Daten_Diagramme!$E$18</c15:f>
                      <c15:dlblFieldTableCache>
                        <c:ptCount val="1"/>
                        <c:pt idx="0">
                          <c:v>-5.9</c:v>
                        </c:pt>
                      </c15:dlblFieldTableCache>
                    </c15:dlblFTEntry>
                  </c15:dlblFieldTable>
                  <c15:showDataLabelsRange val="0"/>
                </c:ext>
                <c:ext xmlns:c16="http://schemas.microsoft.com/office/drawing/2014/chart" uri="{C3380CC4-5D6E-409C-BE32-E72D297353CC}">
                  <c16:uniqueId val="{00000004-2EDB-49B8-BAE5-D552DE00C78E}"/>
                </c:ext>
              </c:extLst>
            </c:dLbl>
            <c:dLbl>
              <c:idx val="5"/>
              <c:tx>
                <c:strRef>
                  <c:f>Daten_Diagramme!$E$19</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{2C13C91F-190D-43B8-ACC5-32E27B14FD06}</c15:txfldGUID>
                      <c15:f>Daten_Diagramme!$E$19</c15:f>
                      <c15:dlblFieldTableCache>
                        <c:ptCount val="1"/>
                        <c:pt idx="0">
                          <c:v>-6.5</c:v>
                        </c:pt>
                      </c15:dlblFieldTableCache>
                    </c15:dlblFTEntry>
                  </c15:dlblFieldTable>
                  <c15:showDataLabelsRange val="0"/>
                </c:ext>
                <c:ext xmlns:c16="http://schemas.microsoft.com/office/drawing/2014/chart" uri="{C3380CC4-5D6E-409C-BE32-E72D297353CC}">
                  <c16:uniqueId val="{00000005-2EDB-49B8-BAE5-D552DE00C78E}"/>
                </c:ext>
              </c:extLst>
            </c:dLbl>
            <c:dLbl>
              <c:idx val="6"/>
              <c:tx>
                <c:strRef>
                  <c:f>Daten_Diagramme!$E$20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{232F17BC-69F0-47E2-A8A3-AB61BF6F597A}</c15:txfldGUID>
                      <c15:f>Daten_Diagramme!$E$20</c15:f>
                      <c15:dlblFieldTableCache>
                        <c:ptCount val="1"/>
                        <c:pt idx="0">
                          <c:v>-2.4</c:v>
                        </c:pt>
                      </c15:dlblFieldTableCache>
                    </c15:dlblFTEntry>
                  </c15:dlblFieldTable>
                  <c15:showDataLabelsRange val="0"/>
                </c:ext>
                <c:ext xmlns:c16="http://schemas.microsoft.com/office/drawing/2014/chart" uri="{C3380CC4-5D6E-409C-BE32-E72D297353CC}">
                  <c16:uniqueId val="{00000006-2EDB-49B8-BAE5-D552DE00C78E}"/>
                </c:ext>
              </c:extLst>
            </c:dLbl>
            <c:dLbl>
              <c:idx val="7"/>
              <c:tx>
                <c:strRef>
                  <c:f>Daten_Diagramme!$E$21</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{0A4EDA76-B8CE-4E17-B833-F72BA20159D9}</c15:txfldGUID>
                      <c15:f>Daten_Diagramme!$E$21</c15:f>
                      <c15:dlblFieldTableCache>
                        <c:ptCount val="1"/>
                        <c:pt idx="0">
                          <c:v>7.8</c:v>
                        </c:pt>
                      </c15:dlblFieldTableCache>
                    </c15:dlblFTEntry>
                  </c15:dlblFieldTable>
                  <c15:showDataLabelsRange val="0"/>
                </c:ext>
                <c:ext xmlns:c16="http://schemas.microsoft.com/office/drawing/2014/chart" uri="{C3380CC4-5D6E-409C-BE32-E72D297353CC}">
                  <c16:uniqueId val="{00000007-2EDB-49B8-BAE5-D552DE00C78E}"/>
                </c:ext>
              </c:extLst>
            </c:dLbl>
            <c:dLbl>
              <c:idx val="8"/>
              <c:tx>
                <c:strRef>
                  <c:f>Daten_Diagramme!$E$22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{061A6E1C-F636-446D-A45C-A967445BB0B1}</c15:txfldGUID>
                      <c15:f>Daten_Diagramme!$E$22</c15:f>
                      <c15:dlblFieldTableCache>
                        <c:ptCount val="1"/>
                        <c:pt idx="0">
                          <c:v>0.5</c:v>
                        </c:pt>
                      </c15:dlblFieldTableCache>
                    </c15:dlblFTEntry>
                  </c15:dlblFieldTable>
                  <c15:showDataLabelsRange val="0"/>
                </c:ext>
                <c:ext xmlns:c16="http://schemas.microsoft.com/office/drawing/2014/chart" uri="{C3380CC4-5D6E-409C-BE32-E72D297353CC}">
                  <c16:uniqueId val="{00000008-2EDB-49B8-BAE5-D552DE00C78E}"/>
                </c:ext>
              </c:extLst>
            </c:dLbl>
            <c:dLbl>
              <c:idx val="9"/>
              <c:tx>
                <c:strRef>
                  <c:f>Daten_Diagramme!$E$23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{ED57474A-D025-4FAE-BF50-B0BA396FBC78}</c15:txfldGUID>
                      <c15:f>Daten_Diagramme!$E$23</c15:f>
                      <c15:dlblFieldTableCache>
                        <c:ptCount val="1"/>
                        <c:pt idx="0">
                          <c:v>-2.3</c:v>
                        </c:pt>
                      </c15:dlblFieldTableCache>
                    </c15:dlblFTEntry>
                  </c15:dlblFieldTable>
                  <c15:showDataLabelsRange val="0"/>
                </c:ext>
                <c:ext xmlns:c16="http://schemas.microsoft.com/office/drawing/2014/chart" uri="{C3380CC4-5D6E-409C-BE32-E72D297353CC}">
                  <c16:uniqueId val="{00000009-2EDB-49B8-BAE5-D552DE00C78E}"/>
                </c:ext>
              </c:extLst>
            </c:dLbl>
            <c:dLbl>
              <c:idx val="10"/>
              <c:tx>
                <c:strRef>
                  <c:f>Daten_Diagramme!$E$24</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{1282D7C7-159C-409A-9722-935B71975292}</c15:txfldGUID>
                      <c15:f>Daten_Diagramme!$E$24</c15:f>
                      <c15:dlblFieldTableCache>
                        <c:ptCount val="1"/>
                        <c:pt idx="0">
                          <c:v>-8.2</c:v>
                        </c:pt>
                      </c15:dlblFieldTableCache>
                    </c15:dlblFTEntry>
                  </c15:dlblFieldTable>
                  <c15:showDataLabelsRange val="0"/>
                </c:ext>
                <c:ext xmlns:c16="http://schemas.microsoft.com/office/drawing/2014/chart" uri="{C3380CC4-5D6E-409C-BE32-E72D297353CC}">
                  <c16:uniqueId val="{0000000A-2EDB-49B8-BAE5-D552DE00C78E}"/>
                </c:ext>
              </c:extLst>
            </c:dLbl>
            <c:dLbl>
              <c:idx val="11"/>
              <c:tx>
                <c:strRef>
                  <c:f>Daten_Diagramme!$E$25</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{74754E12-DAA3-45D4-8F1A-95B6EB9BE43B}</c15:txfldGUID>
                      <c15:f>Daten_Diagramme!$E$25</c15:f>
                      <c15:dlblFieldTableCache>
                        <c:ptCount val="1"/>
                        <c:pt idx="0">
                          <c:v>4.2</c:v>
                        </c:pt>
                      </c15:dlblFieldTableCache>
                    </c15:dlblFTEntry>
                  </c15:dlblFieldTable>
                  <c15:showDataLabelsRange val="0"/>
                </c:ext>
                <c:ext xmlns:c16="http://schemas.microsoft.com/office/drawing/2014/chart" uri="{C3380CC4-5D6E-409C-BE32-E72D297353CC}">
                  <c16:uniqueId val="{0000000B-2EDB-49B8-BAE5-D552DE00C78E}"/>
                </c:ext>
              </c:extLst>
            </c:dLbl>
            <c:dLbl>
              <c:idx val="12"/>
              <c:tx>
                <c:strRef>
                  <c:f>Daten_Diagramme!$E$26</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{8DA557C0-24F9-4265-8504-B54E3734CCD9}</c15:txfldGUID>
                      <c15:f>Daten_Diagramme!$E$26</c15:f>
                      <c15:dlblFieldTableCache>
                        <c:ptCount val="1"/>
                        <c:pt idx="0">
                          <c:v>12.1</c:v>
                        </c:pt>
                      </c15:dlblFieldTableCache>
                    </c15:dlblFTEntry>
                  </c15:dlblFieldTable>
                  <c15:showDataLabelsRange val="0"/>
                </c:ext>
                <c:ext xmlns:c16="http://schemas.microsoft.com/office/drawing/2014/chart" uri="{C3380CC4-5D6E-409C-BE32-E72D297353CC}">
                  <c16:uniqueId val="{0000000C-2EDB-49B8-BAE5-D552DE00C78E}"/>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{31BDEC75-B5A5-4450-8638-B5B3C77388A2}</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2EDB-49B8-BAE5-D552DE00C78E}"/>
                </c:ext>
              </c:extLst>
            </c:dLbl>
            <c:dLbl>
              <c:idx val="14"/>
              <c:tx>
                <c:strRef>
                  <c:f>Daten_Diagramme!$E$28</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{93097B84-18F4-40E9-8D4A-1EB631520D33}</c15:txfldGUID>
                      <c15:f>Daten_Diagramme!$E$28</c15:f>
                      <c15:dlblFieldTableCache>
                        <c:ptCount val="1"/>
                        <c:pt idx="0">
                          <c:v>5.9</c:v>
                        </c:pt>
                      </c15:dlblFieldTableCache>
                    </c15:dlblFTEntry>
                  </c15:dlblFieldTable>
                  <c15:showDataLabelsRange val="0"/>
                </c:ext>
                <c:ext xmlns:c16="http://schemas.microsoft.com/office/drawing/2014/chart" uri="{C3380CC4-5D6E-409C-BE32-E72D297353CC}">
                  <c16:uniqueId val="{0000000E-2EDB-49B8-BAE5-D552DE00C78E}"/>
                </c:ext>
              </c:extLst>
            </c:dLbl>
            <c:dLbl>
              <c:idx val="15"/>
              <c:tx>
                <c:strRef>
                  <c:f>Daten_Diagramme!$E$29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{B903E5D0-95E7-4D74-8F2A-1D8AA01E4B76}</c15:txfldGUID>
                      <c15:f>Daten_Diagramme!$E$29</c15:f>
                      <c15:dlblFieldTableCache>
                        <c:ptCount val="1"/>
                        <c:pt idx="0">
                          <c:v>0.0</c:v>
                        </c:pt>
                      </c15:dlblFieldTableCache>
                    </c15:dlblFTEntry>
                  </c15:dlblFieldTable>
                  <c15:showDataLabelsRange val="0"/>
                </c:ext>
                <c:ext xmlns:c16="http://schemas.microsoft.com/office/drawing/2014/chart" uri="{C3380CC4-5D6E-409C-BE32-E72D297353CC}">
                  <c16:uniqueId val="{0000000F-2EDB-49B8-BAE5-D552DE00C78E}"/>
                </c:ext>
              </c:extLst>
            </c:dLbl>
            <c:dLbl>
              <c:idx val="16"/>
              <c:tx>
                <c:strRef>
                  <c:f>Daten_Diagramme!$E$30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{7045C8BD-5A99-41EE-AF59-9470F860287F}</c15:txfldGUID>
                      <c15:f>Daten_Diagramme!$E$30</c15:f>
                      <c15:dlblFieldTableCache>
                        <c:ptCount val="1"/>
                        <c:pt idx="0">
                          <c:v>-1.5</c:v>
                        </c:pt>
                      </c15:dlblFieldTableCache>
                    </c15:dlblFTEntry>
                  </c15:dlblFieldTable>
                  <c15:showDataLabelsRange val="0"/>
                </c:ext>
                <c:ext xmlns:c16="http://schemas.microsoft.com/office/drawing/2014/chart" uri="{C3380CC4-5D6E-409C-BE32-E72D297353CC}">
                  <c16:uniqueId val="{00000010-2EDB-49B8-BAE5-D552DE00C78E}"/>
                </c:ext>
              </c:extLst>
            </c:dLbl>
            <c:dLbl>
              <c:idx val="17"/>
              <c:tx>
                <c:strRef>
                  <c:f>Daten_Diagramme!$E$31</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{F8E0D563-8BA3-48F7-B73A-56E52178F560}</c15:txfldGUID>
                      <c15:f>Daten_Diagramme!$E$31</c15:f>
                      <c15:dlblFieldTableCache>
                        <c:ptCount val="1"/>
                        <c:pt idx="0">
                          <c:v>9.7</c:v>
                        </c:pt>
                      </c15:dlblFieldTableCache>
                    </c15:dlblFTEntry>
                  </c15:dlblFieldTable>
                  <c15:showDataLabelsRange val="0"/>
                </c:ext>
                <c:ext xmlns:c16="http://schemas.microsoft.com/office/drawing/2014/chart" uri="{C3380CC4-5D6E-409C-BE32-E72D297353CC}">
                  <c16:uniqueId val="{00000011-2EDB-49B8-BAE5-D552DE00C78E}"/>
                </c:ext>
              </c:extLst>
            </c:dLbl>
            <c:dLbl>
              <c:idx val="18"/>
              <c:tx>
                <c:strRef>
                  <c:f>Daten_Diagramme!$E$32</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{C9267047-BF66-45C0-B169-C72C8A033BF9}</c15:txfldGUID>
                      <c15:f>Daten_Diagramme!$E$32</c15:f>
                      <c15:dlblFieldTableCache>
                        <c:ptCount val="1"/>
                        <c:pt idx="0">
                          <c:v>8.0</c:v>
                        </c:pt>
                      </c15:dlblFieldTableCache>
                    </c15:dlblFTEntry>
                  </c15:dlblFieldTable>
                  <c15:showDataLabelsRange val="0"/>
                </c:ext>
                <c:ext xmlns:c16="http://schemas.microsoft.com/office/drawing/2014/chart" uri="{C3380CC4-5D6E-409C-BE32-E72D297353CC}">
                  <c16:uniqueId val="{00000012-2EDB-49B8-BAE5-D552DE00C78E}"/>
                </c:ext>
              </c:extLst>
            </c:dLbl>
            <c:dLbl>
              <c:idx val="19"/>
              <c:tx>
                <c:strRef>
                  <c:f>Daten_Diagramme!$E$33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{0BA62A6C-B8FF-4C3A-BBE7-2AD1812E4109}</c15:txfldGUID>
                      <c15:f>Daten_Diagramme!$E$33</c15:f>
                      <c15:dlblFieldTableCache>
                        <c:ptCount val="1"/>
                        <c:pt idx="0">
                          <c:v>-0.4</c:v>
                        </c:pt>
                      </c15:dlblFieldTableCache>
                    </c15:dlblFTEntry>
                  </c15:dlblFieldTable>
                  <c15:showDataLabelsRange val="0"/>
                </c:ext>
                <c:ext xmlns:c16="http://schemas.microsoft.com/office/drawing/2014/chart" uri="{C3380CC4-5D6E-409C-BE32-E72D297353CC}">
                  <c16:uniqueId val="{00000013-2EDB-49B8-BAE5-D552DE00C78E}"/>
                </c:ext>
              </c:extLst>
            </c:dLbl>
            <c:dLbl>
              <c:idx val="20"/>
              <c:tx>
                <c:strRef>
                  <c:f>Daten_Diagramme!$E$34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{9E833E02-7BF8-48C1-813A-50C1B613264E}</c15:txfldGUID>
                      <c15:f>Daten_Diagramme!$E$34</c15:f>
                      <c15:dlblFieldTableCache>
                        <c:ptCount val="1"/>
                        <c:pt idx="0">
                          <c:v>-3.9</c:v>
                        </c:pt>
                      </c15:dlblFieldTableCache>
                    </c15:dlblFTEntry>
                  </c15:dlblFieldTable>
                  <c15:showDataLabelsRange val="0"/>
                </c:ext>
                <c:ext xmlns:c16="http://schemas.microsoft.com/office/drawing/2014/chart" uri="{C3380CC4-5D6E-409C-BE32-E72D297353CC}">
                  <c16:uniqueId val="{00000014-2EDB-49B8-BAE5-D552DE00C78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{81AF5A2B-BE2E-40DD-A8E1-148C6165A08B}</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2EDB-49B8-BAE5-D552DE00C78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{C7370A9B-094C-46F5-9279-22CC240DBD35}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EDB-49B8-BAE5-D552DE00C78E}"/>
                </c:ext>
              </c:extLst>
            </c:dLbl>
            <c:dLbl>
              <c:idx val="23"/>
              <c:tx>
                <c:strRef>
                  <c:f>Daten_Diagramme!$E$37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{0DF9E5B8-D135-49FD-A9A5-E6A393D869A6}</c15:txfldGUID>
                      <c15:f>Daten_Diagramme!$E$37</c15:f>
                      <c15:dlblFieldTableCache>
                        <c:ptCount val="1"/>
                        <c:pt idx="0">
                          <c:v>3.7</c:v>
                        </c:pt>
                      </c15:dlblFieldTableCache>
                    </c15:dlblFTEntry>
                  </c15:dlblFieldTable>
                  <c15:showDataLabelsRange val="0"/>
                </c:ext>
                <c:ext xmlns:c16="http://schemas.microsoft.com/office/drawing/2014/chart" uri="{C3380CC4-5D6E-409C-BE32-E72D297353CC}">
                  <c16:uniqueId val="{00000017-2EDB-49B8-BAE5-D552DE00C78E}"/>
                </c:ext>
              </c:extLst>
            </c:dLbl>
            <c:dLbl>
              <c:idx val="24"/>
              <c:tx>
                <c:strRef>
                  <c:f>Daten_Diagramme!$E$38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{4F68FA0B-90DC-4AF8-90B1-3D87FFF8844D}</c15:txfldGUID>
                      <c15:f>Daten_Diagramme!$E$38</c15:f>
                      <c15:dlblFieldTableCache>
                        <c:ptCount val="1"/>
                        <c:pt idx="0">
                          <c:v>-1.6</c:v>
                        </c:pt>
                      </c15:dlblFieldTableCache>
                    </c15:dlblFTEntry>
                  </c15:dlblFieldTable>
                  <c15:showDataLabelsRange val="0"/>
                </c:ext>
                <c:ext xmlns:c16="http://schemas.microsoft.com/office/drawing/2014/chart" uri="{C3380CC4-5D6E-409C-BE32-E72D297353CC}">
                  <c16:uniqueId val="{00000018-2EDB-49B8-BAE5-D552DE00C78E}"/>
                </c:ext>
              </c:extLst>
            </c:dLbl>
            <c:dLbl>
              <c:idx val="25"/>
              <c:tx>
                <c:strRef>
                  <c:f>Daten_Diagramme!$E$39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{E443FA60-E5B7-4F8E-8953-011F2CBD8B8A}</c15:txfldGUID>
                      <c15:f>Daten_Diagramme!$E$39</c15:f>
                      <c15:dlblFieldTableCache>
                        <c:ptCount val="1"/>
                        <c:pt idx="0">
                          <c:v>-0.4</c:v>
                        </c:pt>
                      </c15:dlblFieldTableCache>
                    </c15:dlblFTEntry>
                  </c15:dlblFieldTable>
                  <c15:showDataLabelsRange val="0"/>
                </c:ext>
                <c:ext xmlns:c16="http://schemas.microsoft.com/office/drawing/2014/chart" uri="{C3380CC4-5D6E-409C-BE32-E72D297353CC}">
                  <c16:uniqueId val="{00000019-2EDB-49B8-BAE5-D552DE00C78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{947AE40C-6A39-4C33-8E22-2572ABA1456B}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EDB-49B8-BAE5-D552DE00C78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{DC68E4FB-70D1-4FC5-BE75-496C32DFAF3E}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EDB-49B8-BAE5-D552DE00C78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{E61157C3-27BB-4F0A-99C9-CC8EFACCD182}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EDB-49B8-BAE5-D552DE00C78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{7BF36C3E-BC3C-4BE3-955D-A6141400C07B}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EDB-49B8-BAE5-D552DE00C78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{4DDA28C7-86ED-42A3-ADAD-DDEFF3192B88}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EDB-49B8-BAE5-D552DE00C78E}"/>
                </c:ext>
              </c:extLst>
            </c:dLbl>
            <c:dLbl>
              <c:idx val="31"/>
              <c:tx>
                <c:strRef>
                  <c:f>Daten_Diagramme!$E$45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{5C757B65-15D2-43A2-8D6C-CD6DE2BF38ED}</c15:txfldGUID>
                      <c15:f>Daten_Diagramme!$E$45</c15:f>
                      <c15:dlblFieldTableCache>
                        <c:ptCount val="1"/>
                        <c:pt idx="0">
                          <c:v>-0.4</c:v>
                        </c:pt>
                      </c15:dlblFieldTableCache>
                    </c15:dlblFTEntry>
                  </c15:dlblFieldTable>
                  <c15:showDataLabelsRange val="0"/>
                </c:ext>
                <c:ext xmlns:c16="http://schemas.microsoft.com/office/drawing/2014/chart" uri="{C3380CC4-5D6E-409C-BE32-E72D297353CC}">
                  <c16:uniqueId val="{0000001F-2EDB-49B8-BAE5-D552DE00C78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-0.54112554112554112</c:v>
                </c:pt>
                <c:pt idx="1">
                  <c:v>3.6923076923076925</c:v>
                </c:pt>
                <c:pt idx="2">
                  <c:v>2.1276595744680851</c:v>
                </c:pt>
                <c:pt idx="3">
                  <c:v>-5.6529112492933864</c:v>
                </c:pt>
                <c:pt idx="4">
                  <c:v>-5.882352941176471</c:v>
                </c:pt>
                <c:pt idx="5">
                  <c:v>-6.4596273291925463</c:v>
                </c:pt>
                <c:pt idx="6">
                  <c:v>-2.4</c:v>
                </c:pt>
                <c:pt idx="7">
                  <c:v>7.8260869565217392</c:v>
                </c:pt>
                <c:pt idx="8">
                  <c:v>0.46276819520403872</c:v>
                </c:pt>
                <c:pt idx="9">
                  <c:v>-2.342786683107275</c:v>
                </c:pt>
                <c:pt idx="10">
                  <c:v>-8.2125603864734291</c:v>
                </c:pt>
                <c:pt idx="11">
                  <c:v>4.166666666666667</c:v>
                </c:pt>
                <c:pt idx="12">
                  <c:v>12.096774193548388</c:v>
                </c:pt>
                <c:pt idx="13">
                  <c:v>-0.79051383399209485</c:v>
                </c:pt>
                <c:pt idx="14">
                  <c:v>5.9382422802850359</c:v>
                </c:pt>
                <c:pt idx="15">
                  <c:v>0</c:v>
                </c:pt>
                <c:pt idx="16">
                  <c:v>-1.4925373134328359</c:v>
                </c:pt>
                <c:pt idx="17">
                  <c:v>9.7484276729559749</c:v>
                </c:pt>
                <c:pt idx="18">
                  <c:v>8</c:v>
                </c:pt>
                <c:pt idx="19">
                  <c:v>-0.39447731755424065</c:v>
                </c:pt>
                <c:pt idx="20">
                  <c:v>-3.8888888888888888</c:v>
                </c:pt>
                <c:pt idx="21">
                  <c:v>0</c:v>
                </c:pt>
                <c:pt idx="23">
                  <c:v>3.6923076923076925</c:v>
                </c:pt>
                <c:pt idx="24">
                  <c:v>-1.5867019267094824</c:v>
                </c:pt>
                <c:pt idx="25">
                  <c:v>-0.41329904481998531</c:v>
                </c:pt>
              </c:numCache>
            </c:numRef>
          </c:val>
          <c:extLst>
            <c:ext xmlns:c16="http://schemas.microsoft.com/office/drawing/2014/chart" uri="{C3380CC4-5D6E-409C-BE32-E72D297353CC}">
              <c16:uniqueId val="{00000020-2EDB-49B8-BAE5-D552DE00C78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{82FE3460-547C-4DA2-9426-29847D6FE5A0}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EDB-49B8-BAE5-D552DE00C78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{DCFA7252-B46B-4BA5-8CE7-1402942AAC33}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EDB-49B8-BAE5-D552DE00C78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{3E4144E8-E16A-4A4D-AFC3-CF8CA3B7E3F2}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EDB-49B8-BAE5-D552DE00C78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{CEFC41DD-4B7C-484F-B888-0CAACC97F4E7}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EDB-49B8-BAE5-D552DE00C78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{A8417F9E-D19E-491C-8163-10CDF30E8D9A}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EDB-49B8-BAE5-D552DE00C78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{BABC093A-D384-400E-8A5A-BB3325B07542}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EDB-49B8-BAE5-D552DE00C78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{5184F801-11D7-4DE7-A3CC-245D1D21CC0A}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EDB-49B8-BAE5-D552DE00C78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{FDC0917E-3F94-4FD6-8249-F69D52B67150}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EDB-49B8-BAE5-D552DE00C78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{214D505D-3337-4463-9449-89E8FA97A1A5}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EDB-49B8-BAE5-D552DE00C78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{0BE69BE0-D525-4047-9DCC-A58AC3BA3CFD}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EDB-49B8-BAE5-D552DE00C78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{16DA1C89-EC0D-4C05-A110-6F0D5C326EC4}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EDB-49B8-BAE5-D552DE00C78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{E79FD3C6-166F-4BCC-8460-15CD34927B7A}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EDB-49B8-BAE5-D552DE00C78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{19E40296-8D1C-48E3-87E8-29DDB5E7C4AD}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EDB-49B8-BAE5-D552DE00C78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{5B8C6086-D48B-461B-8220-C42831C05AFF}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EDB-49B8-BAE5-D552DE00C78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{D2D1EE5B-079B-4576-9D92-02121582CCA9}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EDB-49B8-BAE5-D552DE00C78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{1C566F1B-28AD-4B05-A0FB-101664C0F09B}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EDB-49B8-BAE5-D552DE00C78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{740D1762-A6E0-4DB6-86DF-AD6E495D910B}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EDB-49B8-BAE5-D552DE00C78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{8200553F-4601-4598-BD6D-04A1C7D0E69F}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EDB-49B8-BAE5-D552DE00C78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{A2689AB4-535D-4842-B8E7-C57044447FD2}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EDB-49B8-BAE5-D552DE00C78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{BD1F439A-7749-4B8F-B285-352FF94EA58F}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EDB-49B8-BAE5-D552DE00C78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{3E554F5F-C9D8-4C89-98DB-7516E1244BE1}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EDB-49B8-BAE5-D552DE00C78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{82BECF80-6D40-4725-86E6-B0AF538A81A2}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EDB-49B8-BAE5-D552DE00C78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{FF10FA3C-3510-4722-AB55-9C49B8D60E52}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EDB-49B8-BAE5-D552DE00C78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{4A2174DA-5B5D-403F-A7B2-36FFAD9F4C97}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EDB-49B8-BAE5-D552DE00C78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{720F8CDB-2BE3-479D-A2CC-B48992F9A334}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EDB-49B8-BAE5-D552DE00C78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{1046DAFC-7323-4A8C-A9D1-1C3D75094940}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EDB-49B8-BAE5-D552DE00C78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{C621491B-1DB3-4DC7-816F-E6D80BCB6389}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EDB-49B8-BAE5-D552DE00C78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{55A6A40F-CB54-4CAB-A87C-A6B6ADE90EF5}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EDB-49B8-BAE5-D552DE00C78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{64888483-9CE8-407E-B17E-DCBD778E5882}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EDB-49B8-BAE5-D552DE00C78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{4E273FE2-F2E4-4758-947A-21FB62FB80AF}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EDB-49B8-BAE5-D552DE00C78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{2762EE1E-20C6-462A-B1F5-32793D9EEAFB}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EDB-49B8-BAE5-D552DE00C78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{959139E8-F588-42B8-8179-89DE40FC69DA}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EDB-49B8-BAE5-D552DE00C78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EDB-49B8-BAE5-D552DE00C78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EDB-49B8-BAE5-D552DE00C78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{28AB2EDA-4526-4EB6-8E0C-C5FE078627C2}</c15:txfldGUID>
                      <c15:f>Diagramm!$I$46</c15:f>
                      <c15:dlblFieldTableCache>
                        <c:ptCount val="1"/>
                      </c15:dlblFieldTableCache>
                    </c15:dlblFTEntry>
                  </c15:dlblFieldTable>
                  <c15:showDataLabelsRange val="0"/>
                </c:ext>
                <c:ext xmlns:c16="http://schemas.microsoft.com/office/drawing/2014/chart" uri="{C3380CC4-5D6E-409C-BE32-E72D297353CC}">
                  <c16:uniqueId val="{00000000-BD73-4653-9F61-E7CAAB40E58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{C02E9384-B4A2-4FC3-AF4A-477A4FF75BD0}</c15:txfldGUID>
                      <c15:f>Diagramm!$I$47</c15:f>
                      <c15:dlblFieldTableCache>
                        <c:ptCount val="1"/>
                      </c15:dlblFieldTableCache>
                    </c15:dlblFTEntry>
                  </c15:dlblFieldTable>
                  <c15:showDataLabelsRange val="0"/>
                </c:ext>
                <c:ext xmlns:c16="http://schemas.microsoft.com/office/drawing/2014/chart" uri="{C3380CC4-5D6E-409C-BE32-E72D297353CC}">
                  <c16:uniqueId val="{00000001-BD73-4653-9F61-E7CAAB40E58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{4511093D-D07A-4A75-A614-C6E3433AB790}</c15:txfldGUID>
                      <c15:f>Diagramm!$I$48</c15:f>
                      <c15:dlblFieldTableCache>
                        <c:ptCount val="1"/>
                      </c15:dlblFieldTableCache>
                    </c15:dlblFTEntry>
                  </c15:dlblFieldTable>
                  <c15:showDataLabelsRange val="0"/>
                </c:ext>
                <c:ext xmlns:c16="http://schemas.microsoft.com/office/drawing/2014/chart" uri="{C3380CC4-5D6E-409C-BE32-E72D297353CC}">
                  <c16:uniqueId val="{00000002-BD73-4653-9F61-E7CAAB40E58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{0AA330AA-5FA6-4B38-93AD-26412C917598}</c15:txfldGUID>
                      <c15:f>Diagramm!$I$49</c15:f>
                      <c15:dlblFieldTableCache>
                        <c:ptCount val="1"/>
                      </c15:dlblFieldTableCache>
                    </c15:dlblFTEntry>
                  </c15:dlblFieldTable>
                  <c15:showDataLabelsRange val="0"/>
                </c:ext>
                <c:ext xmlns:c16="http://schemas.microsoft.com/office/drawing/2014/chart" uri="{C3380CC4-5D6E-409C-BE32-E72D297353CC}">
                  <c16:uniqueId val="{00000003-BD73-4653-9F61-E7CAAB40E58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{EA73CAC2-8F58-47EB-9E2A-0D46A55EB866}</c15:txfldGUID>
                      <c15:f>Diagramm!$I$50</c15:f>
                      <c15:dlblFieldTableCache>
                        <c:ptCount val="1"/>
                      </c15:dlblFieldTableCache>
                    </c15:dlblFTEntry>
                  </c15:dlblFieldTable>
                  <c15:showDataLabelsRange val="0"/>
                </c:ext>
                <c:ext xmlns:c16="http://schemas.microsoft.com/office/drawing/2014/chart" uri="{C3380CC4-5D6E-409C-BE32-E72D297353CC}">
                  <c16:uniqueId val="{00000004-BD73-4653-9F61-E7CAAB40E58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{0BA2AB3A-4528-4EDF-921F-15863E8C31CA}</c15:txfldGUID>
                      <c15:f>Diagramm!$I$51</c15:f>
                      <c15:dlblFieldTableCache>
                        <c:ptCount val="1"/>
                      </c15:dlblFieldTableCache>
                    </c15:dlblFTEntry>
                  </c15:dlblFieldTable>
                  <c15:showDataLabelsRange val="0"/>
                </c:ext>
                <c:ext xmlns:c16="http://schemas.microsoft.com/office/drawing/2014/chart" uri="{C3380CC4-5D6E-409C-BE32-E72D297353CC}">
                  <c16:uniqueId val="{00000005-BD73-4653-9F61-E7CAAB40E58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{BA57BE31-92DA-48E9-AEA7-0E0AE3A22A5D}</c15:txfldGUID>
                      <c15:f>Diagramm!$I$52</c15:f>
                      <c15:dlblFieldTableCache>
                        <c:ptCount val="1"/>
                      </c15:dlblFieldTableCache>
                    </c15:dlblFTEntry>
                  </c15:dlblFieldTable>
                  <c15:showDataLabelsRange val="0"/>
                </c:ext>
                <c:ext xmlns:c16="http://schemas.microsoft.com/office/drawing/2014/chart" uri="{C3380CC4-5D6E-409C-BE32-E72D297353CC}">
                  <c16:uniqueId val="{00000006-BD73-4653-9F61-E7CAAB40E58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{4E456C7A-4E8B-47DD-AB3E-1005651F9FC0}</c15:txfldGUID>
                      <c15:f>Diagramm!$I$53</c15:f>
                      <c15:dlblFieldTableCache>
                        <c:ptCount val="1"/>
                      </c15:dlblFieldTableCache>
                    </c15:dlblFTEntry>
                  </c15:dlblFieldTable>
                  <c15:showDataLabelsRange val="0"/>
                </c:ext>
                <c:ext xmlns:c16="http://schemas.microsoft.com/office/drawing/2014/chart" uri="{C3380CC4-5D6E-409C-BE32-E72D297353CC}">
                  <c16:uniqueId val="{00000007-BD73-4653-9F61-E7CAAB40E58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{1464124A-7DBE-422D-AEFB-839A5D6EA0AB}</c15:txfldGUID>
                      <c15:f>Diagramm!$I$54</c15:f>
                      <c15:dlblFieldTableCache>
                        <c:ptCount val="1"/>
                      </c15:dlblFieldTableCache>
                    </c15:dlblFTEntry>
                  </c15:dlblFieldTable>
                  <c15:showDataLabelsRange val="0"/>
                </c:ext>
                <c:ext xmlns:c16="http://schemas.microsoft.com/office/drawing/2014/chart" uri="{C3380CC4-5D6E-409C-BE32-E72D297353CC}">
                  <c16:uniqueId val="{00000008-BD73-4653-9F61-E7CAAB40E58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{55AE5592-DAB8-409C-BFAA-84D992FE75EB}</c15:txfldGUID>
                      <c15:f>Diagramm!$I$55</c15:f>
                      <c15:dlblFieldTableCache>
                        <c:ptCount val="1"/>
                      </c15:dlblFieldTableCache>
                    </c15:dlblFTEntry>
                  </c15:dlblFieldTable>
                  <c15:showDataLabelsRange val="0"/>
                </c:ext>
                <c:ext xmlns:c16="http://schemas.microsoft.com/office/drawing/2014/chart" uri="{C3380CC4-5D6E-409C-BE32-E72D297353CC}">
                  <c16:uniqueId val="{00000009-BD73-4653-9F61-E7CAAB40E58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{04732E41-8415-4DA9-8B2A-7E18AAB9AFFB}</c15:txfldGUID>
                      <c15:f>Diagramm!$I$56</c15:f>
                      <c15:dlblFieldTableCache>
                        <c:ptCount val="1"/>
                      </c15:dlblFieldTableCache>
                    </c15:dlblFTEntry>
                  </c15:dlblFieldTable>
                  <c15:showDataLabelsRange val="0"/>
                </c:ext>
                <c:ext xmlns:c16="http://schemas.microsoft.com/office/drawing/2014/chart" uri="{C3380CC4-5D6E-409C-BE32-E72D297353CC}">
                  <c16:uniqueId val="{0000000A-BD73-4653-9F61-E7CAAB40E58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{6E308A33-FE88-4CA7-9451-EAF94BFAB986}</c15:txfldGUID>
                      <c15:f>Diagramm!$I$57</c15:f>
                      <c15:dlblFieldTableCache>
                        <c:ptCount val="1"/>
                      </c15:dlblFieldTableCache>
                    </c15:dlblFTEntry>
                  </c15:dlblFieldTable>
                  <c15:showDataLabelsRange val="0"/>
                </c:ext>
                <c:ext xmlns:c16="http://schemas.microsoft.com/office/drawing/2014/chart" uri="{C3380CC4-5D6E-409C-BE32-E72D297353CC}">
                  <c16:uniqueId val="{0000000B-BD73-4653-9F61-E7CAAB40E58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{9258C02A-8622-4186-9B83-D0D7931FDCB2}</c15:txfldGUID>
                      <c15:f>Diagramm!$I$58</c15:f>
                      <c15:dlblFieldTableCache>
                        <c:ptCount val="1"/>
                      </c15:dlblFieldTableCache>
                    </c15:dlblFTEntry>
                  </c15:dlblFieldTable>
                  <c15:showDataLabelsRange val="0"/>
                </c:ext>
                <c:ext xmlns:c16="http://schemas.microsoft.com/office/drawing/2014/chart" uri="{C3380CC4-5D6E-409C-BE32-E72D297353CC}">
                  <c16:uniqueId val="{0000000C-BD73-4653-9F61-E7CAAB40E58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{472E59FB-CCF0-4B27-A769-276EC455811B}</c15:txfldGUID>
                      <c15:f>Diagramm!$I$59</c15:f>
                      <c15:dlblFieldTableCache>
                        <c:ptCount val="1"/>
                      </c15:dlblFieldTableCache>
                    </c15:dlblFTEntry>
                  </c15:dlblFieldTable>
                  <c15:showDataLabelsRange val="0"/>
                </c:ext>
                <c:ext xmlns:c16="http://schemas.microsoft.com/office/drawing/2014/chart" uri="{C3380CC4-5D6E-409C-BE32-E72D297353CC}">
                  <c16:uniqueId val="{0000000D-BD73-4653-9F61-E7CAAB40E58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{BBAE0878-F095-407D-9E6E-5195C45399C2}</c15:txfldGUID>
                      <c15:f>Diagramm!$I$60</c15:f>
                      <c15:dlblFieldTableCache>
                        <c:ptCount val="1"/>
                      </c15:dlblFieldTableCache>
                    </c15:dlblFTEntry>
                  </c15:dlblFieldTable>
                  <c15:showDataLabelsRange val="0"/>
                </c:ext>
                <c:ext xmlns:c16="http://schemas.microsoft.com/office/drawing/2014/chart" uri="{C3380CC4-5D6E-409C-BE32-E72D297353CC}">
                  <c16:uniqueId val="{0000000E-BD73-4653-9F61-E7CAAB40E58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{4445C43C-83F6-45C5-954A-23BD09B7949F}</c15:txfldGUID>
                      <c15:f>Diagramm!$I$61</c15:f>
                      <c15:dlblFieldTableCache>
                        <c:ptCount val="1"/>
                      </c15:dlblFieldTableCache>
                    </c15:dlblFTEntry>
                  </c15:dlblFieldTable>
                  <c15:showDataLabelsRange val="0"/>
                </c:ext>
                <c:ext xmlns:c16="http://schemas.microsoft.com/office/drawing/2014/chart" uri="{C3380CC4-5D6E-409C-BE32-E72D297353CC}">
                  <c16:uniqueId val="{0000000F-BD73-4653-9F61-E7CAAB40E58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{170D5FA3-B491-465B-8974-8CBFCB2341CB}</c15:txfldGUID>
                      <c15:f>Diagramm!$I$62</c15:f>
                      <c15:dlblFieldTableCache>
                        <c:ptCount val="1"/>
                      </c15:dlblFieldTableCache>
                    </c15:dlblFTEntry>
                  </c15:dlblFieldTable>
                  <c15:showDataLabelsRange val="0"/>
                </c:ext>
                <c:ext xmlns:c16="http://schemas.microsoft.com/office/drawing/2014/chart" uri="{C3380CC4-5D6E-409C-BE32-E72D297353CC}">
                  <c16:uniqueId val="{00000010-BD73-4653-9F61-E7CAAB40E58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{EB55ABBC-CAE8-4F25-9576-06D80B43FC26}</c15:txfldGUID>
                      <c15:f>Diagramm!$I$63</c15:f>
                      <c15:dlblFieldTableCache>
                        <c:ptCount val="1"/>
                      </c15:dlblFieldTableCache>
                    </c15:dlblFTEntry>
                  </c15:dlblFieldTable>
                  <c15:showDataLabelsRange val="0"/>
                </c:ext>
                <c:ext xmlns:c16="http://schemas.microsoft.com/office/drawing/2014/chart" uri="{C3380CC4-5D6E-409C-BE32-E72D297353CC}">
                  <c16:uniqueId val="{00000011-BD73-4653-9F61-E7CAAB40E58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{800A59F0-09B7-4862-B068-F1ED9152EDBB}</c15:txfldGUID>
                      <c15:f>Diagramm!$I$64</c15:f>
                      <c15:dlblFieldTableCache>
                        <c:ptCount val="1"/>
                      </c15:dlblFieldTableCache>
                    </c15:dlblFTEntry>
                  </c15:dlblFieldTable>
                  <c15:showDataLabelsRange val="0"/>
                </c:ext>
                <c:ext xmlns:c16="http://schemas.microsoft.com/office/drawing/2014/chart" uri="{C3380CC4-5D6E-409C-BE32-E72D297353CC}">
                  <c16:uniqueId val="{00000012-BD73-4653-9F61-E7CAAB40E58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{74D18120-74D4-42F4-A4B9-ECDA7AD0D929}</c15:txfldGUID>
                      <c15:f>Diagramm!$I$65</c15:f>
                      <c15:dlblFieldTableCache>
                        <c:ptCount val="1"/>
                      </c15:dlblFieldTableCache>
                    </c15:dlblFTEntry>
                  </c15:dlblFieldTable>
                  <c15:showDataLabelsRange val="0"/>
                </c:ext>
                <c:ext xmlns:c16="http://schemas.microsoft.com/office/drawing/2014/chart" uri="{C3380CC4-5D6E-409C-BE32-E72D297353CC}">
                  <c16:uniqueId val="{00000013-BD73-4653-9F61-E7CAAB40E58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{077F5FA7-55E3-4AC1-ADA7-C72EAD8B5F99}</c15:txfldGUID>
                      <c15:f>Diagramm!$I$66</c15:f>
                      <c15:dlblFieldTableCache>
                        <c:ptCount val="1"/>
                      </c15:dlblFieldTableCache>
                    </c15:dlblFTEntry>
                  </c15:dlblFieldTable>
                  <c15:showDataLabelsRange val="0"/>
                </c:ext>
                <c:ext xmlns:c16="http://schemas.microsoft.com/office/drawing/2014/chart" uri="{C3380CC4-5D6E-409C-BE32-E72D297353CC}">
                  <c16:uniqueId val="{00000014-BD73-4653-9F61-E7CAAB40E58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{AA75F513-79A3-4DA7-8317-112FC179AA4A}</c15:txfldGUID>
                      <c15:f>Diagramm!$I$67</c15:f>
                      <c15:dlblFieldTableCache>
                        <c:ptCount val="1"/>
                      </c15:dlblFieldTableCache>
                    </c15:dlblFTEntry>
                  </c15:dlblFieldTable>
                  <c15:showDataLabelsRange val="0"/>
                </c:ext>
                <c:ext xmlns:c16="http://schemas.microsoft.com/office/drawing/2014/chart" uri="{C3380CC4-5D6E-409C-BE32-E72D297353CC}">
                  <c16:uniqueId val="{00000015-BD73-4653-9F61-E7CAAB40E58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D73-4653-9F61-E7CAAB40E58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{6798B9E3-286B-48C5-A8CB-AF256BAA9BAF}</c15:txfldGUID>
                      <c15:f>Diagramm!$K$46</c15:f>
                      <c15:dlblFieldTableCache>
                        <c:ptCount val="1"/>
                      </c15:dlblFieldTableCache>
                    </c15:dlblFTEntry>
                  </c15:dlblFieldTable>
                  <c15:showDataLabelsRange val="0"/>
                </c:ext>
                <c:ext xmlns:c16="http://schemas.microsoft.com/office/drawing/2014/chart" uri="{C3380CC4-5D6E-409C-BE32-E72D297353CC}">
                  <c16:uniqueId val="{00000017-BD73-4653-9F61-E7CAAB40E58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{4A2F9A7F-2A13-4AD3-B86A-DAFE527CBAB4}</c15:txfldGUID>
                      <c15:f>Diagramm!$K$47</c15:f>
                      <c15:dlblFieldTableCache>
                        <c:ptCount val="1"/>
                      </c15:dlblFieldTableCache>
                    </c15:dlblFTEntry>
                  </c15:dlblFieldTable>
                  <c15:showDataLabelsRange val="0"/>
                </c:ext>
                <c:ext xmlns:c16="http://schemas.microsoft.com/office/drawing/2014/chart" uri="{C3380CC4-5D6E-409C-BE32-E72D297353CC}">
                  <c16:uniqueId val="{00000018-BD73-4653-9F61-E7CAAB40E58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{867C6A06-34B6-4F55-B996-76D609C6B47A}</c15:txfldGUID>
                      <c15:f>Diagramm!$K$48</c15:f>
                      <c15:dlblFieldTableCache>
                        <c:ptCount val="1"/>
                      </c15:dlblFieldTableCache>
                    </c15:dlblFTEntry>
                  </c15:dlblFieldTable>
                  <c15:showDataLabelsRange val="0"/>
                </c:ext>
                <c:ext xmlns:c16="http://schemas.microsoft.com/office/drawing/2014/chart" uri="{C3380CC4-5D6E-409C-BE32-E72D297353CC}">
                  <c16:uniqueId val="{00000019-BD73-4653-9F61-E7CAAB40E58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{B79BA1A2-1094-4876-9B02-35DE54BDDE84}</c15:txfldGUID>
                      <c15:f>Diagramm!$K$49</c15:f>
                      <c15:dlblFieldTableCache>
                        <c:ptCount val="1"/>
                      </c15:dlblFieldTableCache>
                    </c15:dlblFTEntry>
                  </c15:dlblFieldTable>
                  <c15:showDataLabelsRange val="0"/>
                </c:ext>
                <c:ext xmlns:c16="http://schemas.microsoft.com/office/drawing/2014/chart" uri="{C3380CC4-5D6E-409C-BE32-E72D297353CC}">
                  <c16:uniqueId val="{0000001A-BD73-4653-9F61-E7CAAB40E58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{88180515-32A2-4F56-BFD8-8F5C37465AEA}</c15:txfldGUID>
                      <c15:f>Diagramm!$K$50</c15:f>
                      <c15:dlblFieldTableCache>
                        <c:ptCount val="1"/>
                      </c15:dlblFieldTableCache>
                    </c15:dlblFTEntry>
                  </c15:dlblFieldTable>
                  <c15:showDataLabelsRange val="0"/>
                </c:ext>
                <c:ext xmlns:c16="http://schemas.microsoft.com/office/drawing/2014/chart" uri="{C3380CC4-5D6E-409C-BE32-E72D297353CC}">
                  <c16:uniqueId val="{0000001B-BD73-4653-9F61-E7CAAB40E58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{AE2EAD5C-E7FE-4C36-BB65-2A2095B954BD}</c15:txfldGUID>
                      <c15:f>Diagramm!$K$51</c15:f>
                      <c15:dlblFieldTableCache>
                        <c:ptCount val="1"/>
                      </c15:dlblFieldTableCache>
                    </c15:dlblFTEntry>
                  </c15:dlblFieldTable>
                  <c15:showDataLabelsRange val="0"/>
                </c:ext>
                <c:ext xmlns:c16="http://schemas.microsoft.com/office/drawing/2014/chart" uri="{C3380CC4-5D6E-409C-BE32-E72D297353CC}">
                  <c16:uniqueId val="{0000001C-BD73-4653-9F61-E7CAAB40E58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{A1FB046A-8C8D-4272-BE34-360E88DDCA30}</c15:txfldGUID>
                      <c15:f>Diagramm!$K$52</c15:f>
                      <c15:dlblFieldTableCache>
                        <c:ptCount val="1"/>
                      </c15:dlblFieldTableCache>
                    </c15:dlblFTEntry>
                  </c15:dlblFieldTable>
                  <c15:showDataLabelsRange val="0"/>
                </c:ext>
                <c:ext xmlns:c16="http://schemas.microsoft.com/office/drawing/2014/chart" uri="{C3380CC4-5D6E-409C-BE32-E72D297353CC}">
                  <c16:uniqueId val="{0000001D-BD73-4653-9F61-E7CAAB40E58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{4B2D8A18-EB3E-4D99-A835-7FC2FB5ED5EE}</c15:txfldGUID>
                      <c15:f>Diagramm!$K$53</c15:f>
                      <c15:dlblFieldTableCache>
                        <c:ptCount val="1"/>
                      </c15:dlblFieldTableCache>
                    </c15:dlblFTEntry>
                  </c15:dlblFieldTable>
                  <c15:showDataLabelsRange val="0"/>
                </c:ext>
                <c:ext xmlns:c16="http://schemas.microsoft.com/office/drawing/2014/chart" uri="{C3380CC4-5D6E-409C-BE32-E72D297353CC}">
                  <c16:uniqueId val="{0000001E-BD73-4653-9F61-E7CAAB40E58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{7AB7C70C-34C4-4991-8254-E5FC2566311F}</c15:txfldGUID>
                      <c15:f>Diagramm!$K$54</c15:f>
                      <c15:dlblFieldTableCache>
                        <c:ptCount val="1"/>
                      </c15:dlblFieldTableCache>
                    </c15:dlblFTEntry>
                  </c15:dlblFieldTable>
                  <c15:showDataLabelsRange val="0"/>
                </c:ext>
                <c:ext xmlns:c16="http://schemas.microsoft.com/office/drawing/2014/chart" uri="{C3380CC4-5D6E-409C-BE32-E72D297353CC}">
                  <c16:uniqueId val="{0000001F-BD73-4653-9F61-E7CAAB40E58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{FEE8F15B-425E-4EA3-9F40-C6C530AB5A47}</c15:txfldGUID>
                      <c15:f>Diagramm!$K$55</c15:f>
                      <c15:dlblFieldTableCache>
                        <c:ptCount val="1"/>
                      </c15:dlblFieldTableCache>
                    </c15:dlblFTEntry>
                  </c15:dlblFieldTable>
                  <c15:showDataLabelsRange val="0"/>
                </c:ext>
                <c:ext xmlns:c16="http://schemas.microsoft.com/office/drawing/2014/chart" uri="{C3380CC4-5D6E-409C-BE32-E72D297353CC}">
                  <c16:uniqueId val="{00000020-BD73-4653-9F61-E7CAAB40E58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{8282AA8D-686B-4F2B-980E-896B98A40047}</c15:txfldGUID>
                      <c15:f>Diagramm!$K$56</c15:f>
                      <c15:dlblFieldTableCache>
                        <c:ptCount val="1"/>
                      </c15:dlblFieldTableCache>
                    </c15:dlblFTEntry>
                  </c15:dlblFieldTable>
                  <c15:showDataLabelsRange val="0"/>
                </c:ext>
                <c:ext xmlns:c16="http://schemas.microsoft.com/office/drawing/2014/chart" uri="{C3380CC4-5D6E-409C-BE32-E72D297353CC}">
                  <c16:uniqueId val="{00000021-BD73-4653-9F61-E7CAAB40E58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{931692ED-E25A-4406-9193-B8F451A9CB19}</c15:txfldGUID>
                      <c15:f>Diagramm!$K$57</c15:f>
                      <c15:dlblFieldTableCache>
                        <c:ptCount val="1"/>
                      </c15:dlblFieldTableCache>
                    </c15:dlblFTEntry>
                  </c15:dlblFieldTable>
                  <c15:showDataLabelsRange val="0"/>
                </c:ext>
                <c:ext xmlns:c16="http://schemas.microsoft.com/office/drawing/2014/chart" uri="{C3380CC4-5D6E-409C-BE32-E72D297353CC}">
                  <c16:uniqueId val="{00000022-BD73-4653-9F61-E7CAAB40E58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{BBF67434-C69B-471F-BAD5-CA7448C628E9}</c15:txfldGUID>
                      <c15:f>Diagramm!$K$58</c15:f>
                      <c15:dlblFieldTableCache>
                        <c:ptCount val="1"/>
                      </c15:dlblFieldTableCache>
                    </c15:dlblFTEntry>
                  </c15:dlblFieldTable>
                  <c15:showDataLabelsRange val="0"/>
                </c:ext>
                <c:ext xmlns:c16="http://schemas.microsoft.com/office/drawing/2014/chart" uri="{C3380CC4-5D6E-409C-BE32-E72D297353CC}">
                  <c16:uniqueId val="{00000023-BD73-4653-9F61-E7CAAB40E58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{0F5E5B14-AE7C-4B56-8A38-7C9FD6348A63}</c15:txfldGUID>
                      <c15:f>Diagramm!$K$59</c15:f>
                      <c15:dlblFieldTableCache>
                        <c:ptCount val="1"/>
                      </c15:dlblFieldTableCache>
                    </c15:dlblFTEntry>
                  </c15:dlblFieldTable>
                  <c15:showDataLabelsRange val="0"/>
                </c:ext>
                <c:ext xmlns:c16="http://schemas.microsoft.com/office/drawing/2014/chart" uri="{C3380CC4-5D6E-409C-BE32-E72D297353CC}">
                  <c16:uniqueId val="{00000024-BD73-4653-9F61-E7CAAB40E58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{38F0FF0A-CF44-4CA7-BC9B-F80A05D779F2}</c15:txfldGUID>
                      <c15:f>Diagramm!$K$60</c15:f>
                      <c15:dlblFieldTableCache>
                        <c:ptCount val="1"/>
                      </c15:dlblFieldTableCache>
                    </c15:dlblFTEntry>
                  </c15:dlblFieldTable>
                  <c15:showDataLabelsRange val="0"/>
                </c:ext>
                <c:ext xmlns:c16="http://schemas.microsoft.com/office/drawing/2014/chart" uri="{C3380CC4-5D6E-409C-BE32-E72D297353CC}">
                  <c16:uniqueId val="{00000025-BD73-4653-9F61-E7CAAB40E58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{3B917B03-6B1E-45CF-9C56-CC406C7C1453}</c15:txfldGUID>
                      <c15:f>Diagramm!$K$61</c15:f>
                      <c15:dlblFieldTableCache>
                        <c:ptCount val="1"/>
                      </c15:dlblFieldTableCache>
                    </c15:dlblFTEntry>
                  </c15:dlblFieldTable>
                  <c15:showDataLabelsRange val="0"/>
                </c:ext>
                <c:ext xmlns:c16="http://schemas.microsoft.com/office/drawing/2014/chart" uri="{C3380CC4-5D6E-409C-BE32-E72D297353CC}">
                  <c16:uniqueId val="{00000026-BD73-4653-9F61-E7CAAB40E58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{881548E7-4771-4A5C-871B-05C96CC3B13C}</c15:txfldGUID>
                      <c15:f>Diagramm!$K$62</c15:f>
                      <c15:dlblFieldTableCache>
                        <c:ptCount val="1"/>
                      </c15:dlblFieldTableCache>
                    </c15:dlblFTEntry>
                  </c15:dlblFieldTable>
                  <c15:showDataLabelsRange val="0"/>
                </c:ext>
                <c:ext xmlns:c16="http://schemas.microsoft.com/office/drawing/2014/chart" uri="{C3380CC4-5D6E-409C-BE32-E72D297353CC}">
                  <c16:uniqueId val="{00000027-BD73-4653-9F61-E7CAAB40E58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{6D345E90-C57A-41AD-BA53-D2E09ACC88E6}</c15:txfldGUID>
                      <c15:f>Diagramm!$K$63</c15:f>
                      <c15:dlblFieldTableCache>
                        <c:ptCount val="1"/>
                      </c15:dlblFieldTableCache>
                    </c15:dlblFTEntry>
                  </c15:dlblFieldTable>
                  <c15:showDataLabelsRange val="0"/>
                </c:ext>
                <c:ext xmlns:c16="http://schemas.microsoft.com/office/drawing/2014/chart" uri="{C3380CC4-5D6E-409C-BE32-E72D297353CC}">
                  <c16:uniqueId val="{00000028-BD73-4653-9F61-E7CAAB40E58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{626EACB8-F6D4-4C09-BEF8-335E476C40F8}</c15:txfldGUID>
                      <c15:f>Diagramm!$K$64</c15:f>
                      <c15:dlblFieldTableCache>
                        <c:ptCount val="1"/>
                      </c15:dlblFieldTableCache>
                    </c15:dlblFTEntry>
                  </c15:dlblFieldTable>
                  <c15:showDataLabelsRange val="0"/>
                </c:ext>
                <c:ext xmlns:c16="http://schemas.microsoft.com/office/drawing/2014/chart" uri="{C3380CC4-5D6E-409C-BE32-E72D297353CC}">
                  <c16:uniqueId val="{00000029-BD73-4653-9F61-E7CAAB40E58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{D9C952C1-1156-4A36-B302-92EE538363D4}</c15:txfldGUID>
                      <c15:f>Diagramm!$K$65</c15:f>
                      <c15:dlblFieldTableCache>
                        <c:ptCount val="1"/>
                      </c15:dlblFieldTableCache>
                    </c15:dlblFTEntry>
                  </c15:dlblFieldTable>
                  <c15:showDataLabelsRange val="0"/>
                </c:ext>
                <c:ext xmlns:c16="http://schemas.microsoft.com/office/drawing/2014/chart" uri="{C3380CC4-5D6E-409C-BE32-E72D297353CC}">
                  <c16:uniqueId val="{0000002A-BD73-4653-9F61-E7CAAB40E58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{37E2AF5C-BB74-459D-B2D4-669FF69CDA97}</c15:txfldGUID>
                      <c15:f>Diagramm!$K$66</c15:f>
                      <c15:dlblFieldTableCache>
                        <c:ptCount val="1"/>
                      </c15:dlblFieldTableCache>
                    </c15:dlblFTEntry>
                  </c15:dlblFieldTable>
                  <c15:showDataLabelsRange val="0"/>
                </c:ext>
                <c:ext xmlns:c16="http://schemas.microsoft.com/office/drawing/2014/chart" uri="{C3380CC4-5D6E-409C-BE32-E72D297353CC}">
                  <c16:uniqueId val="{0000002B-BD73-4653-9F61-E7CAAB40E58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{47D65FB8-6C36-4B67-93C1-DA0392813E5B}</c15:txfldGUID>
                      <c15:f>Diagramm!$K$67</c15:f>
                      <c15:dlblFieldTableCache>
                        <c:ptCount val="1"/>
                      </c15:dlblFieldTableCache>
                    </c15:dlblFTEntry>
                  </c15:dlblFieldTable>
                  <c15:showDataLabelsRange val="0"/>
                </c:ext>
                <c:ext xmlns:c16="http://schemas.microsoft.com/office/drawing/2014/chart" uri="{C3380CC4-5D6E-409C-BE32-E72D297353CC}">
                  <c16:uniqueId val="{0000002C-BD73-4653-9F61-E7CAAB40E58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D73-4653-9F61-E7CAAB40E58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{5BBAAC08-A678-4F47-B676-4F0A4A1F3F22}</c15:txfldGUID>
                      <c15:f>Diagramm!$J$46</c15:f>
                      <c15:dlblFieldTableCache>
                        <c:ptCount val="1"/>
                      </c15:dlblFieldTableCache>
                    </c15:dlblFTEntry>
                  </c15:dlblFieldTable>
                  <c15:showDataLabelsRange val="0"/>
                </c:ext>
                <c:ext xmlns:c16="http://schemas.microsoft.com/office/drawing/2014/chart" uri="{C3380CC4-5D6E-409C-BE32-E72D297353CC}">
                  <c16:uniqueId val="{0000002E-BD73-4653-9F61-E7CAAB40E58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{D61E7C92-3CB8-45B4-A2C7-757E9151814E}</c15:txfldGUID>
                      <c15:f>Diagramm!$J$47</c15:f>
                      <c15:dlblFieldTableCache>
                        <c:ptCount val="1"/>
                      </c15:dlblFieldTableCache>
                    </c15:dlblFTEntry>
                  </c15:dlblFieldTable>
                  <c15:showDataLabelsRange val="0"/>
                </c:ext>
                <c:ext xmlns:c16="http://schemas.microsoft.com/office/drawing/2014/chart" uri="{C3380CC4-5D6E-409C-BE32-E72D297353CC}">
                  <c16:uniqueId val="{0000002F-BD73-4653-9F61-E7CAAB40E58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{EA53DF05-1382-4620-BFD3-508CA7FDADF3}</c15:txfldGUID>
                      <c15:f>Diagramm!$J$48</c15:f>
                      <c15:dlblFieldTableCache>
                        <c:ptCount val="1"/>
                      </c15:dlblFieldTableCache>
                    </c15:dlblFTEntry>
                  </c15:dlblFieldTable>
                  <c15:showDataLabelsRange val="0"/>
                </c:ext>
                <c:ext xmlns:c16="http://schemas.microsoft.com/office/drawing/2014/chart" uri="{C3380CC4-5D6E-409C-BE32-E72D297353CC}">
                  <c16:uniqueId val="{00000030-BD73-4653-9F61-E7CAAB40E58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{8A3F1161-540D-4C71-8262-E8405463C8E7}</c15:txfldGUID>
                      <c15:f>Diagramm!$J$49</c15:f>
                      <c15:dlblFieldTableCache>
                        <c:ptCount val="1"/>
                      </c15:dlblFieldTableCache>
                    </c15:dlblFTEntry>
                  </c15:dlblFieldTable>
                  <c15:showDataLabelsRange val="0"/>
                </c:ext>
                <c:ext xmlns:c16="http://schemas.microsoft.com/office/drawing/2014/chart" uri="{C3380CC4-5D6E-409C-BE32-E72D297353CC}">
                  <c16:uniqueId val="{00000031-BD73-4653-9F61-E7CAAB40E58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{D4FDD7CB-593D-446C-B542-DA5EB716FA25}</c15:txfldGUID>
                      <c15:f>Diagramm!$J$50</c15:f>
                      <c15:dlblFieldTableCache>
                        <c:ptCount val="1"/>
                      </c15:dlblFieldTableCache>
                    </c15:dlblFTEntry>
                  </c15:dlblFieldTable>
                  <c15:showDataLabelsRange val="0"/>
                </c:ext>
                <c:ext xmlns:c16="http://schemas.microsoft.com/office/drawing/2014/chart" uri="{C3380CC4-5D6E-409C-BE32-E72D297353CC}">
                  <c16:uniqueId val="{00000032-BD73-4653-9F61-E7CAAB40E58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{108989D4-7882-4A47-A671-6600E784C2C7}</c15:txfldGUID>
                      <c15:f>Diagramm!$J$51</c15:f>
                      <c15:dlblFieldTableCache>
                        <c:ptCount val="1"/>
                      </c15:dlblFieldTableCache>
                    </c15:dlblFTEntry>
                  </c15:dlblFieldTable>
                  <c15:showDataLabelsRange val="0"/>
                </c:ext>
                <c:ext xmlns:c16="http://schemas.microsoft.com/office/drawing/2014/chart" uri="{C3380CC4-5D6E-409C-BE32-E72D297353CC}">
                  <c16:uniqueId val="{00000033-BD73-4653-9F61-E7CAAB40E58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{E0EB84A9-72C8-405C-A8A5-A8F65C82C294}</c15:txfldGUID>
                      <c15:f>Diagramm!$J$52</c15:f>
                      <c15:dlblFieldTableCache>
                        <c:ptCount val="1"/>
                      </c15:dlblFieldTableCache>
                    </c15:dlblFTEntry>
                  </c15:dlblFieldTable>
                  <c15:showDataLabelsRange val="0"/>
                </c:ext>
                <c:ext xmlns:c16="http://schemas.microsoft.com/office/drawing/2014/chart" uri="{C3380CC4-5D6E-409C-BE32-E72D297353CC}">
                  <c16:uniqueId val="{00000034-BD73-4653-9F61-E7CAAB40E58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{505A0F06-31B3-4652-A331-B27B99BED875}</c15:txfldGUID>
                      <c15:f>Diagramm!$J$53</c15:f>
                      <c15:dlblFieldTableCache>
                        <c:ptCount val="1"/>
                      </c15:dlblFieldTableCache>
                    </c15:dlblFTEntry>
                  </c15:dlblFieldTable>
                  <c15:showDataLabelsRange val="0"/>
                </c:ext>
                <c:ext xmlns:c16="http://schemas.microsoft.com/office/drawing/2014/chart" uri="{C3380CC4-5D6E-409C-BE32-E72D297353CC}">
                  <c16:uniqueId val="{00000035-BD73-4653-9F61-E7CAAB40E58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{501085B6-DC5B-492A-8685-917A7BBD4E49}</c15:txfldGUID>
                      <c15:f>Diagramm!$J$54</c15:f>
                      <c15:dlblFieldTableCache>
                        <c:ptCount val="1"/>
                      </c15:dlblFieldTableCache>
                    </c15:dlblFTEntry>
                  </c15:dlblFieldTable>
                  <c15:showDataLabelsRange val="0"/>
                </c:ext>
                <c:ext xmlns:c16="http://schemas.microsoft.com/office/drawing/2014/chart" uri="{C3380CC4-5D6E-409C-BE32-E72D297353CC}">
                  <c16:uniqueId val="{00000036-BD73-4653-9F61-E7CAAB40E58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{259B7E37-657E-49C7-BA63-6DA26090C140}</c15:txfldGUID>
                      <c15:f>Diagramm!$J$55</c15:f>
                      <c15:dlblFieldTableCache>
                        <c:ptCount val="1"/>
                      </c15:dlblFieldTableCache>
                    </c15:dlblFTEntry>
                  </c15:dlblFieldTable>
                  <c15:showDataLabelsRange val="0"/>
                </c:ext>
                <c:ext xmlns:c16="http://schemas.microsoft.com/office/drawing/2014/chart" uri="{C3380CC4-5D6E-409C-BE32-E72D297353CC}">
                  <c16:uniqueId val="{00000037-BD73-4653-9F61-E7CAAB40E58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{9A69846E-E7C1-4ABD-A0CB-525628D4696E}</c15:txfldGUID>
                      <c15:f>Diagramm!$J$56</c15:f>
                      <c15:dlblFieldTableCache>
                        <c:ptCount val="1"/>
                      </c15:dlblFieldTableCache>
                    </c15:dlblFTEntry>
                  </c15:dlblFieldTable>
                  <c15:showDataLabelsRange val="0"/>
                </c:ext>
                <c:ext xmlns:c16="http://schemas.microsoft.com/office/drawing/2014/chart" uri="{C3380CC4-5D6E-409C-BE32-E72D297353CC}">
                  <c16:uniqueId val="{00000038-BD73-4653-9F61-E7CAAB40E58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{5B2BF087-E925-4827-A09A-6808B68CA533}</c15:txfldGUID>
                      <c15:f>Diagramm!$J$57</c15:f>
                      <c15:dlblFieldTableCache>
                        <c:ptCount val="1"/>
                      </c15:dlblFieldTableCache>
                    </c15:dlblFTEntry>
                  </c15:dlblFieldTable>
                  <c15:showDataLabelsRange val="0"/>
                </c:ext>
                <c:ext xmlns:c16="http://schemas.microsoft.com/office/drawing/2014/chart" uri="{C3380CC4-5D6E-409C-BE32-E72D297353CC}">
                  <c16:uniqueId val="{00000039-BD73-4653-9F61-E7CAAB40E58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{D1C22063-3CC2-4069-A026-8F9C1DBC69DF}</c15:txfldGUID>
                      <c15:f>Diagramm!$J$58</c15:f>
                      <c15:dlblFieldTableCache>
                        <c:ptCount val="1"/>
                      </c15:dlblFieldTableCache>
                    </c15:dlblFTEntry>
                  </c15:dlblFieldTable>
                  <c15:showDataLabelsRange val="0"/>
                </c:ext>
                <c:ext xmlns:c16="http://schemas.microsoft.com/office/drawing/2014/chart" uri="{C3380CC4-5D6E-409C-BE32-E72D297353CC}">
                  <c16:uniqueId val="{0000003A-BD73-4653-9F61-E7CAAB40E58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{295F1551-F17E-464C-8436-770E4BE91B8F}</c15:txfldGUID>
                      <c15:f>Diagramm!$J$59</c15:f>
                      <c15:dlblFieldTableCache>
                        <c:ptCount val="1"/>
                      </c15:dlblFieldTableCache>
                    </c15:dlblFTEntry>
                  </c15:dlblFieldTable>
                  <c15:showDataLabelsRange val="0"/>
                </c:ext>
                <c:ext xmlns:c16="http://schemas.microsoft.com/office/drawing/2014/chart" uri="{C3380CC4-5D6E-409C-BE32-E72D297353CC}">
                  <c16:uniqueId val="{0000003B-BD73-4653-9F61-E7CAAB40E58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{FC2B7730-CB4C-4A8C-A6BA-03D8B30BEEBC}</c15:txfldGUID>
                      <c15:f>Diagramm!$J$60</c15:f>
                      <c15:dlblFieldTableCache>
                        <c:ptCount val="1"/>
                      </c15:dlblFieldTableCache>
                    </c15:dlblFTEntry>
                  </c15:dlblFieldTable>
                  <c15:showDataLabelsRange val="0"/>
                </c:ext>
                <c:ext xmlns:c16="http://schemas.microsoft.com/office/drawing/2014/chart" uri="{C3380CC4-5D6E-409C-BE32-E72D297353CC}">
                  <c16:uniqueId val="{0000003C-BD73-4653-9F61-E7CAAB40E58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{E17F2688-F592-4241-A21D-B98DEC3014DC}</c15:txfldGUID>
                      <c15:f>Diagramm!$J$61</c15:f>
                      <c15:dlblFieldTableCache>
                        <c:ptCount val="1"/>
                      </c15:dlblFieldTableCache>
                    </c15:dlblFTEntry>
                  </c15:dlblFieldTable>
                  <c15:showDataLabelsRange val="0"/>
                </c:ext>
                <c:ext xmlns:c16="http://schemas.microsoft.com/office/drawing/2014/chart" uri="{C3380CC4-5D6E-409C-BE32-E72D297353CC}">
                  <c16:uniqueId val="{0000003D-BD73-4653-9F61-E7CAAB40E58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{726EB4F1-6BF5-4C60-B8CA-3F7499E93C93}</c15:txfldGUID>
                      <c15:f>Diagramm!$J$62</c15:f>
                      <c15:dlblFieldTableCache>
                        <c:ptCount val="1"/>
                      </c15:dlblFieldTableCache>
                    </c15:dlblFTEntry>
                  </c15:dlblFieldTable>
                  <c15:showDataLabelsRange val="0"/>
                </c:ext>
                <c:ext xmlns:c16="http://schemas.microsoft.com/office/drawing/2014/chart" uri="{C3380CC4-5D6E-409C-BE32-E72D297353CC}">
                  <c16:uniqueId val="{0000003E-BD73-4653-9F61-E7CAAB40E58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{50ABF318-C13B-4DCA-BA2C-9B1096B0D3F5}</c15:txfldGUID>
                      <c15:f>Diagramm!$J$63</c15:f>
                      <c15:dlblFieldTableCache>
                        <c:ptCount val="1"/>
                      </c15:dlblFieldTableCache>
                    </c15:dlblFTEntry>
                  </c15:dlblFieldTable>
                  <c15:showDataLabelsRange val="0"/>
                </c:ext>
                <c:ext xmlns:c16="http://schemas.microsoft.com/office/drawing/2014/chart" uri="{C3380CC4-5D6E-409C-BE32-E72D297353CC}">
                  <c16:uniqueId val="{0000003F-BD73-4653-9F61-E7CAAB40E58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{27364ACB-0663-4DEE-B428-621631DE43DF}</c15:txfldGUID>
                      <c15:f>Diagramm!$J$64</c15:f>
                      <c15:dlblFieldTableCache>
                        <c:ptCount val="1"/>
                      </c15:dlblFieldTableCache>
                    </c15:dlblFTEntry>
                  </c15:dlblFieldTable>
                  <c15:showDataLabelsRange val="0"/>
                </c:ext>
                <c:ext xmlns:c16="http://schemas.microsoft.com/office/drawing/2014/chart" uri="{C3380CC4-5D6E-409C-BE32-E72D297353CC}">
                  <c16:uniqueId val="{00000040-BD73-4653-9F61-E7CAAB40E58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{80E4DCE6-313A-4110-8B2C-1DF59B40F558}</c15:txfldGUID>
                      <c15:f>Diagramm!$J$65</c15:f>
                      <c15:dlblFieldTableCache>
                        <c:ptCount val="1"/>
                      </c15:dlblFieldTableCache>
                    </c15:dlblFTEntry>
                  </c15:dlblFieldTable>
                  <c15:showDataLabelsRange val="0"/>
                </c:ext>
                <c:ext xmlns:c16="http://schemas.microsoft.com/office/drawing/2014/chart" uri="{C3380CC4-5D6E-409C-BE32-E72D297353CC}">
                  <c16:uniqueId val="{00000041-BD73-4653-9F61-E7CAAB40E58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{249ED418-AF65-456F-A582-8F074ECFB1B0}</c15:txfldGUID>
                      <c15:f>Diagramm!$J$66</c15:f>
                      <c15:dlblFieldTableCache>
                        <c:ptCount val="1"/>
                      </c15:dlblFieldTableCache>
                    </c15:dlblFTEntry>
                  </c15:dlblFieldTable>
                  <c15:showDataLabelsRange val="0"/>
                </c:ext>
                <c:ext xmlns:c16="http://schemas.microsoft.com/office/drawing/2014/chart" uri="{C3380CC4-5D6E-409C-BE32-E72D297353CC}">
                  <c16:uniqueId val="{00000042-BD73-4653-9F61-E7CAAB40E58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{10218545-303D-457B-ABFA-10F3DAF79F51}</c15:txfldGUID>
                      <c15:f>Diagramm!$J$67</c15:f>
                      <c15:dlblFieldTableCache>
                        <c:ptCount val="1"/>
                      </c15:dlblFieldTableCache>
                    </c15:dlblFTEntry>
                  </c15:dlblFieldTable>
                  <c15:showDataLabelsRange val="0"/>
                </c:ext>
                <c:ext xmlns:c16="http://schemas.microsoft.com/office/drawing/2014/chart" uri="{C3380CC4-5D6E-409C-BE32-E72D297353CC}">
                  <c16:uniqueId val="{00000043-BD73-4653-9F61-E7CAAB40E58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D73-4653-9F61-E7CAAB40E58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37D-4DE7-99EB-91EC262474F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37D-4DE7-99EB-91EC262474F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37D-4DE7-99EB-91EC262474F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7D-4DE7-99EB-91EC262474F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37D-4DE7-99EB-91EC262474F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37D-4DE7-99EB-91EC262474F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37D-4DE7-99EB-91EC262474F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37D-4DE7-99EB-91EC262474F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37D-4DE7-99EB-91EC262474F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37D-4DE7-99EB-91EC262474F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37D-4DE7-99EB-91EC262474F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37D-4DE7-99EB-91EC262474F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37D-4DE7-99EB-91EC262474F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37D-4DE7-99EB-91EC262474F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37D-4DE7-99EB-91EC262474F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37D-4DE7-99EB-91EC262474F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37D-4DE7-99EB-91EC262474F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37D-4DE7-99EB-91EC262474F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37D-4DE7-99EB-91EC262474F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37D-4DE7-99EB-91EC262474F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37D-4DE7-99EB-91EC262474F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37D-4DE7-99EB-91EC262474F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37D-4DE7-99EB-91EC262474F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37D-4DE7-99EB-91EC262474F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37D-4DE7-99EB-91EC262474F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37D-4DE7-99EB-91EC262474F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37D-4DE7-99EB-91EC262474F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37D-4DE7-99EB-91EC262474F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37D-4DE7-99EB-91EC262474F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37D-4DE7-99EB-91EC262474F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37D-4DE7-99EB-91EC262474F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37D-4DE7-99EB-91EC262474F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37D-4DE7-99EB-91EC262474F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37D-4DE7-99EB-91EC262474F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37D-4DE7-99EB-91EC262474F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37D-4DE7-99EB-91EC262474F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37D-4DE7-99EB-91EC262474F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37D-4DE7-99EB-91EC262474F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37D-4DE7-99EB-91EC262474F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37D-4DE7-99EB-91EC262474F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37D-4DE7-99EB-91EC262474F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37D-4DE7-99EB-91EC262474F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37D-4DE7-99EB-91EC262474F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37D-4DE7-99EB-91EC262474F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37D-4DE7-99EB-91EC262474F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37D-4DE7-99EB-91EC262474F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37D-4DE7-99EB-91EC262474F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37D-4DE7-99EB-91EC262474F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37D-4DE7-99EB-91EC262474F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37D-4DE7-99EB-91EC262474F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37D-4DE7-99EB-91EC262474F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37D-4DE7-99EB-91EC262474F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37D-4DE7-99EB-91EC262474F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37D-4DE7-99EB-91EC262474F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37D-4DE7-99EB-91EC262474F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37D-4DE7-99EB-91EC262474F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37D-4DE7-99EB-91EC262474F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37D-4DE7-99EB-91EC262474F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37D-4DE7-99EB-91EC262474F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37D-4DE7-99EB-91EC262474F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37D-4DE7-99EB-91EC262474F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37D-4DE7-99EB-91EC262474F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37D-4DE7-99EB-91EC262474F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37D-4DE7-99EB-91EC262474F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37D-4DE7-99EB-91EC262474F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37D-4DE7-99EB-91EC262474F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37D-4DE7-99EB-91EC262474F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37D-4DE7-99EB-91EC262474F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37D-4DE7-99EB-91EC262474F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101.68615984405459</c:v>
                </c:pt>
                <c:pt idx="2">
                  <c:v>103.31189083820662</c:v>
                </c:pt>
                <c:pt idx="3">
                  <c:v>100.87329434697855</c:v>
                </c:pt>
                <c:pt idx="4">
                  <c:v>102.10136452241716</c:v>
                </c:pt>
                <c:pt idx="5">
                  <c:v>103.26315789473684</c:v>
                </c:pt>
                <c:pt idx="6">
                  <c:v>104.90253411306043</c:v>
                </c:pt>
                <c:pt idx="7">
                  <c:v>103.19883040935673</c:v>
                </c:pt>
                <c:pt idx="8">
                  <c:v>103.34502923976608</c:v>
                </c:pt>
                <c:pt idx="9">
                  <c:v>104.42300194931772</c:v>
                </c:pt>
                <c:pt idx="10">
                  <c:v>105.89473684210526</c:v>
                </c:pt>
                <c:pt idx="11">
                  <c:v>104.33138401559454</c:v>
                </c:pt>
                <c:pt idx="12">
                  <c:v>105.41910331384014</c:v>
                </c:pt>
                <c:pt idx="13">
                  <c:v>106.7504873294347</c:v>
                </c:pt>
                <c:pt idx="14">
                  <c:v>108.78362573099416</c:v>
                </c:pt>
                <c:pt idx="15">
                  <c:v>107.37621832358674</c:v>
                </c:pt>
                <c:pt idx="16">
                  <c:v>107.98830409356725</c:v>
                </c:pt>
                <c:pt idx="17">
                  <c:v>109.41715399610136</c:v>
                </c:pt>
                <c:pt idx="18">
                  <c:v>111.01754385964912</c:v>
                </c:pt>
                <c:pt idx="19">
                  <c:v>109.08187134502924</c:v>
                </c:pt>
                <c:pt idx="20">
                  <c:v>109.72319688109162</c:v>
                </c:pt>
                <c:pt idx="21">
                  <c:v>110.38986354775828</c:v>
                </c:pt>
                <c:pt idx="22">
                  <c:v>111.71734892787524</c:v>
                </c:pt>
                <c:pt idx="23">
                  <c:v>109.76803118908383</c:v>
                </c:pt>
                <c:pt idx="24">
                  <c:v>109.77582846003899</c:v>
                </c:pt>
              </c:numCache>
            </c:numRef>
          </c:val>
          <c:smooth val="0"/>
          <c:extLst>
            <c:ext xmlns:c16="http://schemas.microsoft.com/office/drawing/2014/chart" uri="{C3380CC4-5D6E-409C-BE32-E72D297353CC}">
              <c16:uniqueId val="{00000000-4C17-46DC-943F-8AF4A57484F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102.70394133822181</c:v>
                </c:pt>
                <c:pt idx="2">
                  <c:v>105.91200733272228</c:v>
                </c:pt>
                <c:pt idx="3">
                  <c:v>103.50595783684693</c:v>
                </c:pt>
                <c:pt idx="4">
                  <c:v>103.71219065077911</c:v>
                </c:pt>
                <c:pt idx="5">
                  <c:v>107.17231897341888</c:v>
                </c:pt>
                <c:pt idx="6">
                  <c:v>108.66177818515123</c:v>
                </c:pt>
                <c:pt idx="7">
                  <c:v>108.50137488542622</c:v>
                </c:pt>
                <c:pt idx="8">
                  <c:v>108.61594867094408</c:v>
                </c:pt>
                <c:pt idx="9">
                  <c:v>114.02383134738771</c:v>
                </c:pt>
                <c:pt idx="10">
                  <c:v>117.16315307057745</c:v>
                </c:pt>
                <c:pt idx="11">
                  <c:v>115.87992667277727</c:v>
                </c:pt>
                <c:pt idx="12">
                  <c:v>118.05682859761686</c:v>
                </c:pt>
                <c:pt idx="13">
                  <c:v>122.45646196150321</c:v>
                </c:pt>
                <c:pt idx="14">
                  <c:v>123.69385884509624</c:v>
                </c:pt>
                <c:pt idx="15">
                  <c:v>121.35655362053161</c:v>
                </c:pt>
                <c:pt idx="16">
                  <c:v>123.46471127406049</c:v>
                </c:pt>
                <c:pt idx="17">
                  <c:v>130.29330889092577</c:v>
                </c:pt>
                <c:pt idx="18">
                  <c:v>132.40146654445465</c:v>
                </c:pt>
                <c:pt idx="19">
                  <c:v>130.61411549037581</c:v>
                </c:pt>
                <c:pt idx="20">
                  <c:v>133.50137488542623</c:v>
                </c:pt>
                <c:pt idx="21">
                  <c:v>136.52612282309809</c:v>
                </c:pt>
                <c:pt idx="22">
                  <c:v>140.12373968835931</c:v>
                </c:pt>
                <c:pt idx="23">
                  <c:v>139.94042163153071</c:v>
                </c:pt>
                <c:pt idx="24">
                  <c:v>136.06782768102659</c:v>
                </c:pt>
              </c:numCache>
            </c:numRef>
          </c:val>
          <c:smooth val="0"/>
          <c:extLst>
            <c:ext xmlns:c16="http://schemas.microsoft.com/office/drawing/2014/chart" uri="{C3380CC4-5D6E-409C-BE32-E72D297353CC}">
              <c16:uniqueId val="{00000001-4C17-46DC-943F-8AF4A57484F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100.65520065520066</c:v>
                </c:pt>
                <c:pt idx="2">
                  <c:v>101.55610155610155</c:v>
                </c:pt>
                <c:pt idx="3">
                  <c:v>99.59049959049959</c:v>
                </c:pt>
                <c:pt idx="4">
                  <c:v>96.244296244296251</c:v>
                </c:pt>
                <c:pt idx="5">
                  <c:v>97.180297180297188</c:v>
                </c:pt>
                <c:pt idx="6">
                  <c:v>97.063297063297057</c:v>
                </c:pt>
                <c:pt idx="7">
                  <c:v>96.513396513396515</c:v>
                </c:pt>
                <c:pt idx="8">
                  <c:v>95.343395343395343</c:v>
                </c:pt>
                <c:pt idx="9">
                  <c:v>96.431496431496427</c:v>
                </c:pt>
                <c:pt idx="10">
                  <c:v>95.472095472095475</c:v>
                </c:pt>
                <c:pt idx="11">
                  <c:v>95.109395109395109</c:v>
                </c:pt>
                <c:pt idx="12">
                  <c:v>94.571194571194567</c:v>
                </c:pt>
                <c:pt idx="13">
                  <c:v>96.021996021996031</c:v>
                </c:pt>
                <c:pt idx="14">
                  <c:v>95.226395226395226</c:v>
                </c:pt>
                <c:pt idx="15">
                  <c:v>94.933894933894933</c:v>
                </c:pt>
                <c:pt idx="16">
                  <c:v>94.173394173394172</c:v>
                </c:pt>
                <c:pt idx="17">
                  <c:v>95.8932958932959</c:v>
                </c:pt>
                <c:pt idx="18">
                  <c:v>94.395694395694392</c:v>
                </c:pt>
                <c:pt idx="19">
                  <c:v>94.699894699894699</c:v>
                </c:pt>
                <c:pt idx="20">
                  <c:v>93.997893997893996</c:v>
                </c:pt>
                <c:pt idx="21">
                  <c:v>94.723294723294728</c:v>
                </c:pt>
                <c:pt idx="22">
                  <c:v>93.740493740493733</c:v>
                </c:pt>
                <c:pt idx="23">
                  <c:v>94.372294372294377</c:v>
                </c:pt>
                <c:pt idx="24">
                  <c:v>91.809991809991814</c:v>
                </c:pt>
              </c:numCache>
            </c:numRef>
          </c:val>
          <c:smooth val="0"/>
          <c:extLst>
            <c:ext xmlns:c16="http://schemas.microsoft.com/office/drawing/2014/chart" uri="{C3380CC4-5D6E-409C-BE32-E72D297353CC}">
              <c16:uniqueId val="{00000002-4C17-46DC-943F-8AF4A57484F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C17-46DC-943F-8AF4A57484F8}"/>
                </c:ext>
              </c:extLst>
            </c:dLbl>
            <c:dLbl>
              <c:idx val="1"/>
              <c:delete val="1"/>
              <c:extLst>
                <c:ext xmlns:c15="http://schemas.microsoft.com/office/drawing/2012/chart" uri="{CE6537A1-D6FC-4f65-9D91-7224C49458BB}"/>
                <c:ext xmlns:c16="http://schemas.microsoft.com/office/drawing/2014/chart" uri="{C3380CC4-5D6E-409C-BE32-E72D297353CC}">
                  <c16:uniqueId val="{00000004-4C17-46DC-943F-8AF4A57484F8}"/>
                </c:ext>
              </c:extLst>
            </c:dLbl>
            <c:dLbl>
              <c:idx val="2"/>
              <c:delete val="1"/>
              <c:extLst>
                <c:ext xmlns:c15="http://schemas.microsoft.com/office/drawing/2012/chart" uri="{CE6537A1-D6FC-4f65-9D91-7224C49458BB}"/>
                <c:ext xmlns:c16="http://schemas.microsoft.com/office/drawing/2014/chart" uri="{C3380CC4-5D6E-409C-BE32-E72D297353CC}">
                  <c16:uniqueId val="{00000005-4C17-46DC-943F-8AF4A57484F8}"/>
                </c:ext>
              </c:extLst>
            </c:dLbl>
            <c:dLbl>
              <c:idx val="3"/>
              <c:delete val="1"/>
              <c:extLst>
                <c:ext xmlns:c15="http://schemas.microsoft.com/office/drawing/2012/chart" uri="{CE6537A1-D6FC-4f65-9D91-7224C49458BB}"/>
                <c:ext xmlns:c16="http://schemas.microsoft.com/office/drawing/2014/chart" uri="{C3380CC4-5D6E-409C-BE32-E72D297353CC}">
                  <c16:uniqueId val="{00000006-4C17-46DC-943F-8AF4A57484F8}"/>
                </c:ext>
              </c:extLst>
            </c:dLbl>
            <c:dLbl>
              <c:idx val="4"/>
              <c:delete val="1"/>
              <c:extLst>
                <c:ext xmlns:c15="http://schemas.microsoft.com/office/drawing/2012/chart" uri="{CE6537A1-D6FC-4f65-9D91-7224C49458BB}"/>
                <c:ext xmlns:c16="http://schemas.microsoft.com/office/drawing/2014/chart" uri="{C3380CC4-5D6E-409C-BE32-E72D297353CC}">
                  <c16:uniqueId val="{00000007-4C17-46DC-943F-8AF4A57484F8}"/>
                </c:ext>
              </c:extLst>
            </c:dLbl>
            <c:dLbl>
              <c:idx val="5"/>
              <c:delete val="1"/>
              <c:extLst>
                <c:ext xmlns:c15="http://schemas.microsoft.com/office/drawing/2012/chart" uri="{CE6537A1-D6FC-4f65-9D91-7224C49458BB}"/>
                <c:ext xmlns:c16="http://schemas.microsoft.com/office/drawing/2014/chart" uri="{C3380CC4-5D6E-409C-BE32-E72D297353CC}">
                  <c16:uniqueId val="{00000008-4C17-46DC-943F-8AF4A57484F8}"/>
                </c:ext>
              </c:extLst>
            </c:dLbl>
            <c:dLbl>
              <c:idx val="6"/>
              <c:delete val="1"/>
              <c:extLst>
                <c:ext xmlns:c15="http://schemas.microsoft.com/office/drawing/2012/chart" uri="{CE6537A1-D6FC-4f65-9D91-7224C49458BB}"/>
                <c:ext xmlns:c16="http://schemas.microsoft.com/office/drawing/2014/chart" uri="{C3380CC4-5D6E-409C-BE32-E72D297353CC}">
                  <c16:uniqueId val="{00000009-4C17-46DC-943F-8AF4A57484F8}"/>
                </c:ext>
              </c:extLst>
            </c:dLbl>
            <c:dLbl>
              <c:idx val="7"/>
              <c:delete val="1"/>
              <c:extLst>
                <c:ext xmlns:c15="http://schemas.microsoft.com/office/drawing/2012/chart" uri="{CE6537A1-D6FC-4f65-9D91-7224C49458BB}"/>
                <c:ext xmlns:c16="http://schemas.microsoft.com/office/drawing/2014/chart" uri="{C3380CC4-5D6E-409C-BE32-E72D297353CC}">
                  <c16:uniqueId val="{0000000A-4C17-46DC-943F-8AF4A57484F8}"/>
                </c:ext>
              </c:extLst>
            </c:dLbl>
            <c:dLbl>
              <c:idx val="8"/>
              <c:delete val="1"/>
              <c:extLst>
                <c:ext xmlns:c15="http://schemas.microsoft.com/office/drawing/2012/chart" uri="{CE6537A1-D6FC-4f65-9D91-7224C49458BB}"/>
                <c:ext xmlns:c16="http://schemas.microsoft.com/office/drawing/2014/chart" uri="{C3380CC4-5D6E-409C-BE32-E72D297353CC}">
                  <c16:uniqueId val="{0000000B-4C17-46DC-943F-8AF4A57484F8}"/>
                </c:ext>
              </c:extLst>
            </c:dLbl>
            <c:dLbl>
              <c:idx val="9"/>
              <c:delete val="1"/>
              <c:extLst>
                <c:ext xmlns:c15="http://schemas.microsoft.com/office/drawing/2012/chart" uri="{CE6537A1-D6FC-4f65-9D91-7224C49458BB}"/>
                <c:ext xmlns:c16="http://schemas.microsoft.com/office/drawing/2014/chart" uri="{C3380CC4-5D6E-409C-BE32-E72D297353CC}">
                  <c16:uniqueId val="{0000000C-4C17-46DC-943F-8AF4A57484F8}"/>
                </c:ext>
              </c:extLst>
            </c:dLbl>
            <c:dLbl>
              <c:idx val="10"/>
              <c:delete val="1"/>
              <c:extLst>
                <c:ext xmlns:c15="http://schemas.microsoft.com/office/drawing/2012/chart" uri="{CE6537A1-D6FC-4f65-9D91-7224C49458BB}"/>
                <c:ext xmlns:c16="http://schemas.microsoft.com/office/drawing/2014/chart" uri="{C3380CC4-5D6E-409C-BE32-E72D297353CC}">
                  <c16:uniqueId val="{0000000D-4C17-46DC-943F-8AF4A57484F8}"/>
                </c:ext>
              </c:extLst>
            </c:dLbl>
            <c:dLbl>
              <c:idx val="11"/>
              <c:delete val="1"/>
              <c:extLst>
                <c:ext xmlns:c15="http://schemas.microsoft.com/office/drawing/2012/chart" uri="{CE6537A1-D6FC-4f65-9D91-7224C49458BB}"/>
                <c:ext xmlns:c16="http://schemas.microsoft.com/office/drawing/2014/chart" uri="{C3380CC4-5D6E-409C-BE32-E72D297353CC}">
                  <c16:uniqueId val="{0000000E-4C17-46DC-943F-8AF4A57484F8}"/>
                </c:ext>
              </c:extLst>
            </c:dLbl>
            <c:dLbl>
              <c:idx val="12"/>
              <c:delete val="1"/>
              <c:extLst>
                <c:ext xmlns:c15="http://schemas.microsoft.com/office/drawing/2012/chart" uri="{CE6537A1-D6FC-4f65-9D91-7224C49458BB}"/>
                <c:ext xmlns:c16="http://schemas.microsoft.com/office/drawing/2014/chart" uri="{C3380CC4-5D6E-409C-BE32-E72D297353CC}">
                  <c16:uniqueId val="{0000000F-4C17-46DC-943F-8AF4A57484F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C17-46DC-943F-8AF4A57484F8}"/>
                </c:ext>
              </c:extLst>
            </c:dLbl>
            <c:dLbl>
              <c:idx val="14"/>
              <c:delete val="1"/>
              <c:extLst>
                <c:ext xmlns:c15="http://schemas.microsoft.com/office/drawing/2012/chart" uri="{CE6537A1-D6FC-4f65-9D91-7224C49458BB}"/>
                <c:ext xmlns:c16="http://schemas.microsoft.com/office/drawing/2014/chart" uri="{C3380CC4-5D6E-409C-BE32-E72D297353CC}">
                  <c16:uniqueId val="{00000011-4C17-46DC-943F-8AF4A57484F8}"/>
                </c:ext>
              </c:extLst>
            </c:dLbl>
            <c:dLbl>
              <c:idx val="15"/>
              <c:delete val="1"/>
              <c:extLst>
                <c:ext xmlns:c15="http://schemas.microsoft.com/office/drawing/2012/chart" uri="{CE6537A1-D6FC-4f65-9D91-7224C49458BB}"/>
                <c:ext xmlns:c16="http://schemas.microsoft.com/office/drawing/2014/chart" uri="{C3380CC4-5D6E-409C-BE32-E72D297353CC}">
                  <c16:uniqueId val="{00000012-4C17-46DC-943F-8AF4A57484F8}"/>
                </c:ext>
              </c:extLst>
            </c:dLbl>
            <c:dLbl>
              <c:idx val="16"/>
              <c:delete val="1"/>
              <c:extLst>
                <c:ext xmlns:c15="http://schemas.microsoft.com/office/drawing/2012/chart" uri="{CE6537A1-D6FC-4f65-9D91-7224C49458BB}"/>
                <c:ext xmlns:c16="http://schemas.microsoft.com/office/drawing/2014/chart" uri="{C3380CC4-5D6E-409C-BE32-E72D297353CC}">
                  <c16:uniqueId val="{00000013-4C17-46DC-943F-8AF4A57484F8}"/>
                </c:ext>
              </c:extLst>
            </c:dLbl>
            <c:dLbl>
              <c:idx val="17"/>
              <c:delete val="1"/>
              <c:extLst>
                <c:ext xmlns:c15="http://schemas.microsoft.com/office/drawing/2012/chart" uri="{CE6537A1-D6FC-4f65-9D91-7224C49458BB}"/>
                <c:ext xmlns:c16="http://schemas.microsoft.com/office/drawing/2014/chart" uri="{C3380CC4-5D6E-409C-BE32-E72D297353CC}">
                  <c16:uniqueId val="{00000014-4C17-46DC-943F-8AF4A57484F8}"/>
                </c:ext>
              </c:extLst>
            </c:dLbl>
            <c:dLbl>
              <c:idx val="18"/>
              <c:delete val="1"/>
              <c:extLst>
                <c:ext xmlns:c15="http://schemas.microsoft.com/office/drawing/2012/chart" uri="{CE6537A1-D6FC-4f65-9D91-7224C49458BB}"/>
                <c:ext xmlns:c16="http://schemas.microsoft.com/office/drawing/2014/chart" uri="{C3380CC4-5D6E-409C-BE32-E72D297353CC}">
                  <c16:uniqueId val="{00000015-4C17-46DC-943F-8AF4A57484F8}"/>
                </c:ext>
              </c:extLst>
            </c:dLbl>
            <c:dLbl>
              <c:idx val="19"/>
              <c:delete val="1"/>
              <c:extLst>
                <c:ext xmlns:c15="http://schemas.microsoft.com/office/drawing/2012/chart" uri="{CE6537A1-D6FC-4f65-9D91-7224C49458BB}"/>
                <c:ext xmlns:c16="http://schemas.microsoft.com/office/drawing/2014/chart" uri="{C3380CC4-5D6E-409C-BE32-E72D297353CC}">
                  <c16:uniqueId val="{00000016-4C17-46DC-943F-8AF4A57484F8}"/>
                </c:ext>
              </c:extLst>
            </c:dLbl>
            <c:dLbl>
              <c:idx val="20"/>
              <c:delete val="1"/>
              <c:extLst>
                <c:ext xmlns:c15="http://schemas.microsoft.com/office/drawing/2012/chart" uri="{CE6537A1-D6FC-4f65-9D91-7224C49458BB}"/>
                <c:ext xmlns:c16="http://schemas.microsoft.com/office/drawing/2014/chart" uri="{C3380CC4-5D6E-409C-BE32-E72D297353CC}">
                  <c16:uniqueId val="{00000017-4C17-46DC-943F-8AF4A57484F8}"/>
                </c:ext>
              </c:extLst>
            </c:dLbl>
            <c:dLbl>
              <c:idx val="21"/>
              <c:delete val="1"/>
              <c:extLst>
                <c:ext xmlns:c15="http://schemas.microsoft.com/office/drawing/2012/chart" uri="{CE6537A1-D6FC-4f65-9D91-7224C49458BB}"/>
                <c:ext xmlns:c16="http://schemas.microsoft.com/office/drawing/2014/chart" uri="{C3380CC4-5D6E-409C-BE32-E72D297353CC}">
                  <c16:uniqueId val="{00000018-4C17-46DC-943F-8AF4A57484F8}"/>
                </c:ext>
              </c:extLst>
            </c:dLbl>
            <c:dLbl>
              <c:idx val="22"/>
              <c:delete val="1"/>
              <c:extLst>
                <c:ext xmlns:c15="http://schemas.microsoft.com/office/drawing/2012/chart" uri="{CE6537A1-D6FC-4f65-9D91-7224C49458BB}"/>
                <c:ext xmlns:c16="http://schemas.microsoft.com/office/drawing/2014/chart" uri="{C3380CC4-5D6E-409C-BE32-E72D297353CC}">
                  <c16:uniqueId val="{00000019-4C17-46DC-943F-8AF4A57484F8}"/>
                </c:ext>
              </c:extLst>
            </c:dLbl>
            <c:dLbl>
              <c:idx val="23"/>
              <c:delete val="1"/>
              <c:extLst>
                <c:ext xmlns:c15="http://schemas.microsoft.com/office/drawing/2012/chart" uri="{CE6537A1-D6FC-4f65-9D91-7224C49458BB}"/>
                <c:ext xmlns:c16="http://schemas.microsoft.com/office/drawing/2014/chart" uri="{C3380CC4-5D6E-409C-BE32-E72D297353CC}">
                  <c16:uniqueId val="{0000001A-4C17-46DC-943F-8AF4A57484F8}"/>
                </c:ext>
              </c:extLst>
            </c:dLbl>
            <c:dLbl>
              <c:idx val="24"/>
              <c:delete val="1"/>
              <c:extLst>
                <c:ext xmlns:c15="http://schemas.microsoft.com/office/drawing/2012/chart" uri="{CE6537A1-D6FC-4f65-9D91-7224C49458BB}"/>
                <c:ext xmlns:c16="http://schemas.microsoft.com/office/drawing/2014/chart" uri="{C3380CC4-5D6E-409C-BE32-E72D297353CC}">
                  <c16:uniqueId val="{0000001B-4C17-46DC-943F-8AF4A57484F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C17-46DC-943F-8AF4A57484F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Schwandorf (09376)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56315</v>
      </c>
      <c r="F11" s="238">
        <v>56311</v>
      </c>
      <c r="G11" s="238">
        <v>57311</v>
      </c>
      <c r="H11" s="238">
        <v>56630</v>
      </c>
      <c r="I11" s="265">
        <v>56288</v>
      </c>
      <c r="J11" s="263">
        <v>27</v>
      </c>
      <c r="K11" s="266">
        <v>4.7967595224559408E-2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18.8351238568765</v>
      </c>
      <c r="E13" s="115">
        <v>10607</v>
      </c>
      <c r="F13" s="114">
        <v>10367</v>
      </c>
      <c r="G13" s="114">
        <v>10846</v>
      </c>
      <c r="H13" s="114">
        <v>10877</v>
      </c>
      <c r="I13" s="140">
        <v>10710</v>
      </c>
      <c r="J13" s="115">
        <v>-103</v>
      </c>
      <c r="K13" s="116">
        <v>-0.96171802054154998</v>
      </c>
    </row>
    <row r="14" spans="1:255" ht="14.1" customHeight="1" x14ac:dyDescent="0.2">
      <c r="A14" s="306" t="s">
        <v>230</v>
      </c>
      <c r="B14" s="307"/>
      <c r="C14" s="308"/>
      <c r="D14" s="113">
        <v>63.427150847909083</v>
      </c>
      <c r="E14" s="115">
        <v>35719</v>
      </c>
      <c r="F14" s="114">
        <v>35977</v>
      </c>
      <c r="G14" s="114">
        <v>36530</v>
      </c>
      <c r="H14" s="114">
        <v>35931</v>
      </c>
      <c r="I14" s="140">
        <v>35823</v>
      </c>
      <c r="J14" s="115">
        <v>-104</v>
      </c>
      <c r="K14" s="116">
        <v>-0.29031627725204479</v>
      </c>
    </row>
    <row r="15" spans="1:255" ht="14.1" customHeight="1" x14ac:dyDescent="0.2">
      <c r="A15" s="306" t="s">
        <v>231</v>
      </c>
      <c r="B15" s="307"/>
      <c r="C15" s="308"/>
      <c r="D15" s="113">
        <v>9.8375210867442071</v>
      </c>
      <c r="E15" s="115">
        <v>5540</v>
      </c>
      <c r="F15" s="114">
        <v>5561</v>
      </c>
      <c r="G15" s="114">
        <v>5581</v>
      </c>
      <c r="H15" s="114">
        <v>5537</v>
      </c>
      <c r="I15" s="140">
        <v>5519</v>
      </c>
      <c r="J15" s="115">
        <v>21</v>
      </c>
      <c r="K15" s="116">
        <v>0.38050371444102193</v>
      </c>
    </row>
    <row r="16" spans="1:255" ht="14.1" customHeight="1" x14ac:dyDescent="0.2">
      <c r="A16" s="306" t="s">
        <v>232</v>
      </c>
      <c r="B16" s="307"/>
      <c r="C16" s="308"/>
      <c r="D16" s="113">
        <v>7.0087898428482642</v>
      </c>
      <c r="E16" s="115">
        <v>3947</v>
      </c>
      <c r="F16" s="114">
        <v>3902</v>
      </c>
      <c r="G16" s="114">
        <v>3852</v>
      </c>
      <c r="H16" s="114">
        <v>3787</v>
      </c>
      <c r="I16" s="140">
        <v>3738</v>
      </c>
      <c r="J16" s="115">
        <v>209</v>
      </c>
      <c r="K16" s="116">
        <v>5.5912252541466021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0.7866465417739501</v>
      </c>
      <c r="E18" s="115">
        <v>443</v>
      </c>
      <c r="F18" s="114">
        <v>442</v>
      </c>
      <c r="G18" s="114">
        <v>471</v>
      </c>
      <c r="H18" s="114">
        <v>448</v>
      </c>
      <c r="I18" s="140">
        <v>433</v>
      </c>
      <c r="J18" s="115">
        <v>10</v>
      </c>
      <c r="K18" s="116">
        <v>2.3094688221709005</v>
      </c>
    </row>
    <row r="19" spans="1:255" ht="14.1" customHeight="1" x14ac:dyDescent="0.2">
      <c r="A19" s="306" t="s">
        <v>235</v>
      </c>
      <c r="B19" s="307" t="s">
        <v>236</v>
      </c>
      <c r="C19" s="308"/>
      <c r="D19" s="113">
        <v>0.33561218147917959</v>
      </c>
      <c r="E19" s="115">
        <v>189</v>
      </c>
      <c r="F19" s="114">
        <v>179</v>
      </c>
      <c r="G19" s="114">
        <v>200</v>
      </c>
      <c r="H19" s="114">
        <v>194</v>
      </c>
      <c r="I19" s="140">
        <v>190</v>
      </c>
      <c r="J19" s="115">
        <v>-1</v>
      </c>
      <c r="K19" s="116">
        <v>-0.52631578947368418</v>
      </c>
    </row>
    <row r="20" spans="1:255" ht="14.1" customHeight="1" x14ac:dyDescent="0.2">
      <c r="A20" s="306">
        <v>12</v>
      </c>
      <c r="B20" s="307" t="s">
        <v>237</v>
      </c>
      <c r="C20" s="308"/>
      <c r="D20" s="113">
        <v>0.55047500665897187</v>
      </c>
      <c r="E20" s="115">
        <v>310</v>
      </c>
      <c r="F20" s="114">
        <v>287</v>
      </c>
      <c r="G20" s="114">
        <v>323</v>
      </c>
      <c r="H20" s="114">
        <v>311</v>
      </c>
      <c r="I20" s="140">
        <v>302</v>
      </c>
      <c r="J20" s="115">
        <v>8</v>
      </c>
      <c r="K20" s="116">
        <v>2.6490066225165565</v>
      </c>
    </row>
    <row r="21" spans="1:255" ht="14.1" customHeight="1" x14ac:dyDescent="0.2">
      <c r="A21" s="306">
        <v>21</v>
      </c>
      <c r="B21" s="307" t="s">
        <v>238</v>
      </c>
      <c r="C21" s="308"/>
      <c r="D21" s="113">
        <v>2.2853591405486995</v>
      </c>
      <c r="E21" s="115">
        <v>1287</v>
      </c>
      <c r="F21" s="114">
        <v>1290</v>
      </c>
      <c r="G21" s="114">
        <v>1355</v>
      </c>
      <c r="H21" s="114">
        <v>1302</v>
      </c>
      <c r="I21" s="140">
        <v>1277</v>
      </c>
      <c r="J21" s="115">
        <v>10</v>
      </c>
      <c r="K21" s="116">
        <v>0.78308535630383713</v>
      </c>
    </row>
    <row r="22" spans="1:255" ht="14.1" customHeight="1" x14ac:dyDescent="0.2">
      <c r="A22" s="306">
        <v>22</v>
      </c>
      <c r="B22" s="307" t="s">
        <v>239</v>
      </c>
      <c r="C22" s="308"/>
      <c r="D22" s="113">
        <v>3.141258989612004</v>
      </c>
      <c r="E22" s="115">
        <v>1769</v>
      </c>
      <c r="F22" s="114">
        <v>1771</v>
      </c>
      <c r="G22" s="114">
        <v>1796</v>
      </c>
      <c r="H22" s="114">
        <v>1823</v>
      </c>
      <c r="I22" s="140">
        <v>1854</v>
      </c>
      <c r="J22" s="115">
        <v>-85</v>
      </c>
      <c r="K22" s="116">
        <v>-4.5846817691477888</v>
      </c>
    </row>
    <row r="23" spans="1:255" ht="14.1" customHeight="1" x14ac:dyDescent="0.2">
      <c r="A23" s="306">
        <v>23</v>
      </c>
      <c r="B23" s="307" t="s">
        <v>240</v>
      </c>
      <c r="C23" s="308"/>
      <c r="D23" s="113">
        <v>0.4936517801651425</v>
      </c>
      <c r="E23" s="115">
        <v>278</v>
      </c>
      <c r="F23" s="114">
        <v>283</v>
      </c>
      <c r="G23" s="114">
        <v>283</v>
      </c>
      <c r="H23" s="114">
        <v>302</v>
      </c>
      <c r="I23" s="140">
        <v>296</v>
      </c>
      <c r="J23" s="115">
        <v>-18</v>
      </c>
      <c r="K23" s="116">
        <v>-6.0810810810810807</v>
      </c>
    </row>
    <row r="24" spans="1:255" ht="14.1" customHeight="1" x14ac:dyDescent="0.2">
      <c r="A24" s="306">
        <v>24</v>
      </c>
      <c r="B24" s="307" t="s">
        <v>241</v>
      </c>
      <c r="C24" s="308"/>
      <c r="D24" s="113">
        <v>7.5148717038089323</v>
      </c>
      <c r="E24" s="115">
        <v>4232</v>
      </c>
      <c r="F24" s="114">
        <v>4336</v>
      </c>
      <c r="G24" s="114">
        <v>4487</v>
      </c>
      <c r="H24" s="114">
        <v>4523</v>
      </c>
      <c r="I24" s="140">
        <v>4560</v>
      </c>
      <c r="J24" s="115">
        <v>-328</v>
      </c>
      <c r="K24" s="116">
        <v>-7.192982456140351</v>
      </c>
    </row>
    <row r="25" spans="1:255" ht="14.1" customHeight="1" x14ac:dyDescent="0.2">
      <c r="A25" s="306">
        <v>25</v>
      </c>
      <c r="B25" s="307" t="s">
        <v>242</v>
      </c>
      <c r="C25" s="308"/>
      <c r="D25" s="113">
        <v>7.4420669448637131</v>
      </c>
      <c r="E25" s="115">
        <v>4191</v>
      </c>
      <c r="F25" s="114">
        <v>4183</v>
      </c>
      <c r="G25" s="114">
        <v>4212</v>
      </c>
      <c r="H25" s="114">
        <v>4103</v>
      </c>
      <c r="I25" s="140">
        <v>4063</v>
      </c>
      <c r="J25" s="115">
        <v>128</v>
      </c>
      <c r="K25" s="116">
        <v>3.1503814915087376</v>
      </c>
    </row>
    <row r="26" spans="1:255" ht="14.1" customHeight="1" x14ac:dyDescent="0.2">
      <c r="A26" s="306">
        <v>26</v>
      </c>
      <c r="B26" s="307" t="s">
        <v>243</v>
      </c>
      <c r="C26" s="308"/>
      <c r="D26" s="113">
        <v>3.7183698836899581</v>
      </c>
      <c r="E26" s="115">
        <v>2094</v>
      </c>
      <c r="F26" s="114">
        <v>2121</v>
      </c>
      <c r="G26" s="114">
        <v>2127</v>
      </c>
      <c r="H26" s="114">
        <v>2050</v>
      </c>
      <c r="I26" s="140">
        <v>2053</v>
      </c>
      <c r="J26" s="115">
        <v>41</v>
      </c>
      <c r="K26" s="116">
        <v>1.9970774476376034</v>
      </c>
    </row>
    <row r="27" spans="1:255" ht="14.1" customHeight="1" x14ac:dyDescent="0.2">
      <c r="A27" s="306">
        <v>27</v>
      </c>
      <c r="B27" s="307" t="s">
        <v>244</v>
      </c>
      <c r="C27" s="308"/>
      <c r="D27" s="113">
        <v>4.0522063393412058</v>
      </c>
      <c r="E27" s="115">
        <v>2282</v>
      </c>
      <c r="F27" s="114">
        <v>2315</v>
      </c>
      <c r="G27" s="114">
        <v>2315</v>
      </c>
      <c r="H27" s="114">
        <v>2319</v>
      </c>
      <c r="I27" s="140">
        <v>2324</v>
      </c>
      <c r="J27" s="115">
        <v>-42</v>
      </c>
      <c r="K27" s="116">
        <v>-1.8072289156626506</v>
      </c>
    </row>
    <row r="28" spans="1:255" ht="14.1" customHeight="1" x14ac:dyDescent="0.2">
      <c r="A28" s="306">
        <v>28</v>
      </c>
      <c r="B28" s="307" t="s">
        <v>245</v>
      </c>
      <c r="C28" s="308"/>
      <c r="D28" s="113">
        <v>0.38888395631714462</v>
      </c>
      <c r="E28" s="115">
        <v>219</v>
      </c>
      <c r="F28" s="114">
        <v>297</v>
      </c>
      <c r="G28" s="114">
        <v>329</v>
      </c>
      <c r="H28" s="114">
        <v>338</v>
      </c>
      <c r="I28" s="140">
        <v>346</v>
      </c>
      <c r="J28" s="115">
        <v>-127</v>
      </c>
      <c r="K28" s="116">
        <v>-36.705202312138731</v>
      </c>
    </row>
    <row r="29" spans="1:255" ht="14.1" customHeight="1" x14ac:dyDescent="0.2">
      <c r="A29" s="306">
        <v>29</v>
      </c>
      <c r="B29" s="307" t="s">
        <v>246</v>
      </c>
      <c r="C29" s="308"/>
      <c r="D29" s="113">
        <v>3.8639794015803961</v>
      </c>
      <c r="E29" s="115">
        <v>2176</v>
      </c>
      <c r="F29" s="114">
        <v>2198</v>
      </c>
      <c r="G29" s="114">
        <v>2204</v>
      </c>
      <c r="H29" s="114">
        <v>2170</v>
      </c>
      <c r="I29" s="140">
        <v>2172</v>
      </c>
      <c r="J29" s="115">
        <v>4</v>
      </c>
      <c r="K29" s="116">
        <v>0.18416206261510129</v>
      </c>
    </row>
    <row r="30" spans="1:255" ht="14.1" customHeight="1" x14ac:dyDescent="0.2">
      <c r="A30" s="306" t="s">
        <v>247</v>
      </c>
      <c r="B30" s="307" t="s">
        <v>248</v>
      </c>
      <c r="C30" s="308"/>
      <c r="D30" s="113">
        <v>2.5339607564592028</v>
      </c>
      <c r="E30" s="115">
        <v>1427</v>
      </c>
      <c r="F30" s="114">
        <v>1428</v>
      </c>
      <c r="G30" s="114">
        <v>1438</v>
      </c>
      <c r="H30" s="114">
        <v>1408</v>
      </c>
      <c r="I30" s="140">
        <v>1408</v>
      </c>
      <c r="J30" s="115">
        <v>19</v>
      </c>
      <c r="K30" s="116">
        <v>1.3494318181818181</v>
      </c>
    </row>
    <row r="31" spans="1:255" ht="14.1" customHeight="1" x14ac:dyDescent="0.2">
      <c r="A31" s="306" t="s">
        <v>249</v>
      </c>
      <c r="B31" s="307" t="s">
        <v>250</v>
      </c>
      <c r="C31" s="308"/>
      <c r="D31" s="113">
        <v>1.2589896120039066</v>
      </c>
      <c r="E31" s="115">
        <v>709</v>
      </c>
      <c r="F31" s="114">
        <v>730</v>
      </c>
      <c r="G31" s="114">
        <v>726</v>
      </c>
      <c r="H31" s="114">
        <v>726</v>
      </c>
      <c r="I31" s="140">
        <v>728</v>
      </c>
      <c r="J31" s="115">
        <v>-19</v>
      </c>
      <c r="K31" s="116">
        <v>-2.6098901098901099</v>
      </c>
    </row>
    <row r="32" spans="1:255" ht="14.1" customHeight="1" x14ac:dyDescent="0.2">
      <c r="A32" s="306">
        <v>31</v>
      </c>
      <c r="B32" s="307" t="s">
        <v>251</v>
      </c>
      <c r="C32" s="308"/>
      <c r="D32" s="113">
        <v>0.50075468347687113</v>
      </c>
      <c r="E32" s="115">
        <v>282</v>
      </c>
      <c r="F32" s="114">
        <v>275</v>
      </c>
      <c r="G32" s="114">
        <v>277</v>
      </c>
      <c r="H32" s="114">
        <v>260</v>
      </c>
      <c r="I32" s="140">
        <v>249</v>
      </c>
      <c r="J32" s="115">
        <v>33</v>
      </c>
      <c r="K32" s="116">
        <v>13.253012048192771</v>
      </c>
    </row>
    <row r="33" spans="1:11" ht="14.1" customHeight="1" x14ac:dyDescent="0.2">
      <c r="A33" s="306">
        <v>32</v>
      </c>
      <c r="B33" s="307" t="s">
        <v>252</v>
      </c>
      <c r="C33" s="308"/>
      <c r="D33" s="113">
        <v>1.9834857498002307</v>
      </c>
      <c r="E33" s="115">
        <v>1117</v>
      </c>
      <c r="F33" s="114">
        <v>1108</v>
      </c>
      <c r="G33" s="114">
        <v>1238</v>
      </c>
      <c r="H33" s="114">
        <v>1200</v>
      </c>
      <c r="I33" s="140">
        <v>1096</v>
      </c>
      <c r="J33" s="115">
        <v>21</v>
      </c>
      <c r="K33" s="116">
        <v>1.916058394160584</v>
      </c>
    </row>
    <row r="34" spans="1:11" ht="14.1" customHeight="1" x14ac:dyDescent="0.2">
      <c r="A34" s="306">
        <v>33</v>
      </c>
      <c r="B34" s="307" t="s">
        <v>253</v>
      </c>
      <c r="C34" s="308"/>
      <c r="D34" s="113">
        <v>1.2447838053804492</v>
      </c>
      <c r="E34" s="115">
        <v>701</v>
      </c>
      <c r="F34" s="114">
        <v>666</v>
      </c>
      <c r="G34" s="114">
        <v>819</v>
      </c>
      <c r="H34" s="114">
        <v>797</v>
      </c>
      <c r="I34" s="140">
        <v>734</v>
      </c>
      <c r="J34" s="115">
        <v>-33</v>
      </c>
      <c r="K34" s="116">
        <v>-4.4959128065395095</v>
      </c>
    </row>
    <row r="35" spans="1:11" ht="14.1" customHeight="1" x14ac:dyDescent="0.2">
      <c r="A35" s="306">
        <v>34</v>
      </c>
      <c r="B35" s="307" t="s">
        <v>254</v>
      </c>
      <c r="C35" s="308"/>
      <c r="D35" s="113">
        <v>2.3510609961821896</v>
      </c>
      <c r="E35" s="115">
        <v>1324</v>
      </c>
      <c r="F35" s="114">
        <v>1325</v>
      </c>
      <c r="G35" s="114">
        <v>1347</v>
      </c>
      <c r="H35" s="114">
        <v>1320</v>
      </c>
      <c r="I35" s="140">
        <v>1311</v>
      </c>
      <c r="J35" s="115">
        <v>13</v>
      </c>
      <c r="K35" s="116">
        <v>0.99160945842868042</v>
      </c>
    </row>
    <row r="36" spans="1:11" ht="14.1" customHeight="1" x14ac:dyDescent="0.2">
      <c r="A36" s="306">
        <v>41</v>
      </c>
      <c r="B36" s="307" t="s">
        <v>255</v>
      </c>
      <c r="C36" s="308"/>
      <c r="D36" s="113">
        <v>1.9905886531119594</v>
      </c>
      <c r="E36" s="115">
        <v>1121</v>
      </c>
      <c r="F36" s="114">
        <v>1130</v>
      </c>
      <c r="G36" s="114">
        <v>1132</v>
      </c>
      <c r="H36" s="114">
        <v>1119</v>
      </c>
      <c r="I36" s="140">
        <v>1115</v>
      </c>
      <c r="J36" s="115">
        <v>6</v>
      </c>
      <c r="K36" s="116">
        <v>0.53811659192825112</v>
      </c>
    </row>
    <row r="37" spans="1:11" ht="14.1" customHeight="1" x14ac:dyDescent="0.2">
      <c r="A37" s="306">
        <v>42</v>
      </c>
      <c r="B37" s="307" t="s">
        <v>256</v>
      </c>
      <c r="C37" s="308"/>
      <c r="D37" s="113">
        <v>0.1136464529876587</v>
      </c>
      <c r="E37" s="115">
        <v>64</v>
      </c>
      <c r="F37" s="114">
        <v>62</v>
      </c>
      <c r="G37" s="114">
        <v>62</v>
      </c>
      <c r="H37" s="114">
        <v>64</v>
      </c>
      <c r="I37" s="140">
        <v>65</v>
      </c>
      <c r="J37" s="115">
        <v>-1</v>
      </c>
      <c r="K37" s="116">
        <v>-1.5384615384615385</v>
      </c>
    </row>
    <row r="38" spans="1:11" ht="14.1" customHeight="1" x14ac:dyDescent="0.2">
      <c r="A38" s="306">
        <v>43</v>
      </c>
      <c r="B38" s="307" t="s">
        <v>257</v>
      </c>
      <c r="C38" s="308"/>
      <c r="D38" s="113">
        <v>1.3175885643256682</v>
      </c>
      <c r="E38" s="115">
        <v>742</v>
      </c>
      <c r="F38" s="114">
        <v>752</v>
      </c>
      <c r="G38" s="114">
        <v>756</v>
      </c>
      <c r="H38" s="114">
        <v>717</v>
      </c>
      <c r="I38" s="140">
        <v>712</v>
      </c>
      <c r="J38" s="115">
        <v>30</v>
      </c>
      <c r="K38" s="116">
        <v>4.213483146067416</v>
      </c>
    </row>
    <row r="39" spans="1:11" ht="14.1" customHeight="1" x14ac:dyDescent="0.2">
      <c r="A39" s="306">
        <v>51</v>
      </c>
      <c r="B39" s="307" t="s">
        <v>258</v>
      </c>
      <c r="C39" s="308"/>
      <c r="D39" s="113">
        <v>8.2358163899493917</v>
      </c>
      <c r="E39" s="115">
        <v>4638</v>
      </c>
      <c r="F39" s="114">
        <v>4525</v>
      </c>
      <c r="G39" s="114">
        <v>4701</v>
      </c>
      <c r="H39" s="114">
        <v>4748</v>
      </c>
      <c r="I39" s="140">
        <v>4732</v>
      </c>
      <c r="J39" s="115">
        <v>-94</v>
      </c>
      <c r="K39" s="116">
        <v>-1.9864750633981403</v>
      </c>
    </row>
    <row r="40" spans="1:11" ht="14.1" customHeight="1" x14ac:dyDescent="0.2">
      <c r="A40" s="306" t="s">
        <v>259</v>
      </c>
      <c r="B40" s="307" t="s">
        <v>260</v>
      </c>
      <c r="C40" s="308"/>
      <c r="D40" s="113">
        <v>7.120660570007991</v>
      </c>
      <c r="E40" s="115">
        <v>4010</v>
      </c>
      <c r="F40" s="114">
        <v>3907</v>
      </c>
      <c r="G40" s="114">
        <v>4078</v>
      </c>
      <c r="H40" s="114">
        <v>4192</v>
      </c>
      <c r="I40" s="140">
        <v>4182</v>
      </c>
      <c r="J40" s="115">
        <v>-172</v>
      </c>
      <c r="K40" s="116">
        <v>-4.1128646580583457</v>
      </c>
    </row>
    <row r="41" spans="1:11" ht="14.1" customHeight="1" x14ac:dyDescent="0.2">
      <c r="A41" s="306"/>
      <c r="B41" s="307" t="s">
        <v>261</v>
      </c>
      <c r="C41" s="308"/>
      <c r="D41" s="113">
        <v>6.7157950812394569</v>
      </c>
      <c r="E41" s="115">
        <v>3782</v>
      </c>
      <c r="F41" s="114">
        <v>3692</v>
      </c>
      <c r="G41" s="114">
        <v>3872</v>
      </c>
      <c r="H41" s="114">
        <v>3906</v>
      </c>
      <c r="I41" s="140">
        <v>3884</v>
      </c>
      <c r="J41" s="115">
        <v>-102</v>
      </c>
      <c r="K41" s="116">
        <v>-2.6261585993820802</v>
      </c>
    </row>
    <row r="42" spans="1:11" ht="14.1" customHeight="1" x14ac:dyDescent="0.2">
      <c r="A42" s="306">
        <v>52</v>
      </c>
      <c r="B42" s="307" t="s">
        <v>262</v>
      </c>
      <c r="C42" s="308"/>
      <c r="D42" s="113">
        <v>4.5494095711622125</v>
      </c>
      <c r="E42" s="115">
        <v>2562</v>
      </c>
      <c r="F42" s="114">
        <v>2540</v>
      </c>
      <c r="G42" s="114">
        <v>2664</v>
      </c>
      <c r="H42" s="114">
        <v>2658</v>
      </c>
      <c r="I42" s="140">
        <v>2584</v>
      </c>
      <c r="J42" s="115">
        <v>-22</v>
      </c>
      <c r="K42" s="116">
        <v>-0.85139318885448911</v>
      </c>
    </row>
    <row r="43" spans="1:11" ht="14.1" customHeight="1" x14ac:dyDescent="0.2">
      <c r="A43" s="306" t="s">
        <v>263</v>
      </c>
      <c r="B43" s="307" t="s">
        <v>264</v>
      </c>
      <c r="C43" s="308"/>
      <c r="D43" s="113">
        <v>3.3703276214152535</v>
      </c>
      <c r="E43" s="115">
        <v>1898</v>
      </c>
      <c r="F43" s="114">
        <v>1867</v>
      </c>
      <c r="G43" s="114">
        <v>1960</v>
      </c>
      <c r="H43" s="114">
        <v>1960</v>
      </c>
      <c r="I43" s="140">
        <v>1915</v>
      </c>
      <c r="J43" s="115">
        <v>-17</v>
      </c>
      <c r="K43" s="116">
        <v>-0.8877284595300261</v>
      </c>
    </row>
    <row r="44" spans="1:11" ht="14.1" customHeight="1" x14ac:dyDescent="0.2">
      <c r="A44" s="306">
        <v>53</v>
      </c>
      <c r="B44" s="307" t="s">
        <v>265</v>
      </c>
      <c r="C44" s="308"/>
      <c r="D44" s="113">
        <v>0.54514782917517535</v>
      </c>
      <c r="E44" s="115">
        <v>307</v>
      </c>
      <c r="F44" s="114">
        <v>302</v>
      </c>
      <c r="G44" s="114">
        <v>316</v>
      </c>
      <c r="H44" s="114">
        <v>303</v>
      </c>
      <c r="I44" s="140">
        <v>309</v>
      </c>
      <c r="J44" s="115">
        <v>-2</v>
      </c>
      <c r="K44" s="116">
        <v>-0.6472491909385113</v>
      </c>
    </row>
    <row r="45" spans="1:11" ht="14.1" customHeight="1" x14ac:dyDescent="0.2">
      <c r="A45" s="306" t="s">
        <v>266</v>
      </c>
      <c r="B45" s="307" t="s">
        <v>267</v>
      </c>
      <c r="C45" s="308"/>
      <c r="D45" s="113">
        <v>0.50785758678859982</v>
      </c>
      <c r="E45" s="115">
        <v>286</v>
      </c>
      <c r="F45" s="114">
        <v>281</v>
      </c>
      <c r="G45" s="114">
        <v>298</v>
      </c>
      <c r="H45" s="114">
        <v>285</v>
      </c>
      <c r="I45" s="140">
        <v>291</v>
      </c>
      <c r="J45" s="115">
        <v>-5</v>
      </c>
      <c r="K45" s="116">
        <v>-1.7182130584192439</v>
      </c>
    </row>
    <row r="46" spans="1:11" ht="14.1" customHeight="1" x14ac:dyDescent="0.2">
      <c r="A46" s="306">
        <v>54</v>
      </c>
      <c r="B46" s="307" t="s">
        <v>268</v>
      </c>
      <c r="C46" s="308"/>
      <c r="D46" s="113">
        <v>2.1486282517979225</v>
      </c>
      <c r="E46" s="115">
        <v>1210</v>
      </c>
      <c r="F46" s="114">
        <v>1199</v>
      </c>
      <c r="G46" s="114">
        <v>1204</v>
      </c>
      <c r="H46" s="114">
        <v>1200</v>
      </c>
      <c r="I46" s="140">
        <v>1195</v>
      </c>
      <c r="J46" s="115">
        <v>15</v>
      </c>
      <c r="K46" s="116">
        <v>1.2552301255230125</v>
      </c>
    </row>
    <row r="47" spans="1:11" ht="14.1" customHeight="1" x14ac:dyDescent="0.2">
      <c r="A47" s="306">
        <v>61</v>
      </c>
      <c r="B47" s="307" t="s">
        <v>269</v>
      </c>
      <c r="C47" s="308"/>
      <c r="D47" s="113">
        <v>2.5712509988457781</v>
      </c>
      <c r="E47" s="115">
        <v>1448</v>
      </c>
      <c r="F47" s="114">
        <v>1451</v>
      </c>
      <c r="G47" s="114">
        <v>1470</v>
      </c>
      <c r="H47" s="114">
        <v>1458</v>
      </c>
      <c r="I47" s="140">
        <v>1482</v>
      </c>
      <c r="J47" s="115">
        <v>-34</v>
      </c>
      <c r="K47" s="116">
        <v>-2.2941970310391362</v>
      </c>
    </row>
    <row r="48" spans="1:11" ht="14.1" customHeight="1" x14ac:dyDescent="0.2">
      <c r="A48" s="306">
        <v>62</v>
      </c>
      <c r="B48" s="307" t="s">
        <v>270</v>
      </c>
      <c r="C48" s="308"/>
      <c r="D48" s="113">
        <v>6.2665364467726183</v>
      </c>
      <c r="E48" s="115">
        <v>3529</v>
      </c>
      <c r="F48" s="114">
        <v>3515</v>
      </c>
      <c r="G48" s="114">
        <v>3543</v>
      </c>
      <c r="H48" s="114">
        <v>3520</v>
      </c>
      <c r="I48" s="140">
        <v>3508</v>
      </c>
      <c r="J48" s="115">
        <v>21</v>
      </c>
      <c r="K48" s="116">
        <v>0.59863169897377422</v>
      </c>
    </row>
    <row r="49" spans="1:11" ht="14.1" customHeight="1" x14ac:dyDescent="0.2">
      <c r="A49" s="306">
        <v>63</v>
      </c>
      <c r="B49" s="307" t="s">
        <v>271</v>
      </c>
      <c r="C49" s="308"/>
      <c r="D49" s="113">
        <v>1.1719790464352304</v>
      </c>
      <c r="E49" s="115">
        <v>660</v>
      </c>
      <c r="F49" s="114">
        <v>662</v>
      </c>
      <c r="G49" s="114">
        <v>693</v>
      </c>
      <c r="H49" s="114">
        <v>716</v>
      </c>
      <c r="I49" s="140">
        <v>668</v>
      </c>
      <c r="J49" s="115">
        <v>-8</v>
      </c>
      <c r="K49" s="116">
        <v>-1.1976047904191616</v>
      </c>
    </row>
    <row r="50" spans="1:11" ht="14.1" customHeight="1" x14ac:dyDescent="0.2">
      <c r="A50" s="306" t="s">
        <v>272</v>
      </c>
      <c r="B50" s="307" t="s">
        <v>273</v>
      </c>
      <c r="C50" s="308"/>
      <c r="D50" s="113">
        <v>0.22906863180324957</v>
      </c>
      <c r="E50" s="115">
        <v>129</v>
      </c>
      <c r="F50" s="114">
        <v>132</v>
      </c>
      <c r="G50" s="114">
        <v>136</v>
      </c>
      <c r="H50" s="114">
        <v>139</v>
      </c>
      <c r="I50" s="140">
        <v>138</v>
      </c>
      <c r="J50" s="115">
        <v>-9</v>
      </c>
      <c r="K50" s="116">
        <v>-6.5217391304347823</v>
      </c>
    </row>
    <row r="51" spans="1:11" ht="14.1" customHeight="1" x14ac:dyDescent="0.2">
      <c r="A51" s="306" t="s">
        <v>274</v>
      </c>
      <c r="B51" s="307" t="s">
        <v>275</v>
      </c>
      <c r="C51" s="308"/>
      <c r="D51" s="113">
        <v>0.75113202521530675</v>
      </c>
      <c r="E51" s="115">
        <v>423</v>
      </c>
      <c r="F51" s="114">
        <v>419</v>
      </c>
      <c r="G51" s="114">
        <v>445</v>
      </c>
      <c r="H51" s="114">
        <v>467</v>
      </c>
      <c r="I51" s="140">
        <v>424</v>
      </c>
      <c r="J51" s="115">
        <v>-1</v>
      </c>
      <c r="K51" s="116">
        <v>-0.23584905660377359</v>
      </c>
    </row>
    <row r="52" spans="1:11" ht="14.1" customHeight="1" x14ac:dyDescent="0.2">
      <c r="A52" s="306">
        <v>71</v>
      </c>
      <c r="B52" s="307" t="s">
        <v>276</v>
      </c>
      <c r="C52" s="308"/>
      <c r="D52" s="113">
        <v>10.070141170203321</v>
      </c>
      <c r="E52" s="115">
        <v>5671</v>
      </c>
      <c r="F52" s="114">
        <v>5639</v>
      </c>
      <c r="G52" s="114">
        <v>5661</v>
      </c>
      <c r="H52" s="114">
        <v>5583</v>
      </c>
      <c r="I52" s="140">
        <v>5569</v>
      </c>
      <c r="J52" s="115">
        <v>102</v>
      </c>
      <c r="K52" s="116">
        <v>1.8315676063925301</v>
      </c>
    </row>
    <row r="53" spans="1:11" ht="14.1" customHeight="1" x14ac:dyDescent="0.2">
      <c r="A53" s="306" t="s">
        <v>277</v>
      </c>
      <c r="B53" s="307" t="s">
        <v>278</v>
      </c>
      <c r="C53" s="308"/>
      <c r="D53" s="113">
        <v>3.1235017313326821</v>
      </c>
      <c r="E53" s="115">
        <v>1759</v>
      </c>
      <c r="F53" s="114">
        <v>1728</v>
      </c>
      <c r="G53" s="114">
        <v>1727</v>
      </c>
      <c r="H53" s="114">
        <v>1709</v>
      </c>
      <c r="I53" s="140">
        <v>1692</v>
      </c>
      <c r="J53" s="115">
        <v>67</v>
      </c>
      <c r="K53" s="116">
        <v>3.9598108747044916</v>
      </c>
    </row>
    <row r="54" spans="1:11" ht="14.1" customHeight="1" x14ac:dyDescent="0.2">
      <c r="A54" s="306" t="s">
        <v>279</v>
      </c>
      <c r="B54" s="307" t="s">
        <v>280</v>
      </c>
      <c r="C54" s="308"/>
      <c r="D54" s="113">
        <v>6.0481221699369616</v>
      </c>
      <c r="E54" s="115">
        <v>3406</v>
      </c>
      <c r="F54" s="114">
        <v>3402</v>
      </c>
      <c r="G54" s="114">
        <v>3426</v>
      </c>
      <c r="H54" s="114">
        <v>3381</v>
      </c>
      <c r="I54" s="140">
        <v>3385</v>
      </c>
      <c r="J54" s="115">
        <v>21</v>
      </c>
      <c r="K54" s="116">
        <v>0.62038404726735596</v>
      </c>
    </row>
    <row r="55" spans="1:11" ht="14.1" customHeight="1" x14ac:dyDescent="0.2">
      <c r="A55" s="306">
        <v>72</v>
      </c>
      <c r="B55" s="307" t="s">
        <v>281</v>
      </c>
      <c r="C55" s="308"/>
      <c r="D55" s="113">
        <v>2.5570451922223207</v>
      </c>
      <c r="E55" s="115">
        <v>1440</v>
      </c>
      <c r="F55" s="114">
        <v>1462</v>
      </c>
      <c r="G55" s="114">
        <v>1465</v>
      </c>
      <c r="H55" s="114">
        <v>1442</v>
      </c>
      <c r="I55" s="140">
        <v>1444</v>
      </c>
      <c r="J55" s="115">
        <v>-4</v>
      </c>
      <c r="K55" s="116">
        <v>-0.2770083102493075</v>
      </c>
    </row>
    <row r="56" spans="1:11" ht="14.1" customHeight="1" x14ac:dyDescent="0.2">
      <c r="A56" s="306" t="s">
        <v>282</v>
      </c>
      <c r="B56" s="307" t="s">
        <v>283</v>
      </c>
      <c r="C56" s="308"/>
      <c r="D56" s="113">
        <v>1.3566545325401758</v>
      </c>
      <c r="E56" s="115">
        <v>764</v>
      </c>
      <c r="F56" s="114">
        <v>787</v>
      </c>
      <c r="G56" s="114">
        <v>792</v>
      </c>
      <c r="H56" s="114">
        <v>780</v>
      </c>
      <c r="I56" s="140">
        <v>789</v>
      </c>
      <c r="J56" s="115">
        <v>-25</v>
      </c>
      <c r="K56" s="116">
        <v>-3.1685678073510775</v>
      </c>
    </row>
    <row r="57" spans="1:11" ht="14.1" customHeight="1" x14ac:dyDescent="0.2">
      <c r="A57" s="306" t="s">
        <v>284</v>
      </c>
      <c r="B57" s="307" t="s">
        <v>285</v>
      </c>
      <c r="C57" s="308"/>
      <c r="D57" s="113">
        <v>0.68898162123768092</v>
      </c>
      <c r="E57" s="115">
        <v>388</v>
      </c>
      <c r="F57" s="114">
        <v>392</v>
      </c>
      <c r="G57" s="114">
        <v>391</v>
      </c>
      <c r="H57" s="114">
        <v>388</v>
      </c>
      <c r="I57" s="140">
        <v>386</v>
      </c>
      <c r="J57" s="115">
        <v>2</v>
      </c>
      <c r="K57" s="116">
        <v>0.51813471502590669</v>
      </c>
    </row>
    <row r="58" spans="1:11" ht="14.1" customHeight="1" x14ac:dyDescent="0.2">
      <c r="A58" s="306">
        <v>73</v>
      </c>
      <c r="B58" s="307" t="s">
        <v>286</v>
      </c>
      <c r="C58" s="308"/>
      <c r="D58" s="113">
        <v>2.0438604279499244</v>
      </c>
      <c r="E58" s="115">
        <v>1151</v>
      </c>
      <c r="F58" s="114">
        <v>1149</v>
      </c>
      <c r="G58" s="114">
        <v>1133</v>
      </c>
      <c r="H58" s="114">
        <v>1096</v>
      </c>
      <c r="I58" s="140">
        <v>1095</v>
      </c>
      <c r="J58" s="115">
        <v>56</v>
      </c>
      <c r="K58" s="116">
        <v>5.1141552511415522</v>
      </c>
    </row>
    <row r="59" spans="1:11" ht="14.1" customHeight="1" x14ac:dyDescent="0.2">
      <c r="A59" s="306" t="s">
        <v>287</v>
      </c>
      <c r="B59" s="307" t="s">
        <v>288</v>
      </c>
      <c r="C59" s="308"/>
      <c r="D59" s="113">
        <v>1.7952588120394211</v>
      </c>
      <c r="E59" s="115">
        <v>1011</v>
      </c>
      <c r="F59" s="114">
        <v>1014</v>
      </c>
      <c r="G59" s="114">
        <v>1003</v>
      </c>
      <c r="H59" s="114">
        <v>969</v>
      </c>
      <c r="I59" s="140">
        <v>963</v>
      </c>
      <c r="J59" s="115">
        <v>48</v>
      </c>
      <c r="K59" s="116">
        <v>4.9844236760124607</v>
      </c>
    </row>
    <row r="60" spans="1:11" ht="14.1" customHeight="1" x14ac:dyDescent="0.2">
      <c r="A60" s="306">
        <v>81</v>
      </c>
      <c r="B60" s="307" t="s">
        <v>289</v>
      </c>
      <c r="C60" s="308"/>
      <c r="D60" s="113">
        <v>6.3411169315457689</v>
      </c>
      <c r="E60" s="115">
        <v>3571</v>
      </c>
      <c r="F60" s="114">
        <v>3550</v>
      </c>
      <c r="G60" s="114">
        <v>3532</v>
      </c>
      <c r="H60" s="114">
        <v>3463</v>
      </c>
      <c r="I60" s="140">
        <v>3445</v>
      </c>
      <c r="J60" s="115">
        <v>126</v>
      </c>
      <c r="K60" s="116">
        <v>3.6574746008708274</v>
      </c>
    </row>
    <row r="61" spans="1:11" ht="14.1" customHeight="1" x14ac:dyDescent="0.2">
      <c r="A61" s="306" t="s">
        <v>290</v>
      </c>
      <c r="B61" s="307" t="s">
        <v>291</v>
      </c>
      <c r="C61" s="308"/>
      <c r="D61" s="113">
        <v>2.2178815590872771</v>
      </c>
      <c r="E61" s="115">
        <v>1249</v>
      </c>
      <c r="F61" s="114">
        <v>1248</v>
      </c>
      <c r="G61" s="114">
        <v>1261</v>
      </c>
      <c r="H61" s="114">
        <v>1228</v>
      </c>
      <c r="I61" s="140">
        <v>1231</v>
      </c>
      <c r="J61" s="115">
        <v>18</v>
      </c>
      <c r="K61" s="116">
        <v>1.4622258326563768</v>
      </c>
    </row>
    <row r="62" spans="1:11" ht="14.1" customHeight="1" x14ac:dyDescent="0.2">
      <c r="A62" s="306" t="s">
        <v>292</v>
      </c>
      <c r="B62" s="307" t="s">
        <v>293</v>
      </c>
      <c r="C62" s="308"/>
      <c r="D62" s="113">
        <v>2.4593802716860518</v>
      </c>
      <c r="E62" s="115">
        <v>1385</v>
      </c>
      <c r="F62" s="114">
        <v>1379</v>
      </c>
      <c r="G62" s="114">
        <v>1342</v>
      </c>
      <c r="H62" s="114">
        <v>1306</v>
      </c>
      <c r="I62" s="140">
        <v>1305</v>
      </c>
      <c r="J62" s="115">
        <v>80</v>
      </c>
      <c r="K62" s="116">
        <v>6.1302681992337167</v>
      </c>
    </row>
    <row r="63" spans="1:11" ht="14.1" customHeight="1" x14ac:dyDescent="0.2">
      <c r="A63" s="306"/>
      <c r="B63" s="307" t="s">
        <v>294</v>
      </c>
      <c r="C63" s="308"/>
      <c r="D63" s="113">
        <v>2.1361981710023974</v>
      </c>
      <c r="E63" s="115">
        <v>1203</v>
      </c>
      <c r="F63" s="114">
        <v>1199</v>
      </c>
      <c r="G63" s="114">
        <v>1167</v>
      </c>
      <c r="H63" s="114">
        <v>1144</v>
      </c>
      <c r="I63" s="140">
        <v>1140</v>
      </c>
      <c r="J63" s="115">
        <v>63</v>
      </c>
      <c r="K63" s="116">
        <v>5.5263157894736841</v>
      </c>
    </row>
    <row r="64" spans="1:11" ht="14.1" customHeight="1" x14ac:dyDescent="0.2">
      <c r="A64" s="306" t="s">
        <v>295</v>
      </c>
      <c r="B64" s="307" t="s">
        <v>296</v>
      </c>
      <c r="C64" s="308"/>
      <c r="D64" s="113">
        <v>0.56645653911036131</v>
      </c>
      <c r="E64" s="115">
        <v>319</v>
      </c>
      <c r="F64" s="114">
        <v>306</v>
      </c>
      <c r="G64" s="114">
        <v>304</v>
      </c>
      <c r="H64" s="114">
        <v>304</v>
      </c>
      <c r="I64" s="140">
        <v>302</v>
      </c>
      <c r="J64" s="115">
        <v>17</v>
      </c>
      <c r="K64" s="116">
        <v>5.629139072847682</v>
      </c>
    </row>
    <row r="65" spans="1:11" ht="14.1" customHeight="1" x14ac:dyDescent="0.2">
      <c r="A65" s="306" t="s">
        <v>297</v>
      </c>
      <c r="B65" s="307" t="s">
        <v>298</v>
      </c>
      <c r="C65" s="308"/>
      <c r="D65" s="113">
        <v>0.57000799076622566</v>
      </c>
      <c r="E65" s="115">
        <v>321</v>
      </c>
      <c r="F65" s="114">
        <v>325</v>
      </c>
      <c r="G65" s="114">
        <v>331</v>
      </c>
      <c r="H65" s="114">
        <v>328</v>
      </c>
      <c r="I65" s="140">
        <v>317</v>
      </c>
      <c r="J65" s="115">
        <v>4</v>
      </c>
      <c r="K65" s="116">
        <v>1.2618296529968454</v>
      </c>
    </row>
    <row r="66" spans="1:11" ht="14.1" customHeight="1" x14ac:dyDescent="0.2">
      <c r="A66" s="306">
        <v>82</v>
      </c>
      <c r="B66" s="307" t="s">
        <v>299</v>
      </c>
      <c r="C66" s="308"/>
      <c r="D66" s="113">
        <v>2.8606943087987213</v>
      </c>
      <c r="E66" s="115">
        <v>1611</v>
      </c>
      <c r="F66" s="114">
        <v>1634</v>
      </c>
      <c r="G66" s="114">
        <v>1616</v>
      </c>
      <c r="H66" s="114">
        <v>1545</v>
      </c>
      <c r="I66" s="140">
        <v>1564</v>
      </c>
      <c r="J66" s="115">
        <v>47</v>
      </c>
      <c r="K66" s="116">
        <v>3.0051150895140664</v>
      </c>
    </row>
    <row r="67" spans="1:11" ht="14.1" customHeight="1" x14ac:dyDescent="0.2">
      <c r="A67" s="306" t="s">
        <v>300</v>
      </c>
      <c r="B67" s="307" t="s">
        <v>301</v>
      </c>
      <c r="C67" s="308"/>
      <c r="D67" s="113">
        <v>2.0118973630471455</v>
      </c>
      <c r="E67" s="115">
        <v>1133</v>
      </c>
      <c r="F67" s="114">
        <v>1148</v>
      </c>
      <c r="G67" s="114">
        <v>1138</v>
      </c>
      <c r="H67" s="114">
        <v>1089</v>
      </c>
      <c r="I67" s="140">
        <v>1098</v>
      </c>
      <c r="J67" s="115">
        <v>35</v>
      </c>
      <c r="K67" s="116">
        <v>3.1876138433515484</v>
      </c>
    </row>
    <row r="68" spans="1:11" ht="14.1" customHeight="1" x14ac:dyDescent="0.2">
      <c r="A68" s="306" t="s">
        <v>302</v>
      </c>
      <c r="B68" s="307" t="s">
        <v>303</v>
      </c>
      <c r="C68" s="308"/>
      <c r="D68" s="113">
        <v>0.43682855367131312</v>
      </c>
      <c r="E68" s="115">
        <v>246</v>
      </c>
      <c r="F68" s="114">
        <v>247</v>
      </c>
      <c r="G68" s="114">
        <v>246</v>
      </c>
      <c r="H68" s="114">
        <v>243</v>
      </c>
      <c r="I68" s="140">
        <v>252</v>
      </c>
      <c r="J68" s="115">
        <v>-6</v>
      </c>
      <c r="K68" s="116">
        <v>-2.3809523809523809</v>
      </c>
    </row>
    <row r="69" spans="1:11" ht="14.1" customHeight="1" x14ac:dyDescent="0.2">
      <c r="A69" s="306">
        <v>83</v>
      </c>
      <c r="B69" s="307" t="s">
        <v>304</v>
      </c>
      <c r="C69" s="308"/>
      <c r="D69" s="113">
        <v>4.0149160969546305</v>
      </c>
      <c r="E69" s="115">
        <v>2261</v>
      </c>
      <c r="F69" s="114">
        <v>2247</v>
      </c>
      <c r="G69" s="114">
        <v>2204</v>
      </c>
      <c r="H69" s="114">
        <v>2129</v>
      </c>
      <c r="I69" s="140">
        <v>2135</v>
      </c>
      <c r="J69" s="115">
        <v>126</v>
      </c>
      <c r="K69" s="116">
        <v>5.9016393442622954</v>
      </c>
    </row>
    <row r="70" spans="1:11" ht="14.1" customHeight="1" x14ac:dyDescent="0.2">
      <c r="A70" s="306" t="s">
        <v>305</v>
      </c>
      <c r="B70" s="307" t="s">
        <v>306</v>
      </c>
      <c r="C70" s="308"/>
      <c r="D70" s="113">
        <v>3.238923910148273</v>
      </c>
      <c r="E70" s="115">
        <v>1824</v>
      </c>
      <c r="F70" s="114">
        <v>1809</v>
      </c>
      <c r="G70" s="114">
        <v>1779</v>
      </c>
      <c r="H70" s="114">
        <v>1710</v>
      </c>
      <c r="I70" s="140">
        <v>1713</v>
      </c>
      <c r="J70" s="115">
        <v>111</v>
      </c>
      <c r="K70" s="116">
        <v>6.4798598949211907</v>
      </c>
    </row>
    <row r="71" spans="1:11" ht="14.1" customHeight="1" x14ac:dyDescent="0.2">
      <c r="A71" s="306"/>
      <c r="B71" s="307" t="s">
        <v>307</v>
      </c>
      <c r="C71" s="308"/>
      <c r="D71" s="113">
        <v>2.0864778478202965</v>
      </c>
      <c r="E71" s="115">
        <v>1175</v>
      </c>
      <c r="F71" s="114">
        <v>1161</v>
      </c>
      <c r="G71" s="114">
        <v>1148</v>
      </c>
      <c r="H71" s="114">
        <v>1091</v>
      </c>
      <c r="I71" s="140">
        <v>1090</v>
      </c>
      <c r="J71" s="115">
        <v>85</v>
      </c>
      <c r="K71" s="116">
        <v>7.7981651376146788</v>
      </c>
    </row>
    <row r="72" spans="1:11" ht="14.1" customHeight="1" x14ac:dyDescent="0.2">
      <c r="A72" s="306">
        <v>84</v>
      </c>
      <c r="B72" s="307" t="s">
        <v>308</v>
      </c>
      <c r="C72" s="308"/>
      <c r="D72" s="113">
        <v>0.82393678416052563</v>
      </c>
      <c r="E72" s="115">
        <v>464</v>
      </c>
      <c r="F72" s="114">
        <v>452</v>
      </c>
      <c r="G72" s="114">
        <v>425</v>
      </c>
      <c r="H72" s="114">
        <v>449</v>
      </c>
      <c r="I72" s="140">
        <v>450</v>
      </c>
      <c r="J72" s="115">
        <v>14</v>
      </c>
      <c r="K72" s="116">
        <v>3.1111111111111112</v>
      </c>
    </row>
    <row r="73" spans="1:11" ht="14.1" customHeight="1" x14ac:dyDescent="0.2">
      <c r="A73" s="306" t="s">
        <v>309</v>
      </c>
      <c r="B73" s="307" t="s">
        <v>310</v>
      </c>
      <c r="C73" s="308"/>
      <c r="D73" s="113">
        <v>0.31075201988812928</v>
      </c>
      <c r="E73" s="115">
        <v>175</v>
      </c>
      <c r="F73" s="114">
        <v>160</v>
      </c>
      <c r="G73" s="114">
        <v>143</v>
      </c>
      <c r="H73" s="114">
        <v>172</v>
      </c>
      <c r="I73" s="140">
        <v>174</v>
      </c>
      <c r="J73" s="115">
        <v>1</v>
      </c>
      <c r="K73" s="116">
        <v>0.57471264367816088</v>
      </c>
    </row>
    <row r="74" spans="1:11" ht="14.1" customHeight="1" x14ac:dyDescent="0.2">
      <c r="A74" s="306" t="s">
        <v>311</v>
      </c>
      <c r="B74" s="307" t="s">
        <v>312</v>
      </c>
      <c r="C74" s="308"/>
      <c r="D74" s="113">
        <v>0.25925597087809643</v>
      </c>
      <c r="E74" s="115">
        <v>146</v>
      </c>
      <c r="F74" s="114">
        <v>150</v>
      </c>
      <c r="G74" s="114">
        <v>147</v>
      </c>
      <c r="H74" s="114">
        <v>146</v>
      </c>
      <c r="I74" s="140">
        <v>145</v>
      </c>
      <c r="J74" s="115">
        <v>1</v>
      </c>
      <c r="K74" s="116">
        <v>0.68965517241379315</v>
      </c>
    </row>
    <row r="75" spans="1:11" ht="14.1" customHeight="1" x14ac:dyDescent="0.2">
      <c r="A75" s="306" t="s">
        <v>313</v>
      </c>
      <c r="B75" s="307" t="s">
        <v>314</v>
      </c>
      <c r="C75" s="308"/>
      <c r="D75" s="113">
        <v>5.3271774837965018E-3</v>
      </c>
      <c r="E75" s="115">
        <v>3</v>
      </c>
      <c r="F75" s="114">
        <v>3</v>
      </c>
      <c r="G75" s="114" t="s">
        <v>513</v>
      </c>
      <c r="H75" s="114">
        <v>3</v>
      </c>
      <c r="I75" s="140">
        <v>5</v>
      </c>
      <c r="J75" s="115">
        <v>-2</v>
      </c>
      <c r="K75" s="116">
        <v>-40</v>
      </c>
    </row>
    <row r="76" spans="1:11" ht="14.1" customHeight="1" x14ac:dyDescent="0.2">
      <c r="A76" s="306">
        <v>91</v>
      </c>
      <c r="B76" s="307" t="s">
        <v>315</v>
      </c>
      <c r="C76" s="308"/>
      <c r="D76" s="113">
        <v>8.1683388084879696E-2</v>
      </c>
      <c r="E76" s="115">
        <v>46</v>
      </c>
      <c r="F76" s="114">
        <v>46</v>
      </c>
      <c r="G76" s="114">
        <v>45</v>
      </c>
      <c r="H76" s="114">
        <v>46</v>
      </c>
      <c r="I76" s="140">
        <v>45</v>
      </c>
      <c r="J76" s="115">
        <v>1</v>
      </c>
      <c r="K76" s="116">
        <v>2.2222222222222223</v>
      </c>
    </row>
    <row r="77" spans="1:11" ht="14.1" customHeight="1" x14ac:dyDescent="0.2">
      <c r="A77" s="306">
        <v>92</v>
      </c>
      <c r="B77" s="307" t="s">
        <v>316</v>
      </c>
      <c r="C77" s="308"/>
      <c r="D77" s="113">
        <v>0.48122169936961734</v>
      </c>
      <c r="E77" s="115">
        <v>271</v>
      </c>
      <c r="F77" s="114">
        <v>258</v>
      </c>
      <c r="G77" s="114">
        <v>260</v>
      </c>
      <c r="H77" s="114">
        <v>249</v>
      </c>
      <c r="I77" s="140">
        <v>245</v>
      </c>
      <c r="J77" s="115">
        <v>26</v>
      </c>
      <c r="K77" s="116">
        <v>10.612244897959183</v>
      </c>
    </row>
    <row r="78" spans="1:11" ht="14.1" customHeight="1" x14ac:dyDescent="0.2">
      <c r="A78" s="306">
        <v>93</v>
      </c>
      <c r="B78" s="307" t="s">
        <v>317</v>
      </c>
      <c r="C78" s="308"/>
      <c r="D78" s="113">
        <v>0.55047500665897187</v>
      </c>
      <c r="E78" s="115">
        <v>310</v>
      </c>
      <c r="F78" s="114">
        <v>302</v>
      </c>
      <c r="G78" s="114">
        <v>308</v>
      </c>
      <c r="H78" s="114">
        <v>313</v>
      </c>
      <c r="I78" s="140">
        <v>320</v>
      </c>
      <c r="J78" s="115">
        <v>-10</v>
      </c>
      <c r="K78" s="116">
        <v>-3.125</v>
      </c>
    </row>
    <row r="79" spans="1:11" ht="14.1" customHeight="1" x14ac:dyDescent="0.2">
      <c r="A79" s="306">
        <v>94</v>
      </c>
      <c r="B79" s="307" t="s">
        <v>318</v>
      </c>
      <c r="C79" s="308"/>
      <c r="D79" s="113">
        <v>3.9065968214507682E-2</v>
      </c>
      <c r="E79" s="115">
        <v>22</v>
      </c>
      <c r="F79" s="114">
        <v>24</v>
      </c>
      <c r="G79" s="114">
        <v>26</v>
      </c>
      <c r="H79" s="114">
        <v>36</v>
      </c>
      <c r="I79" s="140">
        <v>26</v>
      </c>
      <c r="J79" s="115">
        <v>-4</v>
      </c>
      <c r="K79" s="116">
        <v>-15.384615384615385</v>
      </c>
    </row>
    <row r="80" spans="1:11" ht="14.1" customHeight="1" x14ac:dyDescent="0.2">
      <c r="A80" s="306" t="s">
        <v>319</v>
      </c>
      <c r="B80" s="307" t="s">
        <v>320</v>
      </c>
      <c r="C80" s="308"/>
      <c r="D80" s="113">
        <v>1.5981532451389505E-2</v>
      </c>
      <c r="E80" s="115">
        <v>9</v>
      </c>
      <c r="F80" s="114">
        <v>9</v>
      </c>
      <c r="G80" s="114">
        <v>10</v>
      </c>
      <c r="H80" s="114">
        <v>12</v>
      </c>
      <c r="I80" s="140">
        <v>12</v>
      </c>
      <c r="J80" s="115">
        <v>-3</v>
      </c>
      <c r="K80" s="116">
        <v>-25</v>
      </c>
    </row>
    <row r="81" spans="1:11" ht="14.1" customHeight="1" x14ac:dyDescent="0.2">
      <c r="A81" s="310" t="s">
        <v>321</v>
      </c>
      <c r="B81" s="311" t="s">
        <v>224</v>
      </c>
      <c r="C81" s="312"/>
      <c r="D81" s="125">
        <v>0.89141436562194798</v>
      </c>
      <c r="E81" s="143">
        <v>502</v>
      </c>
      <c r="F81" s="144">
        <v>504</v>
      </c>
      <c r="G81" s="144">
        <v>502</v>
      </c>
      <c r="H81" s="144">
        <v>498</v>
      </c>
      <c r="I81" s="145">
        <v>498</v>
      </c>
      <c r="J81" s="143">
        <v>4</v>
      </c>
      <c r="K81" s="146">
        <v>0.80321285140562249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13785</v>
      </c>
      <c r="E12" s="114">
        <v>14173</v>
      </c>
      <c r="F12" s="114">
        <v>14127</v>
      </c>
      <c r="G12" s="114">
        <v>14054</v>
      </c>
      <c r="H12" s="140">
        <v>13860</v>
      </c>
      <c r="I12" s="115">
        <v>-75</v>
      </c>
      <c r="J12" s="116">
        <v>-0.54112554112554112</v>
      </c>
      <c r="K12"/>
      <c r="L12"/>
      <c r="M12"/>
      <c r="N12"/>
      <c r="O12"/>
      <c r="P12"/>
    </row>
    <row r="13" spans="1:16" s="110" customFormat="1" ht="14.45" customHeight="1" x14ac:dyDescent="0.2">
      <c r="A13" s="120" t="s">
        <v>105</v>
      </c>
      <c r="B13" s="119" t="s">
        <v>106</v>
      </c>
      <c r="C13" s="113">
        <v>37.461008342401158</v>
      </c>
      <c r="D13" s="115">
        <v>5164</v>
      </c>
      <c r="E13" s="114">
        <v>5250</v>
      </c>
      <c r="F13" s="114">
        <v>5259</v>
      </c>
      <c r="G13" s="114">
        <v>5207</v>
      </c>
      <c r="H13" s="140">
        <v>5142</v>
      </c>
      <c r="I13" s="115">
        <v>22</v>
      </c>
      <c r="J13" s="116">
        <v>0.42784908595877091</v>
      </c>
      <c r="K13"/>
      <c r="L13"/>
      <c r="M13"/>
      <c r="N13"/>
      <c r="O13"/>
      <c r="P13"/>
    </row>
    <row r="14" spans="1:16" s="110" customFormat="1" ht="14.45" customHeight="1" x14ac:dyDescent="0.2">
      <c r="A14" s="120"/>
      <c r="B14" s="119" t="s">
        <v>107</v>
      </c>
      <c r="C14" s="113">
        <v>62.538991657598842</v>
      </c>
      <c r="D14" s="115">
        <v>8621</v>
      </c>
      <c r="E14" s="114">
        <v>8923</v>
      </c>
      <c r="F14" s="114">
        <v>8868</v>
      </c>
      <c r="G14" s="114">
        <v>8847</v>
      </c>
      <c r="H14" s="140">
        <v>8718</v>
      </c>
      <c r="I14" s="115">
        <v>-97</v>
      </c>
      <c r="J14" s="116">
        <v>-1.1126405138793301</v>
      </c>
      <c r="K14"/>
      <c r="L14"/>
      <c r="M14"/>
      <c r="N14"/>
      <c r="O14"/>
      <c r="P14"/>
    </row>
    <row r="15" spans="1:16" s="110" customFormat="1" ht="14.45" customHeight="1" x14ac:dyDescent="0.2">
      <c r="A15" s="118" t="s">
        <v>105</v>
      </c>
      <c r="B15" s="121" t="s">
        <v>108</v>
      </c>
      <c r="C15" s="113">
        <v>10.866884294523032</v>
      </c>
      <c r="D15" s="115">
        <v>1498</v>
      </c>
      <c r="E15" s="114">
        <v>1619</v>
      </c>
      <c r="F15" s="114">
        <v>1627</v>
      </c>
      <c r="G15" s="114">
        <v>1655</v>
      </c>
      <c r="H15" s="140">
        <v>1556</v>
      </c>
      <c r="I15" s="115">
        <v>-58</v>
      </c>
      <c r="J15" s="116">
        <v>-3.7275064267352187</v>
      </c>
      <c r="K15"/>
      <c r="L15"/>
      <c r="M15"/>
      <c r="N15"/>
      <c r="O15"/>
      <c r="P15"/>
    </row>
    <row r="16" spans="1:16" s="110" customFormat="1" ht="14.45" customHeight="1" x14ac:dyDescent="0.2">
      <c r="A16" s="118"/>
      <c r="B16" s="121" t="s">
        <v>109</v>
      </c>
      <c r="C16" s="113">
        <v>52.934348929996375</v>
      </c>
      <c r="D16" s="115">
        <v>7297</v>
      </c>
      <c r="E16" s="114">
        <v>7496</v>
      </c>
      <c r="F16" s="114">
        <v>7464</v>
      </c>
      <c r="G16" s="114">
        <v>7424</v>
      </c>
      <c r="H16" s="140">
        <v>7414</v>
      </c>
      <c r="I16" s="115">
        <v>-117</v>
      </c>
      <c r="J16" s="116">
        <v>-1.5780954950094417</v>
      </c>
      <c r="K16"/>
      <c r="L16"/>
      <c r="M16"/>
      <c r="N16"/>
      <c r="O16"/>
      <c r="P16"/>
    </row>
    <row r="17" spans="1:16" s="110" customFormat="1" ht="14.45" customHeight="1" x14ac:dyDescent="0.2">
      <c r="A17" s="118"/>
      <c r="B17" s="121" t="s">
        <v>110</v>
      </c>
      <c r="C17" s="113">
        <v>20.268407689517591</v>
      </c>
      <c r="D17" s="115">
        <v>2794</v>
      </c>
      <c r="E17" s="114">
        <v>2849</v>
      </c>
      <c r="F17" s="114">
        <v>2843</v>
      </c>
      <c r="G17" s="114">
        <v>2823</v>
      </c>
      <c r="H17" s="140">
        <v>2783</v>
      </c>
      <c r="I17" s="115">
        <v>11</v>
      </c>
      <c r="J17" s="116">
        <v>0.39525691699604742</v>
      </c>
      <c r="K17"/>
      <c r="L17"/>
      <c r="M17"/>
      <c r="N17"/>
      <c r="O17"/>
      <c r="P17"/>
    </row>
    <row r="18" spans="1:16" s="110" customFormat="1" ht="14.45" customHeight="1" x14ac:dyDescent="0.2">
      <c r="A18" s="120"/>
      <c r="B18" s="121" t="s">
        <v>111</v>
      </c>
      <c r="C18" s="113">
        <v>15.930359085963003</v>
      </c>
      <c r="D18" s="115">
        <v>2196</v>
      </c>
      <c r="E18" s="114">
        <v>2209</v>
      </c>
      <c r="F18" s="114">
        <v>2193</v>
      </c>
      <c r="G18" s="114">
        <v>2152</v>
      </c>
      <c r="H18" s="140">
        <v>2107</v>
      </c>
      <c r="I18" s="115">
        <v>89</v>
      </c>
      <c r="J18" s="116">
        <v>4.2240151874703367</v>
      </c>
      <c r="K18"/>
      <c r="L18"/>
      <c r="M18"/>
      <c r="N18"/>
      <c r="O18"/>
      <c r="P18"/>
    </row>
    <row r="19" spans="1:16" s="110" customFormat="1" ht="14.45" customHeight="1" x14ac:dyDescent="0.2">
      <c r="A19" s="120"/>
      <c r="B19" s="121" t="s">
        <v>112</v>
      </c>
      <c r="C19" s="113">
        <v>1.5959376133478418</v>
      </c>
      <c r="D19" s="115">
        <v>220</v>
      </c>
      <c r="E19" s="114">
        <v>211</v>
      </c>
      <c r="F19" s="114">
        <v>236</v>
      </c>
      <c r="G19" s="114">
        <v>207</v>
      </c>
      <c r="H19" s="140">
        <v>204</v>
      </c>
      <c r="I19" s="115">
        <v>16</v>
      </c>
      <c r="J19" s="116">
        <v>7.8431372549019605</v>
      </c>
      <c r="K19"/>
      <c r="L19"/>
      <c r="M19"/>
      <c r="N19"/>
      <c r="O19"/>
      <c r="P19"/>
    </row>
    <row r="20" spans="1:16" s="110" customFormat="1" ht="14.45" customHeight="1" x14ac:dyDescent="0.2">
      <c r="A20" s="120" t="s">
        <v>113</v>
      </c>
      <c r="B20" s="119" t="s">
        <v>116</v>
      </c>
      <c r="C20" s="113">
        <v>91.817192600652888</v>
      </c>
      <c r="D20" s="115">
        <v>12657</v>
      </c>
      <c r="E20" s="114">
        <v>13051</v>
      </c>
      <c r="F20" s="114">
        <v>13045</v>
      </c>
      <c r="G20" s="114">
        <v>13008</v>
      </c>
      <c r="H20" s="140">
        <v>12843</v>
      </c>
      <c r="I20" s="115">
        <v>-186</v>
      </c>
      <c r="J20" s="116">
        <v>-1.4482597523943004</v>
      </c>
      <c r="K20"/>
      <c r="L20"/>
      <c r="M20"/>
      <c r="N20"/>
      <c r="O20"/>
      <c r="P20"/>
    </row>
    <row r="21" spans="1:16" s="110" customFormat="1" ht="14.45" customHeight="1" x14ac:dyDescent="0.2">
      <c r="A21" s="123"/>
      <c r="B21" s="124" t="s">
        <v>117</v>
      </c>
      <c r="C21" s="125">
        <v>8.0232136380123329</v>
      </c>
      <c r="D21" s="143">
        <v>1106</v>
      </c>
      <c r="E21" s="144">
        <v>1105</v>
      </c>
      <c r="F21" s="144">
        <v>1062</v>
      </c>
      <c r="G21" s="144">
        <v>1020</v>
      </c>
      <c r="H21" s="145">
        <v>994</v>
      </c>
      <c r="I21" s="143">
        <v>112</v>
      </c>
      <c r="J21" s="146">
        <v>11.267605633802816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14822</v>
      </c>
      <c r="E56" s="114">
        <v>15210</v>
      </c>
      <c r="F56" s="114">
        <v>15202</v>
      </c>
      <c r="G56" s="114">
        <v>15182</v>
      </c>
      <c r="H56" s="140">
        <v>14967</v>
      </c>
      <c r="I56" s="115">
        <v>-145</v>
      </c>
      <c r="J56" s="116">
        <v>-0.96879802231576129</v>
      </c>
      <c r="K56"/>
      <c r="L56"/>
      <c r="M56"/>
      <c r="N56"/>
      <c r="O56"/>
      <c r="P56"/>
    </row>
    <row r="57" spans="1:16" s="110" customFormat="1" ht="14.45" customHeight="1" x14ac:dyDescent="0.2">
      <c r="A57" s="120" t="s">
        <v>105</v>
      </c>
      <c r="B57" s="119" t="s">
        <v>106</v>
      </c>
      <c r="C57" s="113">
        <v>37.086762919983805</v>
      </c>
      <c r="D57" s="115">
        <v>5497</v>
      </c>
      <c r="E57" s="114">
        <v>5594</v>
      </c>
      <c r="F57" s="114">
        <v>5603</v>
      </c>
      <c r="G57" s="114">
        <v>5603</v>
      </c>
      <c r="H57" s="140">
        <v>5511</v>
      </c>
      <c r="I57" s="115">
        <v>-14</v>
      </c>
      <c r="J57" s="116">
        <v>-0.25403737978588276</v>
      </c>
    </row>
    <row r="58" spans="1:16" s="110" customFormat="1" ht="14.45" customHeight="1" x14ac:dyDescent="0.2">
      <c r="A58" s="120"/>
      <c r="B58" s="119" t="s">
        <v>107</v>
      </c>
      <c r="C58" s="113">
        <v>62.913237080016195</v>
      </c>
      <c r="D58" s="115">
        <v>9325</v>
      </c>
      <c r="E58" s="114">
        <v>9616</v>
      </c>
      <c r="F58" s="114">
        <v>9599</v>
      </c>
      <c r="G58" s="114">
        <v>9579</v>
      </c>
      <c r="H58" s="140">
        <v>9456</v>
      </c>
      <c r="I58" s="115">
        <v>-131</v>
      </c>
      <c r="J58" s="116">
        <v>-1.3853637901861253</v>
      </c>
    </row>
    <row r="59" spans="1:16" s="110" customFormat="1" ht="14.45" customHeight="1" x14ac:dyDescent="0.2">
      <c r="A59" s="118" t="s">
        <v>105</v>
      </c>
      <c r="B59" s="121" t="s">
        <v>108</v>
      </c>
      <c r="C59" s="113">
        <v>11.550398056942383</v>
      </c>
      <c r="D59" s="115">
        <v>1712</v>
      </c>
      <c r="E59" s="114">
        <v>1851</v>
      </c>
      <c r="F59" s="114">
        <v>1867</v>
      </c>
      <c r="G59" s="114">
        <v>1934</v>
      </c>
      <c r="H59" s="140">
        <v>1859</v>
      </c>
      <c r="I59" s="115">
        <v>-147</v>
      </c>
      <c r="J59" s="116">
        <v>-7.9074771382463691</v>
      </c>
    </row>
    <row r="60" spans="1:16" s="110" customFormat="1" ht="14.45" customHeight="1" x14ac:dyDescent="0.2">
      <c r="A60" s="118"/>
      <c r="B60" s="121" t="s">
        <v>109</v>
      </c>
      <c r="C60" s="113">
        <v>52.610983672918636</v>
      </c>
      <c r="D60" s="115">
        <v>7798</v>
      </c>
      <c r="E60" s="114">
        <v>7963</v>
      </c>
      <c r="F60" s="114">
        <v>8014</v>
      </c>
      <c r="G60" s="114">
        <v>7979</v>
      </c>
      <c r="H60" s="140">
        <v>7913</v>
      </c>
      <c r="I60" s="115">
        <v>-115</v>
      </c>
      <c r="J60" s="116">
        <v>-1.4533046884872993</v>
      </c>
    </row>
    <row r="61" spans="1:16" s="110" customFormat="1" ht="14.45" customHeight="1" x14ac:dyDescent="0.2">
      <c r="A61" s="118"/>
      <c r="B61" s="121" t="s">
        <v>110</v>
      </c>
      <c r="C61" s="113">
        <v>20.105248954257185</v>
      </c>
      <c r="D61" s="115">
        <v>2980</v>
      </c>
      <c r="E61" s="114">
        <v>3052</v>
      </c>
      <c r="F61" s="114">
        <v>2990</v>
      </c>
      <c r="G61" s="114">
        <v>2972</v>
      </c>
      <c r="H61" s="140">
        <v>2935</v>
      </c>
      <c r="I61" s="115">
        <v>45</v>
      </c>
      <c r="J61" s="116">
        <v>1.5332197614991483</v>
      </c>
    </row>
    <row r="62" spans="1:16" s="110" customFormat="1" ht="14.45" customHeight="1" x14ac:dyDescent="0.2">
      <c r="A62" s="120"/>
      <c r="B62" s="121" t="s">
        <v>111</v>
      </c>
      <c r="C62" s="113">
        <v>15.733369315881797</v>
      </c>
      <c r="D62" s="115">
        <v>2332</v>
      </c>
      <c r="E62" s="114">
        <v>2344</v>
      </c>
      <c r="F62" s="114">
        <v>2331</v>
      </c>
      <c r="G62" s="114">
        <v>2297</v>
      </c>
      <c r="H62" s="140">
        <v>2260</v>
      </c>
      <c r="I62" s="115">
        <v>72</v>
      </c>
      <c r="J62" s="116">
        <v>3.1858407079646018</v>
      </c>
    </row>
    <row r="63" spans="1:16" s="110" customFormat="1" ht="14.45" customHeight="1" x14ac:dyDescent="0.2">
      <c r="A63" s="120"/>
      <c r="B63" s="121" t="s">
        <v>112</v>
      </c>
      <c r="C63" s="113">
        <v>1.4572932127917959</v>
      </c>
      <c r="D63" s="115">
        <v>216</v>
      </c>
      <c r="E63" s="114">
        <v>215</v>
      </c>
      <c r="F63" s="114">
        <v>244</v>
      </c>
      <c r="G63" s="114">
        <v>215</v>
      </c>
      <c r="H63" s="140">
        <v>210</v>
      </c>
      <c r="I63" s="115">
        <v>6</v>
      </c>
      <c r="J63" s="116">
        <v>2.8571428571428572</v>
      </c>
    </row>
    <row r="64" spans="1:16" s="110" customFormat="1" ht="14.45" customHeight="1" x14ac:dyDescent="0.2">
      <c r="A64" s="120" t="s">
        <v>113</v>
      </c>
      <c r="B64" s="119" t="s">
        <v>116</v>
      </c>
      <c r="C64" s="113">
        <v>92.079341519363112</v>
      </c>
      <c r="D64" s="115">
        <v>13648</v>
      </c>
      <c r="E64" s="114">
        <v>14041</v>
      </c>
      <c r="F64" s="114">
        <v>14065</v>
      </c>
      <c r="G64" s="114">
        <v>14062</v>
      </c>
      <c r="H64" s="140">
        <v>13901</v>
      </c>
      <c r="I64" s="115">
        <v>-253</v>
      </c>
      <c r="J64" s="116">
        <v>-1.820012948708726</v>
      </c>
    </row>
    <row r="65" spans="1:10" s="110" customFormat="1" ht="14.45" customHeight="1" x14ac:dyDescent="0.2">
      <c r="A65" s="123"/>
      <c r="B65" s="124" t="s">
        <v>117</v>
      </c>
      <c r="C65" s="125">
        <v>7.78572392389691</v>
      </c>
      <c r="D65" s="143">
        <v>1154</v>
      </c>
      <c r="E65" s="144">
        <v>1153</v>
      </c>
      <c r="F65" s="144">
        <v>1118</v>
      </c>
      <c r="G65" s="144">
        <v>1096</v>
      </c>
      <c r="H65" s="145">
        <v>1044</v>
      </c>
      <c r="I65" s="143">
        <v>110</v>
      </c>
      <c r="J65" s="146">
        <v>10.536398467432949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13785</v>
      </c>
      <c r="G11" s="114">
        <v>14173</v>
      </c>
      <c r="H11" s="114">
        <v>14127</v>
      </c>
      <c r="I11" s="114">
        <v>14054</v>
      </c>
      <c r="J11" s="140">
        <v>13860</v>
      </c>
      <c r="K11" s="114">
        <v>-75</v>
      </c>
      <c r="L11" s="116">
        <v>-0.54112554112554112</v>
      </c>
    </row>
    <row r="12" spans="1:17" s="110" customFormat="1" ht="24" customHeight="1" x14ac:dyDescent="0.2">
      <c r="A12" s="604" t="s">
        <v>185</v>
      </c>
      <c r="B12" s="605"/>
      <c r="C12" s="605"/>
      <c r="D12" s="606"/>
      <c r="E12" s="113">
        <v>37.461008342401158</v>
      </c>
      <c r="F12" s="115">
        <v>5164</v>
      </c>
      <c r="G12" s="114">
        <v>5250</v>
      </c>
      <c r="H12" s="114">
        <v>5259</v>
      </c>
      <c r="I12" s="114">
        <v>5207</v>
      </c>
      <c r="J12" s="140">
        <v>5142</v>
      </c>
      <c r="K12" s="114">
        <v>22</v>
      </c>
      <c r="L12" s="116">
        <v>0.42784908595877091</v>
      </c>
    </row>
    <row r="13" spans="1:17" s="110" customFormat="1" ht="15" customHeight="1" x14ac:dyDescent="0.2">
      <c r="A13" s="120"/>
      <c r="B13" s="612" t="s">
        <v>107</v>
      </c>
      <c r="C13" s="612"/>
      <c r="E13" s="113">
        <v>62.538991657598842</v>
      </c>
      <c r="F13" s="115">
        <v>8621</v>
      </c>
      <c r="G13" s="114">
        <v>8923</v>
      </c>
      <c r="H13" s="114">
        <v>8868</v>
      </c>
      <c r="I13" s="114">
        <v>8847</v>
      </c>
      <c r="J13" s="140">
        <v>8718</v>
      </c>
      <c r="K13" s="114">
        <v>-97</v>
      </c>
      <c r="L13" s="116">
        <v>-1.1126405138793301</v>
      </c>
    </row>
    <row r="14" spans="1:17" s="110" customFormat="1" ht="22.5" customHeight="1" x14ac:dyDescent="0.2">
      <c r="A14" s="604" t="s">
        <v>186</v>
      </c>
      <c r="B14" s="605"/>
      <c r="C14" s="605"/>
      <c r="D14" s="606"/>
      <c r="E14" s="113">
        <v>10.866884294523032</v>
      </c>
      <c r="F14" s="115">
        <v>1498</v>
      </c>
      <c r="G14" s="114">
        <v>1619</v>
      </c>
      <c r="H14" s="114">
        <v>1627</v>
      </c>
      <c r="I14" s="114">
        <v>1655</v>
      </c>
      <c r="J14" s="140">
        <v>1556</v>
      </c>
      <c r="K14" s="114">
        <v>-58</v>
      </c>
      <c r="L14" s="116">
        <v>-3.7275064267352187</v>
      </c>
    </row>
    <row r="15" spans="1:17" s="110" customFormat="1" ht="15" customHeight="1" x14ac:dyDescent="0.2">
      <c r="A15" s="120"/>
      <c r="B15" s="119"/>
      <c r="C15" s="258" t="s">
        <v>106</v>
      </c>
      <c r="E15" s="113">
        <v>43.391188251001338</v>
      </c>
      <c r="F15" s="115">
        <v>650</v>
      </c>
      <c r="G15" s="114">
        <v>687</v>
      </c>
      <c r="H15" s="114">
        <v>703</v>
      </c>
      <c r="I15" s="114">
        <v>731</v>
      </c>
      <c r="J15" s="140">
        <v>684</v>
      </c>
      <c r="K15" s="114">
        <v>-34</v>
      </c>
      <c r="L15" s="116">
        <v>-4.9707602339181287</v>
      </c>
    </row>
    <row r="16" spans="1:17" s="110" customFormat="1" ht="15" customHeight="1" x14ac:dyDescent="0.2">
      <c r="A16" s="120"/>
      <c r="B16" s="119"/>
      <c r="C16" s="258" t="s">
        <v>107</v>
      </c>
      <c r="E16" s="113">
        <v>56.608811748998662</v>
      </c>
      <c r="F16" s="115">
        <v>848</v>
      </c>
      <c r="G16" s="114">
        <v>932</v>
      </c>
      <c r="H16" s="114">
        <v>924</v>
      </c>
      <c r="I16" s="114">
        <v>924</v>
      </c>
      <c r="J16" s="140">
        <v>872</v>
      </c>
      <c r="K16" s="114">
        <v>-24</v>
      </c>
      <c r="L16" s="116">
        <v>-2.7522935779816513</v>
      </c>
    </row>
    <row r="17" spans="1:12" s="110" customFormat="1" ht="15" customHeight="1" x14ac:dyDescent="0.2">
      <c r="A17" s="120"/>
      <c r="B17" s="121" t="s">
        <v>109</v>
      </c>
      <c r="C17" s="258"/>
      <c r="E17" s="113">
        <v>52.934348929996375</v>
      </c>
      <c r="F17" s="115">
        <v>7297</v>
      </c>
      <c r="G17" s="114">
        <v>7496</v>
      </c>
      <c r="H17" s="114">
        <v>7464</v>
      </c>
      <c r="I17" s="114">
        <v>7424</v>
      </c>
      <c r="J17" s="140">
        <v>7414</v>
      </c>
      <c r="K17" s="114">
        <v>-117</v>
      </c>
      <c r="L17" s="116">
        <v>-1.5780954950094417</v>
      </c>
    </row>
    <row r="18" spans="1:12" s="110" customFormat="1" ht="15" customHeight="1" x14ac:dyDescent="0.2">
      <c r="A18" s="120"/>
      <c r="B18" s="119"/>
      <c r="C18" s="258" t="s">
        <v>106</v>
      </c>
      <c r="E18" s="113">
        <v>33.822118678909142</v>
      </c>
      <c r="F18" s="115">
        <v>2468</v>
      </c>
      <c r="G18" s="114">
        <v>2488</v>
      </c>
      <c r="H18" s="114">
        <v>2488</v>
      </c>
      <c r="I18" s="114">
        <v>2432</v>
      </c>
      <c r="J18" s="140">
        <v>2432</v>
      </c>
      <c r="K18" s="114">
        <v>36</v>
      </c>
      <c r="L18" s="116">
        <v>1.4802631578947369</v>
      </c>
    </row>
    <row r="19" spans="1:12" s="110" customFormat="1" ht="15" customHeight="1" x14ac:dyDescent="0.2">
      <c r="A19" s="120"/>
      <c r="B19" s="119"/>
      <c r="C19" s="258" t="s">
        <v>107</v>
      </c>
      <c r="E19" s="113">
        <v>66.177881321090865</v>
      </c>
      <c r="F19" s="115">
        <v>4829</v>
      </c>
      <c r="G19" s="114">
        <v>5008</v>
      </c>
      <c r="H19" s="114">
        <v>4976</v>
      </c>
      <c r="I19" s="114">
        <v>4992</v>
      </c>
      <c r="J19" s="140">
        <v>4982</v>
      </c>
      <c r="K19" s="114">
        <v>-153</v>
      </c>
      <c r="L19" s="116">
        <v>-3.0710558008831796</v>
      </c>
    </row>
    <row r="20" spans="1:12" s="110" customFormat="1" ht="15" customHeight="1" x14ac:dyDescent="0.2">
      <c r="A20" s="120"/>
      <c r="B20" s="121" t="s">
        <v>110</v>
      </c>
      <c r="C20" s="258"/>
      <c r="E20" s="113">
        <v>20.268407689517591</v>
      </c>
      <c r="F20" s="115">
        <v>2794</v>
      </c>
      <c r="G20" s="114">
        <v>2849</v>
      </c>
      <c r="H20" s="114">
        <v>2843</v>
      </c>
      <c r="I20" s="114">
        <v>2823</v>
      </c>
      <c r="J20" s="140">
        <v>2783</v>
      </c>
      <c r="K20" s="114">
        <v>11</v>
      </c>
      <c r="L20" s="116">
        <v>0.39525691699604742</v>
      </c>
    </row>
    <row r="21" spans="1:12" s="110" customFormat="1" ht="15" customHeight="1" x14ac:dyDescent="0.2">
      <c r="A21" s="120"/>
      <c r="B21" s="119"/>
      <c r="C21" s="258" t="s">
        <v>106</v>
      </c>
      <c r="E21" s="113">
        <v>32.355046528274876</v>
      </c>
      <c r="F21" s="115">
        <v>904</v>
      </c>
      <c r="G21" s="114">
        <v>924</v>
      </c>
      <c r="H21" s="114">
        <v>924</v>
      </c>
      <c r="I21" s="114">
        <v>929</v>
      </c>
      <c r="J21" s="140">
        <v>913</v>
      </c>
      <c r="K21" s="114">
        <v>-9</v>
      </c>
      <c r="L21" s="116">
        <v>-0.98576122672508215</v>
      </c>
    </row>
    <row r="22" spans="1:12" s="110" customFormat="1" ht="15" customHeight="1" x14ac:dyDescent="0.2">
      <c r="A22" s="120"/>
      <c r="B22" s="119"/>
      <c r="C22" s="258" t="s">
        <v>107</v>
      </c>
      <c r="E22" s="113">
        <v>67.644953471725131</v>
      </c>
      <c r="F22" s="115">
        <v>1890</v>
      </c>
      <c r="G22" s="114">
        <v>1925</v>
      </c>
      <c r="H22" s="114">
        <v>1919</v>
      </c>
      <c r="I22" s="114">
        <v>1894</v>
      </c>
      <c r="J22" s="140">
        <v>1870</v>
      </c>
      <c r="K22" s="114">
        <v>20</v>
      </c>
      <c r="L22" s="116">
        <v>1.0695187165775402</v>
      </c>
    </row>
    <row r="23" spans="1:12" s="110" customFormat="1" ht="15" customHeight="1" x14ac:dyDescent="0.2">
      <c r="A23" s="120"/>
      <c r="B23" s="121" t="s">
        <v>111</v>
      </c>
      <c r="C23" s="258"/>
      <c r="E23" s="113">
        <v>15.930359085963003</v>
      </c>
      <c r="F23" s="115">
        <v>2196</v>
      </c>
      <c r="G23" s="114">
        <v>2209</v>
      </c>
      <c r="H23" s="114">
        <v>2193</v>
      </c>
      <c r="I23" s="114">
        <v>2152</v>
      </c>
      <c r="J23" s="140">
        <v>2107</v>
      </c>
      <c r="K23" s="114">
        <v>89</v>
      </c>
      <c r="L23" s="116">
        <v>4.2240151874703367</v>
      </c>
    </row>
    <row r="24" spans="1:12" s="110" customFormat="1" ht="15" customHeight="1" x14ac:dyDescent="0.2">
      <c r="A24" s="120"/>
      <c r="B24" s="119"/>
      <c r="C24" s="258" t="s">
        <v>106</v>
      </c>
      <c r="E24" s="113">
        <v>52.003642987249542</v>
      </c>
      <c r="F24" s="115">
        <v>1142</v>
      </c>
      <c r="G24" s="114">
        <v>1151</v>
      </c>
      <c r="H24" s="114">
        <v>1144</v>
      </c>
      <c r="I24" s="114">
        <v>1115</v>
      </c>
      <c r="J24" s="140">
        <v>1113</v>
      </c>
      <c r="K24" s="114">
        <v>29</v>
      </c>
      <c r="L24" s="116">
        <v>2.6055705300988321</v>
      </c>
    </row>
    <row r="25" spans="1:12" s="110" customFormat="1" ht="15" customHeight="1" x14ac:dyDescent="0.2">
      <c r="A25" s="120"/>
      <c r="B25" s="119"/>
      <c r="C25" s="258" t="s">
        <v>107</v>
      </c>
      <c r="E25" s="113">
        <v>47.996357012750458</v>
      </c>
      <c r="F25" s="115">
        <v>1054</v>
      </c>
      <c r="G25" s="114">
        <v>1058</v>
      </c>
      <c r="H25" s="114">
        <v>1049</v>
      </c>
      <c r="I25" s="114">
        <v>1037</v>
      </c>
      <c r="J25" s="140">
        <v>994</v>
      </c>
      <c r="K25" s="114">
        <v>60</v>
      </c>
      <c r="L25" s="116">
        <v>6.0362173038229372</v>
      </c>
    </row>
    <row r="26" spans="1:12" s="110" customFormat="1" ht="15" customHeight="1" x14ac:dyDescent="0.2">
      <c r="A26" s="120"/>
      <c r="C26" s="121" t="s">
        <v>187</v>
      </c>
      <c r="D26" s="110" t="s">
        <v>188</v>
      </c>
      <c r="E26" s="113">
        <v>1.5959376133478418</v>
      </c>
      <c r="F26" s="115">
        <v>220</v>
      </c>
      <c r="G26" s="114">
        <v>211</v>
      </c>
      <c r="H26" s="114">
        <v>236</v>
      </c>
      <c r="I26" s="114">
        <v>207</v>
      </c>
      <c r="J26" s="140">
        <v>204</v>
      </c>
      <c r="K26" s="114">
        <v>16</v>
      </c>
      <c r="L26" s="116">
        <v>7.8431372549019605</v>
      </c>
    </row>
    <row r="27" spans="1:12" s="110" customFormat="1" ht="15" customHeight="1" x14ac:dyDescent="0.2">
      <c r="A27" s="120"/>
      <c r="B27" s="119"/>
      <c r="D27" s="259" t="s">
        <v>106</v>
      </c>
      <c r="E27" s="113">
        <v>47.272727272727273</v>
      </c>
      <c r="F27" s="115">
        <v>104</v>
      </c>
      <c r="G27" s="114">
        <v>101</v>
      </c>
      <c r="H27" s="114">
        <v>106</v>
      </c>
      <c r="I27" s="114">
        <v>89</v>
      </c>
      <c r="J27" s="140">
        <v>94</v>
      </c>
      <c r="K27" s="114">
        <v>10</v>
      </c>
      <c r="L27" s="116">
        <v>10.638297872340425</v>
      </c>
    </row>
    <row r="28" spans="1:12" s="110" customFormat="1" ht="15" customHeight="1" x14ac:dyDescent="0.2">
      <c r="A28" s="120"/>
      <c r="B28" s="119"/>
      <c r="D28" s="259" t="s">
        <v>107</v>
      </c>
      <c r="E28" s="113">
        <v>52.727272727272727</v>
      </c>
      <c r="F28" s="115">
        <v>116</v>
      </c>
      <c r="G28" s="114">
        <v>110</v>
      </c>
      <c r="H28" s="114">
        <v>130</v>
      </c>
      <c r="I28" s="114">
        <v>118</v>
      </c>
      <c r="J28" s="140">
        <v>110</v>
      </c>
      <c r="K28" s="114">
        <v>6</v>
      </c>
      <c r="L28" s="116">
        <v>5.4545454545454541</v>
      </c>
    </row>
    <row r="29" spans="1:12" s="110" customFormat="1" ht="24" customHeight="1" x14ac:dyDescent="0.2">
      <c r="A29" s="604" t="s">
        <v>189</v>
      </c>
      <c r="B29" s="605"/>
      <c r="C29" s="605"/>
      <c r="D29" s="606"/>
      <c r="E29" s="113">
        <v>91.817192600652888</v>
      </c>
      <c r="F29" s="115">
        <v>12657</v>
      </c>
      <c r="G29" s="114">
        <v>13051</v>
      </c>
      <c r="H29" s="114">
        <v>13045</v>
      </c>
      <c r="I29" s="114">
        <v>13008</v>
      </c>
      <c r="J29" s="140">
        <v>12843</v>
      </c>
      <c r="K29" s="114">
        <v>-186</v>
      </c>
      <c r="L29" s="116">
        <v>-1.4482597523943004</v>
      </c>
    </row>
    <row r="30" spans="1:12" s="110" customFormat="1" ht="15" customHeight="1" x14ac:dyDescent="0.2">
      <c r="A30" s="120"/>
      <c r="B30" s="119"/>
      <c r="C30" s="258" t="s">
        <v>106</v>
      </c>
      <c r="E30" s="113">
        <v>36.778067472544834</v>
      </c>
      <c r="F30" s="115">
        <v>4655</v>
      </c>
      <c r="G30" s="114">
        <v>4756</v>
      </c>
      <c r="H30" s="114">
        <v>4803</v>
      </c>
      <c r="I30" s="114">
        <v>4788</v>
      </c>
      <c r="J30" s="140">
        <v>4714</v>
      </c>
      <c r="K30" s="114">
        <v>-59</v>
      </c>
      <c r="L30" s="116">
        <v>-1.2515910055154857</v>
      </c>
    </row>
    <row r="31" spans="1:12" s="110" customFormat="1" ht="15" customHeight="1" x14ac:dyDescent="0.2">
      <c r="A31" s="120"/>
      <c r="B31" s="119"/>
      <c r="C31" s="258" t="s">
        <v>107</v>
      </c>
      <c r="E31" s="113">
        <v>63.221932527455166</v>
      </c>
      <c r="F31" s="115">
        <v>8002</v>
      </c>
      <c r="G31" s="114">
        <v>8295</v>
      </c>
      <c r="H31" s="114">
        <v>8242</v>
      </c>
      <c r="I31" s="114">
        <v>8220</v>
      </c>
      <c r="J31" s="140">
        <v>8129</v>
      </c>
      <c r="K31" s="114">
        <v>-127</v>
      </c>
      <c r="L31" s="116">
        <v>-1.5623077869356625</v>
      </c>
    </row>
    <row r="32" spans="1:12" s="110" customFormat="1" ht="15" customHeight="1" x14ac:dyDescent="0.2">
      <c r="A32" s="120"/>
      <c r="B32" s="119" t="s">
        <v>117</v>
      </c>
      <c r="C32" s="258"/>
      <c r="E32" s="113">
        <v>8.0232136380123329</v>
      </c>
      <c r="F32" s="114">
        <v>1106</v>
      </c>
      <c r="G32" s="114">
        <v>1105</v>
      </c>
      <c r="H32" s="114">
        <v>1062</v>
      </c>
      <c r="I32" s="114">
        <v>1020</v>
      </c>
      <c r="J32" s="140">
        <v>994</v>
      </c>
      <c r="K32" s="114">
        <v>112</v>
      </c>
      <c r="L32" s="116">
        <v>11.267605633802816</v>
      </c>
    </row>
    <row r="33" spans="1:12" s="110" customFormat="1" ht="15" customHeight="1" x14ac:dyDescent="0.2">
      <c r="A33" s="120"/>
      <c r="B33" s="119"/>
      <c r="C33" s="258" t="s">
        <v>106</v>
      </c>
      <c r="E33" s="113">
        <v>45.388788426763114</v>
      </c>
      <c r="F33" s="114">
        <v>502</v>
      </c>
      <c r="G33" s="114">
        <v>489</v>
      </c>
      <c r="H33" s="114">
        <v>451</v>
      </c>
      <c r="I33" s="114">
        <v>410</v>
      </c>
      <c r="J33" s="140">
        <v>421</v>
      </c>
      <c r="K33" s="114">
        <v>81</v>
      </c>
      <c r="L33" s="116">
        <v>19.239904988123516</v>
      </c>
    </row>
    <row r="34" spans="1:12" s="110" customFormat="1" ht="15" customHeight="1" x14ac:dyDescent="0.2">
      <c r="A34" s="120"/>
      <c r="B34" s="119"/>
      <c r="C34" s="258" t="s">
        <v>107</v>
      </c>
      <c r="E34" s="113">
        <v>54.611211573236886</v>
      </c>
      <c r="F34" s="114">
        <v>604</v>
      </c>
      <c r="G34" s="114">
        <v>616</v>
      </c>
      <c r="H34" s="114">
        <v>611</v>
      </c>
      <c r="I34" s="114">
        <v>610</v>
      </c>
      <c r="J34" s="140">
        <v>573</v>
      </c>
      <c r="K34" s="114">
        <v>31</v>
      </c>
      <c r="L34" s="116">
        <v>5.4101221640488655</v>
      </c>
    </row>
    <row r="35" spans="1:12" s="110" customFormat="1" ht="24" customHeight="1" x14ac:dyDescent="0.2">
      <c r="A35" s="604" t="s">
        <v>192</v>
      </c>
      <c r="B35" s="605"/>
      <c r="C35" s="605"/>
      <c r="D35" s="606"/>
      <c r="E35" s="113">
        <v>12.977874501269495</v>
      </c>
      <c r="F35" s="114">
        <v>1789</v>
      </c>
      <c r="G35" s="114">
        <v>1893</v>
      </c>
      <c r="H35" s="114">
        <v>1901</v>
      </c>
      <c r="I35" s="114">
        <v>1895</v>
      </c>
      <c r="J35" s="114">
        <v>1790</v>
      </c>
      <c r="K35" s="318">
        <v>-1</v>
      </c>
      <c r="L35" s="319">
        <v>-5.5865921787709494E-2</v>
      </c>
    </row>
    <row r="36" spans="1:12" s="110" customFormat="1" ht="15" customHeight="1" x14ac:dyDescent="0.2">
      <c r="A36" s="120"/>
      <c r="B36" s="119"/>
      <c r="C36" s="258" t="s">
        <v>106</v>
      </c>
      <c r="E36" s="113">
        <v>34.544438233650084</v>
      </c>
      <c r="F36" s="114">
        <v>618</v>
      </c>
      <c r="G36" s="114">
        <v>649</v>
      </c>
      <c r="H36" s="114">
        <v>657</v>
      </c>
      <c r="I36" s="114">
        <v>646</v>
      </c>
      <c r="J36" s="114">
        <v>602</v>
      </c>
      <c r="K36" s="318">
        <v>16</v>
      </c>
      <c r="L36" s="116">
        <v>2.6578073089700998</v>
      </c>
    </row>
    <row r="37" spans="1:12" s="110" customFormat="1" ht="15" customHeight="1" x14ac:dyDescent="0.2">
      <c r="A37" s="120"/>
      <c r="B37" s="119"/>
      <c r="C37" s="258" t="s">
        <v>107</v>
      </c>
      <c r="E37" s="113">
        <v>65.455561766349916</v>
      </c>
      <c r="F37" s="114">
        <v>1171</v>
      </c>
      <c r="G37" s="114">
        <v>1244</v>
      </c>
      <c r="H37" s="114">
        <v>1244</v>
      </c>
      <c r="I37" s="114">
        <v>1249</v>
      </c>
      <c r="J37" s="140">
        <v>1188</v>
      </c>
      <c r="K37" s="114">
        <v>-17</v>
      </c>
      <c r="L37" s="116">
        <v>-1.430976430976431</v>
      </c>
    </row>
    <row r="38" spans="1:12" s="110" customFormat="1" ht="15" customHeight="1" x14ac:dyDescent="0.2">
      <c r="A38" s="120"/>
      <c r="B38" s="119" t="s">
        <v>328</v>
      </c>
      <c r="C38" s="258"/>
      <c r="E38" s="113">
        <v>66.971345665578525</v>
      </c>
      <c r="F38" s="114">
        <v>9232</v>
      </c>
      <c r="G38" s="114">
        <v>9480</v>
      </c>
      <c r="H38" s="114">
        <v>9402</v>
      </c>
      <c r="I38" s="114">
        <v>9329</v>
      </c>
      <c r="J38" s="140">
        <v>9217</v>
      </c>
      <c r="K38" s="114">
        <v>15</v>
      </c>
      <c r="L38" s="116">
        <v>0.16274275794727133</v>
      </c>
    </row>
    <row r="39" spans="1:12" s="110" customFormat="1" ht="15" customHeight="1" x14ac:dyDescent="0.2">
      <c r="A39" s="120"/>
      <c r="B39" s="119"/>
      <c r="C39" s="258" t="s">
        <v>106</v>
      </c>
      <c r="E39" s="113">
        <v>39.644714038128249</v>
      </c>
      <c r="F39" s="115">
        <v>3660</v>
      </c>
      <c r="G39" s="114">
        <v>3738</v>
      </c>
      <c r="H39" s="114">
        <v>3720</v>
      </c>
      <c r="I39" s="114">
        <v>3687</v>
      </c>
      <c r="J39" s="140">
        <v>3649</v>
      </c>
      <c r="K39" s="114">
        <v>11</v>
      </c>
      <c r="L39" s="116">
        <v>0.30145245272677446</v>
      </c>
    </row>
    <row r="40" spans="1:12" s="110" customFormat="1" ht="15" customHeight="1" x14ac:dyDescent="0.2">
      <c r="A40" s="120"/>
      <c r="B40" s="119"/>
      <c r="C40" s="258" t="s">
        <v>107</v>
      </c>
      <c r="E40" s="113">
        <v>60.355285961871751</v>
      </c>
      <c r="F40" s="115">
        <v>5572</v>
      </c>
      <c r="G40" s="114">
        <v>5742</v>
      </c>
      <c r="H40" s="114">
        <v>5682</v>
      </c>
      <c r="I40" s="114">
        <v>5642</v>
      </c>
      <c r="J40" s="140">
        <v>5568</v>
      </c>
      <c r="K40" s="114">
        <v>4</v>
      </c>
      <c r="L40" s="116">
        <v>7.183908045977011E-2</v>
      </c>
    </row>
    <row r="41" spans="1:12" s="110" customFormat="1" ht="15" customHeight="1" x14ac:dyDescent="0.2">
      <c r="A41" s="120"/>
      <c r="B41" s="320" t="s">
        <v>515</v>
      </c>
      <c r="C41" s="258"/>
      <c r="E41" s="113">
        <v>5.0852375770765326</v>
      </c>
      <c r="F41" s="115">
        <v>701</v>
      </c>
      <c r="G41" s="114">
        <v>681</v>
      </c>
      <c r="H41" s="114">
        <v>678</v>
      </c>
      <c r="I41" s="114">
        <v>671</v>
      </c>
      <c r="J41" s="140">
        <v>642</v>
      </c>
      <c r="K41" s="114">
        <v>59</v>
      </c>
      <c r="L41" s="116">
        <v>9.1900311526479754</v>
      </c>
    </row>
    <row r="42" spans="1:12" s="110" customFormat="1" ht="15" customHeight="1" x14ac:dyDescent="0.2">
      <c r="A42" s="120"/>
      <c r="B42" s="119"/>
      <c r="C42" s="268" t="s">
        <v>106</v>
      </c>
      <c r="D42" s="182"/>
      <c r="E42" s="113">
        <v>41.084165477888732</v>
      </c>
      <c r="F42" s="115">
        <v>288</v>
      </c>
      <c r="G42" s="114">
        <v>266</v>
      </c>
      <c r="H42" s="114">
        <v>273</v>
      </c>
      <c r="I42" s="114">
        <v>268</v>
      </c>
      <c r="J42" s="140">
        <v>255</v>
      </c>
      <c r="K42" s="114">
        <v>33</v>
      </c>
      <c r="L42" s="116">
        <v>12.941176470588236</v>
      </c>
    </row>
    <row r="43" spans="1:12" s="110" customFormat="1" ht="15" customHeight="1" x14ac:dyDescent="0.2">
      <c r="A43" s="120"/>
      <c r="B43" s="119"/>
      <c r="C43" s="268" t="s">
        <v>107</v>
      </c>
      <c r="D43" s="182"/>
      <c r="E43" s="113">
        <v>58.915834522111268</v>
      </c>
      <c r="F43" s="115">
        <v>413</v>
      </c>
      <c r="G43" s="114">
        <v>415</v>
      </c>
      <c r="H43" s="114">
        <v>405</v>
      </c>
      <c r="I43" s="114">
        <v>403</v>
      </c>
      <c r="J43" s="140">
        <v>387</v>
      </c>
      <c r="K43" s="114">
        <v>26</v>
      </c>
      <c r="L43" s="116">
        <v>6.7183462532299743</v>
      </c>
    </row>
    <row r="44" spans="1:12" s="110" customFormat="1" ht="15" customHeight="1" x14ac:dyDescent="0.2">
      <c r="A44" s="120"/>
      <c r="B44" s="119" t="s">
        <v>205</v>
      </c>
      <c r="C44" s="268"/>
      <c r="D44" s="182"/>
      <c r="E44" s="113">
        <v>14.965542256075445</v>
      </c>
      <c r="F44" s="115">
        <v>2063</v>
      </c>
      <c r="G44" s="114">
        <v>2119</v>
      </c>
      <c r="H44" s="114">
        <v>2146</v>
      </c>
      <c r="I44" s="114">
        <v>2159</v>
      </c>
      <c r="J44" s="140">
        <v>2211</v>
      </c>
      <c r="K44" s="114">
        <v>-148</v>
      </c>
      <c r="L44" s="116">
        <v>-6.6938037087290816</v>
      </c>
    </row>
    <row r="45" spans="1:12" s="110" customFormat="1" ht="15" customHeight="1" x14ac:dyDescent="0.2">
      <c r="A45" s="120"/>
      <c r="B45" s="119"/>
      <c r="C45" s="268" t="s">
        <v>106</v>
      </c>
      <c r="D45" s="182"/>
      <c r="E45" s="113">
        <v>28.98691226369365</v>
      </c>
      <c r="F45" s="115">
        <v>598</v>
      </c>
      <c r="G45" s="114">
        <v>597</v>
      </c>
      <c r="H45" s="114">
        <v>609</v>
      </c>
      <c r="I45" s="114">
        <v>606</v>
      </c>
      <c r="J45" s="140">
        <v>636</v>
      </c>
      <c r="K45" s="114">
        <v>-38</v>
      </c>
      <c r="L45" s="116">
        <v>-5.9748427672955975</v>
      </c>
    </row>
    <row r="46" spans="1:12" s="110" customFormat="1" ht="15" customHeight="1" x14ac:dyDescent="0.2">
      <c r="A46" s="123"/>
      <c r="B46" s="124"/>
      <c r="C46" s="260" t="s">
        <v>107</v>
      </c>
      <c r="D46" s="261"/>
      <c r="E46" s="125">
        <v>71.013087736306346</v>
      </c>
      <c r="F46" s="143">
        <v>1465</v>
      </c>
      <c r="G46" s="144">
        <v>1522</v>
      </c>
      <c r="H46" s="144">
        <v>1537</v>
      </c>
      <c r="I46" s="144">
        <v>1553</v>
      </c>
      <c r="J46" s="145">
        <v>1575</v>
      </c>
      <c r="K46" s="144">
        <v>-110</v>
      </c>
      <c r="L46" s="146">
        <v>-6.9841269841269842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13785</v>
      </c>
      <c r="E11" s="114">
        <v>14173</v>
      </c>
      <c r="F11" s="114">
        <v>14127</v>
      </c>
      <c r="G11" s="114">
        <v>14054</v>
      </c>
      <c r="H11" s="140">
        <v>13860</v>
      </c>
      <c r="I11" s="115">
        <v>-75</v>
      </c>
      <c r="J11" s="116">
        <v>-0.54112554112554112</v>
      </c>
    </row>
    <row r="12" spans="1:15" s="110" customFormat="1" ht="24.95" customHeight="1" x14ac:dyDescent="0.2">
      <c r="A12" s="193" t="s">
        <v>132</v>
      </c>
      <c r="B12" s="194" t="s">
        <v>133</v>
      </c>
      <c r="C12" s="113">
        <v>2.4446862531737397</v>
      </c>
      <c r="D12" s="115">
        <v>337</v>
      </c>
      <c r="E12" s="114">
        <v>344</v>
      </c>
      <c r="F12" s="114">
        <v>341</v>
      </c>
      <c r="G12" s="114">
        <v>323</v>
      </c>
      <c r="H12" s="140">
        <v>325</v>
      </c>
      <c r="I12" s="115">
        <v>12</v>
      </c>
      <c r="J12" s="116">
        <v>3.6923076923076925</v>
      </c>
    </row>
    <row r="13" spans="1:15" s="110" customFormat="1" ht="24.95" customHeight="1" x14ac:dyDescent="0.2">
      <c r="A13" s="193" t="s">
        <v>134</v>
      </c>
      <c r="B13" s="199" t="s">
        <v>214</v>
      </c>
      <c r="C13" s="113">
        <v>1.3928182807399347</v>
      </c>
      <c r="D13" s="115">
        <v>192</v>
      </c>
      <c r="E13" s="114">
        <v>181</v>
      </c>
      <c r="F13" s="114">
        <v>191</v>
      </c>
      <c r="G13" s="114">
        <v>190</v>
      </c>
      <c r="H13" s="140">
        <v>188</v>
      </c>
      <c r="I13" s="115">
        <v>4</v>
      </c>
      <c r="J13" s="116">
        <v>2.1276595744680851</v>
      </c>
    </row>
    <row r="14" spans="1:15" s="287" customFormat="1" ht="24.95" customHeight="1" x14ac:dyDescent="0.2">
      <c r="A14" s="193" t="s">
        <v>215</v>
      </c>
      <c r="B14" s="199" t="s">
        <v>137</v>
      </c>
      <c r="C14" s="113">
        <v>12.107363075807037</v>
      </c>
      <c r="D14" s="115">
        <v>1669</v>
      </c>
      <c r="E14" s="114">
        <v>1714</v>
      </c>
      <c r="F14" s="114">
        <v>1737</v>
      </c>
      <c r="G14" s="114">
        <v>1783</v>
      </c>
      <c r="H14" s="140">
        <v>1769</v>
      </c>
      <c r="I14" s="115">
        <v>-100</v>
      </c>
      <c r="J14" s="116">
        <v>-5.6529112492933864</v>
      </c>
      <c r="K14" s="110"/>
      <c r="L14" s="110"/>
      <c r="M14" s="110"/>
      <c r="N14" s="110"/>
      <c r="O14" s="110"/>
    </row>
    <row r="15" spans="1:15" s="110" customFormat="1" ht="24.95" customHeight="1" x14ac:dyDescent="0.2">
      <c r="A15" s="193" t="s">
        <v>216</v>
      </c>
      <c r="B15" s="199" t="s">
        <v>217</v>
      </c>
      <c r="C15" s="113">
        <v>4.8748639825897717</v>
      </c>
      <c r="D15" s="115">
        <v>672</v>
      </c>
      <c r="E15" s="114">
        <v>705</v>
      </c>
      <c r="F15" s="114">
        <v>709</v>
      </c>
      <c r="G15" s="114">
        <v>736</v>
      </c>
      <c r="H15" s="140">
        <v>714</v>
      </c>
      <c r="I15" s="115">
        <v>-42</v>
      </c>
      <c r="J15" s="116">
        <v>-5.882352941176471</v>
      </c>
    </row>
    <row r="16" spans="1:15" s="287" customFormat="1" ht="24.95" customHeight="1" x14ac:dyDescent="0.2">
      <c r="A16" s="193" t="s">
        <v>218</v>
      </c>
      <c r="B16" s="199" t="s">
        <v>141</v>
      </c>
      <c r="C16" s="113">
        <v>5.4624591947769314</v>
      </c>
      <c r="D16" s="115">
        <v>753</v>
      </c>
      <c r="E16" s="114">
        <v>765</v>
      </c>
      <c r="F16" s="114">
        <v>784</v>
      </c>
      <c r="G16" s="114">
        <v>803</v>
      </c>
      <c r="H16" s="140">
        <v>805</v>
      </c>
      <c r="I16" s="115">
        <v>-52</v>
      </c>
      <c r="J16" s="116">
        <v>-6.4596273291925463</v>
      </c>
      <c r="K16" s="110"/>
      <c r="L16" s="110"/>
      <c r="M16" s="110"/>
      <c r="N16" s="110"/>
      <c r="O16" s="110"/>
    </row>
    <row r="17" spans="1:15" s="110" customFormat="1" ht="24.95" customHeight="1" x14ac:dyDescent="0.2">
      <c r="A17" s="193" t="s">
        <v>142</v>
      </c>
      <c r="B17" s="199" t="s">
        <v>220</v>
      </c>
      <c r="C17" s="113">
        <v>1.7700398984403336</v>
      </c>
      <c r="D17" s="115">
        <v>244</v>
      </c>
      <c r="E17" s="114">
        <v>244</v>
      </c>
      <c r="F17" s="114">
        <v>244</v>
      </c>
      <c r="G17" s="114">
        <v>244</v>
      </c>
      <c r="H17" s="140">
        <v>250</v>
      </c>
      <c r="I17" s="115">
        <v>-6</v>
      </c>
      <c r="J17" s="116">
        <v>-2.4</v>
      </c>
    </row>
    <row r="18" spans="1:15" s="287" customFormat="1" ht="24.95" customHeight="1" x14ac:dyDescent="0.2">
      <c r="A18" s="201" t="s">
        <v>144</v>
      </c>
      <c r="B18" s="202" t="s">
        <v>145</v>
      </c>
      <c r="C18" s="113">
        <v>5.3971708378672467</v>
      </c>
      <c r="D18" s="115">
        <v>744</v>
      </c>
      <c r="E18" s="114">
        <v>742</v>
      </c>
      <c r="F18" s="114">
        <v>749</v>
      </c>
      <c r="G18" s="114">
        <v>723</v>
      </c>
      <c r="H18" s="140">
        <v>690</v>
      </c>
      <c r="I18" s="115">
        <v>54</v>
      </c>
      <c r="J18" s="116">
        <v>7.8260869565217392</v>
      </c>
      <c r="K18" s="110"/>
      <c r="L18" s="110"/>
      <c r="M18" s="110"/>
      <c r="N18" s="110"/>
      <c r="O18" s="110"/>
    </row>
    <row r="19" spans="1:15" s="110" customFormat="1" ht="24.95" customHeight="1" x14ac:dyDescent="0.2">
      <c r="A19" s="193" t="s">
        <v>146</v>
      </c>
      <c r="B19" s="199" t="s">
        <v>147</v>
      </c>
      <c r="C19" s="113">
        <v>17.323177366702939</v>
      </c>
      <c r="D19" s="115">
        <v>2388</v>
      </c>
      <c r="E19" s="114">
        <v>2399</v>
      </c>
      <c r="F19" s="114">
        <v>2398</v>
      </c>
      <c r="G19" s="114">
        <v>2375</v>
      </c>
      <c r="H19" s="140">
        <v>2377</v>
      </c>
      <c r="I19" s="115">
        <v>11</v>
      </c>
      <c r="J19" s="116">
        <v>0.46276819520403872</v>
      </c>
    </row>
    <row r="20" spans="1:15" s="287" customFormat="1" ht="24.95" customHeight="1" x14ac:dyDescent="0.2">
      <c r="A20" s="193" t="s">
        <v>148</v>
      </c>
      <c r="B20" s="199" t="s">
        <v>149</v>
      </c>
      <c r="C20" s="113">
        <v>5.7453754080522303</v>
      </c>
      <c r="D20" s="115">
        <v>792</v>
      </c>
      <c r="E20" s="114">
        <v>801</v>
      </c>
      <c r="F20" s="114">
        <v>781</v>
      </c>
      <c r="G20" s="114">
        <v>796</v>
      </c>
      <c r="H20" s="140">
        <v>811</v>
      </c>
      <c r="I20" s="115">
        <v>-19</v>
      </c>
      <c r="J20" s="116">
        <v>-2.342786683107275</v>
      </c>
      <c r="K20" s="110"/>
      <c r="L20" s="110"/>
      <c r="M20" s="110"/>
      <c r="N20" s="110"/>
      <c r="O20" s="110"/>
    </row>
    <row r="21" spans="1:15" s="110" customFormat="1" ht="24.95" customHeight="1" x14ac:dyDescent="0.2">
      <c r="A21" s="201" t="s">
        <v>150</v>
      </c>
      <c r="B21" s="202" t="s">
        <v>151</v>
      </c>
      <c r="C21" s="113">
        <v>12.404787812840043</v>
      </c>
      <c r="D21" s="115">
        <v>1710</v>
      </c>
      <c r="E21" s="114">
        <v>1908</v>
      </c>
      <c r="F21" s="114">
        <v>1889</v>
      </c>
      <c r="G21" s="114">
        <v>1904</v>
      </c>
      <c r="H21" s="140">
        <v>1863</v>
      </c>
      <c r="I21" s="115">
        <v>-153</v>
      </c>
      <c r="J21" s="116">
        <v>-8.2125603864734291</v>
      </c>
    </row>
    <row r="22" spans="1:15" s="110" customFormat="1" ht="24.95" customHeight="1" x14ac:dyDescent="0.2">
      <c r="A22" s="201" t="s">
        <v>152</v>
      </c>
      <c r="B22" s="199" t="s">
        <v>153</v>
      </c>
      <c r="C22" s="113">
        <v>0.54406964091403698</v>
      </c>
      <c r="D22" s="115">
        <v>75</v>
      </c>
      <c r="E22" s="114">
        <v>72</v>
      </c>
      <c r="F22" s="114">
        <v>71</v>
      </c>
      <c r="G22" s="114">
        <v>70</v>
      </c>
      <c r="H22" s="140">
        <v>72</v>
      </c>
      <c r="I22" s="115">
        <v>3</v>
      </c>
      <c r="J22" s="116">
        <v>4.166666666666667</v>
      </c>
    </row>
    <row r="23" spans="1:15" s="110" customFormat="1" ht="24.95" customHeight="1" x14ac:dyDescent="0.2">
      <c r="A23" s="193" t="s">
        <v>154</v>
      </c>
      <c r="B23" s="199" t="s">
        <v>155</v>
      </c>
      <c r="C23" s="113">
        <v>1.0083424011606819</v>
      </c>
      <c r="D23" s="115">
        <v>139</v>
      </c>
      <c r="E23" s="114">
        <v>139</v>
      </c>
      <c r="F23" s="114">
        <v>134</v>
      </c>
      <c r="G23" s="114">
        <v>129</v>
      </c>
      <c r="H23" s="140">
        <v>124</v>
      </c>
      <c r="I23" s="115">
        <v>15</v>
      </c>
      <c r="J23" s="116">
        <v>12.096774193548388</v>
      </c>
    </row>
    <row r="24" spans="1:15" s="110" customFormat="1" ht="24.95" customHeight="1" x14ac:dyDescent="0.2">
      <c r="A24" s="193" t="s">
        <v>156</v>
      </c>
      <c r="B24" s="199" t="s">
        <v>221</v>
      </c>
      <c r="C24" s="113">
        <v>7.2832789263692419</v>
      </c>
      <c r="D24" s="115">
        <v>1004</v>
      </c>
      <c r="E24" s="114">
        <v>1012</v>
      </c>
      <c r="F24" s="114">
        <v>1035</v>
      </c>
      <c r="G24" s="114">
        <v>1034</v>
      </c>
      <c r="H24" s="140">
        <v>1012</v>
      </c>
      <c r="I24" s="115">
        <v>-8</v>
      </c>
      <c r="J24" s="116">
        <v>-0.79051383399209485</v>
      </c>
    </row>
    <row r="25" spans="1:15" s="110" customFormat="1" ht="24.95" customHeight="1" x14ac:dyDescent="0.2">
      <c r="A25" s="193" t="s">
        <v>222</v>
      </c>
      <c r="B25" s="204" t="s">
        <v>159</v>
      </c>
      <c r="C25" s="113">
        <v>9.7062023939064197</v>
      </c>
      <c r="D25" s="115">
        <v>1338</v>
      </c>
      <c r="E25" s="114">
        <v>1380</v>
      </c>
      <c r="F25" s="114">
        <v>1340</v>
      </c>
      <c r="G25" s="114">
        <v>1311</v>
      </c>
      <c r="H25" s="140">
        <v>1263</v>
      </c>
      <c r="I25" s="115">
        <v>75</v>
      </c>
      <c r="J25" s="116">
        <v>5.9382422802850359</v>
      </c>
    </row>
    <row r="26" spans="1:15" s="110" customFormat="1" ht="24.95" customHeight="1" x14ac:dyDescent="0.2">
      <c r="A26" s="201">
        <v>782.78300000000002</v>
      </c>
      <c r="B26" s="203" t="s">
        <v>160</v>
      </c>
      <c r="C26" s="113">
        <v>0.42074718897352192</v>
      </c>
      <c r="D26" s="115">
        <v>58</v>
      </c>
      <c r="E26" s="114">
        <v>61</v>
      </c>
      <c r="F26" s="114">
        <v>62</v>
      </c>
      <c r="G26" s="114">
        <v>57</v>
      </c>
      <c r="H26" s="140">
        <v>58</v>
      </c>
      <c r="I26" s="115">
        <v>0</v>
      </c>
      <c r="J26" s="116">
        <v>0</v>
      </c>
    </row>
    <row r="27" spans="1:15" s="110" customFormat="1" ht="24.95" customHeight="1" x14ac:dyDescent="0.2">
      <c r="A27" s="193" t="s">
        <v>161</v>
      </c>
      <c r="B27" s="199" t="s">
        <v>162</v>
      </c>
      <c r="C27" s="113">
        <v>1.9151251360174102</v>
      </c>
      <c r="D27" s="115">
        <v>264</v>
      </c>
      <c r="E27" s="114">
        <v>281</v>
      </c>
      <c r="F27" s="114">
        <v>285</v>
      </c>
      <c r="G27" s="114">
        <v>277</v>
      </c>
      <c r="H27" s="140">
        <v>268</v>
      </c>
      <c r="I27" s="115">
        <v>-4</v>
      </c>
      <c r="J27" s="116">
        <v>-1.4925373134328359</v>
      </c>
    </row>
    <row r="28" spans="1:15" s="110" customFormat="1" ht="24.95" customHeight="1" x14ac:dyDescent="0.2">
      <c r="A28" s="193" t="s">
        <v>163</v>
      </c>
      <c r="B28" s="199" t="s">
        <v>164</v>
      </c>
      <c r="C28" s="113">
        <v>2.5317373957199854</v>
      </c>
      <c r="D28" s="115">
        <v>349</v>
      </c>
      <c r="E28" s="114">
        <v>342</v>
      </c>
      <c r="F28" s="114">
        <v>320</v>
      </c>
      <c r="G28" s="114">
        <v>322</v>
      </c>
      <c r="H28" s="140">
        <v>318</v>
      </c>
      <c r="I28" s="115">
        <v>31</v>
      </c>
      <c r="J28" s="116">
        <v>9.7484276729559749</v>
      </c>
    </row>
    <row r="29" spans="1:15" s="110" customFormat="1" ht="24.95" customHeight="1" x14ac:dyDescent="0.2">
      <c r="A29" s="193">
        <v>86</v>
      </c>
      <c r="B29" s="199" t="s">
        <v>165</v>
      </c>
      <c r="C29" s="113">
        <v>6.071817192600653</v>
      </c>
      <c r="D29" s="115">
        <v>837</v>
      </c>
      <c r="E29" s="114">
        <v>838</v>
      </c>
      <c r="F29" s="114">
        <v>819</v>
      </c>
      <c r="G29" s="114">
        <v>786</v>
      </c>
      <c r="H29" s="140">
        <v>775</v>
      </c>
      <c r="I29" s="115">
        <v>62</v>
      </c>
      <c r="J29" s="116">
        <v>8</v>
      </c>
    </row>
    <row r="30" spans="1:15" s="110" customFormat="1" ht="24.95" customHeight="1" x14ac:dyDescent="0.2">
      <c r="A30" s="193">
        <v>87.88</v>
      </c>
      <c r="B30" s="204" t="s">
        <v>166</v>
      </c>
      <c r="C30" s="113">
        <v>3.6634022488211824</v>
      </c>
      <c r="D30" s="115">
        <v>505</v>
      </c>
      <c r="E30" s="114">
        <v>533</v>
      </c>
      <c r="F30" s="114">
        <v>525</v>
      </c>
      <c r="G30" s="114">
        <v>518</v>
      </c>
      <c r="H30" s="140">
        <v>507</v>
      </c>
      <c r="I30" s="115">
        <v>-2</v>
      </c>
      <c r="J30" s="116">
        <v>-0.39447731755424065</v>
      </c>
    </row>
    <row r="31" spans="1:15" s="110" customFormat="1" ht="24.95" customHeight="1" x14ac:dyDescent="0.2">
      <c r="A31" s="193" t="s">
        <v>167</v>
      </c>
      <c r="B31" s="199" t="s">
        <v>168</v>
      </c>
      <c r="C31" s="113">
        <v>10.039898440333696</v>
      </c>
      <c r="D31" s="115">
        <v>1384</v>
      </c>
      <c r="E31" s="114">
        <v>1426</v>
      </c>
      <c r="F31" s="114">
        <v>1450</v>
      </c>
      <c r="G31" s="114">
        <v>1456</v>
      </c>
      <c r="H31" s="140">
        <v>1440</v>
      </c>
      <c r="I31" s="115">
        <v>-56</v>
      </c>
      <c r="J31" s="116">
        <v>-3.8888888888888888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2.4446862531737397</v>
      </c>
      <c r="D34" s="115">
        <v>337</v>
      </c>
      <c r="E34" s="114">
        <v>344</v>
      </c>
      <c r="F34" s="114">
        <v>341</v>
      </c>
      <c r="G34" s="114">
        <v>323</v>
      </c>
      <c r="H34" s="140">
        <v>325</v>
      </c>
      <c r="I34" s="115">
        <v>12</v>
      </c>
      <c r="J34" s="116">
        <v>3.6923076923076925</v>
      </c>
    </row>
    <row r="35" spans="1:10" s="110" customFormat="1" ht="24.95" customHeight="1" x14ac:dyDescent="0.2">
      <c r="A35" s="292" t="s">
        <v>171</v>
      </c>
      <c r="B35" s="293" t="s">
        <v>172</v>
      </c>
      <c r="C35" s="113">
        <v>18.897352194414218</v>
      </c>
      <c r="D35" s="115">
        <v>2605</v>
      </c>
      <c r="E35" s="114">
        <v>2637</v>
      </c>
      <c r="F35" s="114">
        <v>2677</v>
      </c>
      <c r="G35" s="114">
        <v>2696</v>
      </c>
      <c r="H35" s="140">
        <v>2647</v>
      </c>
      <c r="I35" s="115">
        <v>-42</v>
      </c>
      <c r="J35" s="116">
        <v>-1.5867019267094824</v>
      </c>
    </row>
    <row r="36" spans="1:10" s="110" customFormat="1" ht="24.95" customHeight="1" x14ac:dyDescent="0.2">
      <c r="A36" s="294" t="s">
        <v>173</v>
      </c>
      <c r="B36" s="295" t="s">
        <v>174</v>
      </c>
      <c r="C36" s="125">
        <v>78.657961552412047</v>
      </c>
      <c r="D36" s="143">
        <v>10843</v>
      </c>
      <c r="E36" s="144">
        <v>11192</v>
      </c>
      <c r="F36" s="144">
        <v>11109</v>
      </c>
      <c r="G36" s="144">
        <v>11035</v>
      </c>
      <c r="H36" s="145">
        <v>10888</v>
      </c>
      <c r="I36" s="143">
        <v>-45</v>
      </c>
      <c r="J36" s="146">
        <v>-0.41329904481998531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13785</v>
      </c>
      <c r="F11" s="264">
        <v>14173</v>
      </c>
      <c r="G11" s="264">
        <v>14127</v>
      </c>
      <c r="H11" s="264">
        <v>14054</v>
      </c>
      <c r="I11" s="265">
        <v>13860</v>
      </c>
      <c r="J11" s="263">
        <v>-75</v>
      </c>
      <c r="K11" s="266">
        <v>-0.54112554112554112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40.674646354733405</v>
      </c>
      <c r="E13" s="115">
        <v>5607</v>
      </c>
      <c r="F13" s="114">
        <v>5807</v>
      </c>
      <c r="G13" s="114">
        <v>5818</v>
      </c>
      <c r="H13" s="114">
        <v>5828</v>
      </c>
      <c r="I13" s="140">
        <v>5646</v>
      </c>
      <c r="J13" s="115">
        <v>-39</v>
      </c>
      <c r="K13" s="116">
        <v>-0.6907545164718385</v>
      </c>
    </row>
    <row r="14" spans="1:15" ht="15.95" customHeight="1" x14ac:dyDescent="0.2">
      <c r="A14" s="306" t="s">
        <v>230</v>
      </c>
      <c r="B14" s="307"/>
      <c r="C14" s="308"/>
      <c r="D14" s="113">
        <v>49.357997823721433</v>
      </c>
      <c r="E14" s="115">
        <v>6804</v>
      </c>
      <c r="F14" s="114">
        <v>6948</v>
      </c>
      <c r="G14" s="114">
        <v>6924</v>
      </c>
      <c r="H14" s="114">
        <v>6880</v>
      </c>
      <c r="I14" s="140">
        <v>6882</v>
      </c>
      <c r="J14" s="115">
        <v>-78</v>
      </c>
      <c r="K14" s="116">
        <v>-1.1333914559721012</v>
      </c>
    </row>
    <row r="15" spans="1:15" ht="15.95" customHeight="1" x14ac:dyDescent="0.2">
      <c r="A15" s="306" t="s">
        <v>231</v>
      </c>
      <c r="B15" s="307"/>
      <c r="C15" s="308"/>
      <c r="D15" s="113">
        <v>4.4250997461008339</v>
      </c>
      <c r="E15" s="115">
        <v>610</v>
      </c>
      <c r="F15" s="114">
        <v>638</v>
      </c>
      <c r="G15" s="114">
        <v>633</v>
      </c>
      <c r="H15" s="114">
        <v>594</v>
      </c>
      <c r="I15" s="140">
        <v>589</v>
      </c>
      <c r="J15" s="115">
        <v>21</v>
      </c>
      <c r="K15" s="116">
        <v>3.5653650254668929</v>
      </c>
    </row>
    <row r="16" spans="1:15" ht="15.95" customHeight="1" x14ac:dyDescent="0.2">
      <c r="A16" s="306" t="s">
        <v>232</v>
      </c>
      <c r="B16" s="307"/>
      <c r="C16" s="308"/>
      <c r="D16" s="113">
        <v>2.2705839680812478</v>
      </c>
      <c r="E16" s="115">
        <v>313</v>
      </c>
      <c r="F16" s="114">
        <v>316</v>
      </c>
      <c r="G16" s="114">
        <v>309</v>
      </c>
      <c r="H16" s="114">
        <v>309</v>
      </c>
      <c r="I16" s="140">
        <v>304</v>
      </c>
      <c r="J16" s="115">
        <v>9</v>
      </c>
      <c r="K16" s="116">
        <v>2.9605263157894739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1.8570910409865795</v>
      </c>
      <c r="E18" s="115">
        <v>256</v>
      </c>
      <c r="F18" s="114">
        <v>256</v>
      </c>
      <c r="G18" s="114">
        <v>255</v>
      </c>
      <c r="H18" s="114">
        <v>239</v>
      </c>
      <c r="I18" s="140">
        <v>232</v>
      </c>
      <c r="J18" s="115">
        <v>24</v>
      </c>
      <c r="K18" s="116">
        <v>10.344827586206897</v>
      </c>
    </row>
    <row r="19" spans="1:11" ht="14.1" customHeight="1" x14ac:dyDescent="0.2">
      <c r="A19" s="306" t="s">
        <v>235</v>
      </c>
      <c r="B19" s="307" t="s">
        <v>236</v>
      </c>
      <c r="C19" s="308"/>
      <c r="D19" s="113">
        <v>1.2404787812840044</v>
      </c>
      <c r="E19" s="115">
        <v>171</v>
      </c>
      <c r="F19" s="114">
        <v>169</v>
      </c>
      <c r="G19" s="114">
        <v>171</v>
      </c>
      <c r="H19" s="114">
        <v>157</v>
      </c>
      <c r="I19" s="140">
        <v>147</v>
      </c>
      <c r="J19" s="115">
        <v>24</v>
      </c>
      <c r="K19" s="116">
        <v>16.326530612244898</v>
      </c>
    </row>
    <row r="20" spans="1:11" ht="14.1" customHeight="1" x14ac:dyDescent="0.2">
      <c r="A20" s="306">
        <v>12</v>
      </c>
      <c r="B20" s="307" t="s">
        <v>237</v>
      </c>
      <c r="C20" s="308"/>
      <c r="D20" s="113">
        <v>0.93579978237214367</v>
      </c>
      <c r="E20" s="115">
        <v>129</v>
      </c>
      <c r="F20" s="114">
        <v>137</v>
      </c>
      <c r="G20" s="114">
        <v>156</v>
      </c>
      <c r="H20" s="114">
        <v>159</v>
      </c>
      <c r="I20" s="140">
        <v>139</v>
      </c>
      <c r="J20" s="115">
        <v>-10</v>
      </c>
      <c r="K20" s="116">
        <v>-7.1942446043165464</v>
      </c>
    </row>
    <row r="21" spans="1:11" ht="14.1" customHeight="1" x14ac:dyDescent="0.2">
      <c r="A21" s="306">
        <v>21</v>
      </c>
      <c r="B21" s="307" t="s">
        <v>238</v>
      </c>
      <c r="C21" s="308"/>
      <c r="D21" s="113">
        <v>0.35545883206383749</v>
      </c>
      <c r="E21" s="115">
        <v>49</v>
      </c>
      <c r="F21" s="114">
        <v>49</v>
      </c>
      <c r="G21" s="114">
        <v>47</v>
      </c>
      <c r="H21" s="114">
        <v>52</v>
      </c>
      <c r="I21" s="140">
        <v>50</v>
      </c>
      <c r="J21" s="115">
        <v>-1</v>
      </c>
      <c r="K21" s="116">
        <v>-2</v>
      </c>
    </row>
    <row r="22" spans="1:11" ht="14.1" customHeight="1" x14ac:dyDescent="0.2">
      <c r="A22" s="306">
        <v>22</v>
      </c>
      <c r="B22" s="307" t="s">
        <v>239</v>
      </c>
      <c r="C22" s="308"/>
      <c r="D22" s="113">
        <v>0.87051142546245919</v>
      </c>
      <c r="E22" s="115">
        <v>120</v>
      </c>
      <c r="F22" s="114">
        <v>115</v>
      </c>
      <c r="G22" s="114">
        <v>120</v>
      </c>
      <c r="H22" s="114">
        <v>116</v>
      </c>
      <c r="I22" s="140">
        <v>115</v>
      </c>
      <c r="J22" s="115">
        <v>5</v>
      </c>
      <c r="K22" s="116">
        <v>4.3478260869565215</v>
      </c>
    </row>
    <row r="23" spans="1:11" ht="14.1" customHeight="1" x14ac:dyDescent="0.2">
      <c r="A23" s="306">
        <v>23</v>
      </c>
      <c r="B23" s="307" t="s">
        <v>240</v>
      </c>
      <c r="C23" s="308"/>
      <c r="D23" s="113">
        <v>0.39898440333696045</v>
      </c>
      <c r="E23" s="115">
        <v>55</v>
      </c>
      <c r="F23" s="114">
        <v>59</v>
      </c>
      <c r="G23" s="114">
        <v>53</v>
      </c>
      <c r="H23" s="114">
        <v>53</v>
      </c>
      <c r="I23" s="140">
        <v>49</v>
      </c>
      <c r="J23" s="115">
        <v>6</v>
      </c>
      <c r="K23" s="116">
        <v>12.244897959183673</v>
      </c>
    </row>
    <row r="24" spans="1:11" ht="14.1" customHeight="1" x14ac:dyDescent="0.2">
      <c r="A24" s="306">
        <v>24</v>
      </c>
      <c r="B24" s="307" t="s">
        <v>241</v>
      </c>
      <c r="C24" s="308"/>
      <c r="D24" s="113">
        <v>1.7990569459557491</v>
      </c>
      <c r="E24" s="115">
        <v>248</v>
      </c>
      <c r="F24" s="114">
        <v>248</v>
      </c>
      <c r="G24" s="114">
        <v>257</v>
      </c>
      <c r="H24" s="114">
        <v>272</v>
      </c>
      <c r="I24" s="140">
        <v>278</v>
      </c>
      <c r="J24" s="115">
        <v>-30</v>
      </c>
      <c r="K24" s="116">
        <v>-10.791366906474821</v>
      </c>
    </row>
    <row r="25" spans="1:11" ht="14.1" customHeight="1" x14ac:dyDescent="0.2">
      <c r="A25" s="306">
        <v>25</v>
      </c>
      <c r="B25" s="307" t="s">
        <v>242</v>
      </c>
      <c r="C25" s="308"/>
      <c r="D25" s="113">
        <v>2.4301777294160321</v>
      </c>
      <c r="E25" s="115">
        <v>335</v>
      </c>
      <c r="F25" s="114">
        <v>335</v>
      </c>
      <c r="G25" s="114">
        <v>342</v>
      </c>
      <c r="H25" s="114">
        <v>337</v>
      </c>
      <c r="I25" s="140">
        <v>343</v>
      </c>
      <c r="J25" s="115">
        <v>-8</v>
      </c>
      <c r="K25" s="116">
        <v>-2.3323615160349855</v>
      </c>
    </row>
    <row r="26" spans="1:11" ht="14.1" customHeight="1" x14ac:dyDescent="0.2">
      <c r="A26" s="306">
        <v>26</v>
      </c>
      <c r="B26" s="307" t="s">
        <v>243</v>
      </c>
      <c r="C26" s="308"/>
      <c r="D26" s="113">
        <v>1.298512876314835</v>
      </c>
      <c r="E26" s="115">
        <v>179</v>
      </c>
      <c r="F26" s="114">
        <v>187</v>
      </c>
      <c r="G26" s="114">
        <v>193</v>
      </c>
      <c r="H26" s="114">
        <v>199</v>
      </c>
      <c r="I26" s="140">
        <v>206</v>
      </c>
      <c r="J26" s="115">
        <v>-27</v>
      </c>
      <c r="K26" s="116">
        <v>-13.106796116504855</v>
      </c>
    </row>
    <row r="27" spans="1:11" ht="14.1" customHeight="1" x14ac:dyDescent="0.2">
      <c r="A27" s="306">
        <v>27</v>
      </c>
      <c r="B27" s="307" t="s">
        <v>244</v>
      </c>
      <c r="C27" s="308"/>
      <c r="D27" s="113">
        <v>0.38447587957925283</v>
      </c>
      <c r="E27" s="115">
        <v>53</v>
      </c>
      <c r="F27" s="114">
        <v>63</v>
      </c>
      <c r="G27" s="114">
        <v>63</v>
      </c>
      <c r="H27" s="114">
        <v>61</v>
      </c>
      <c r="I27" s="140">
        <v>60</v>
      </c>
      <c r="J27" s="115">
        <v>-7</v>
      </c>
      <c r="K27" s="116">
        <v>-11.666666666666666</v>
      </c>
    </row>
    <row r="28" spans="1:11" ht="14.1" customHeight="1" x14ac:dyDescent="0.2">
      <c r="A28" s="306">
        <v>28</v>
      </c>
      <c r="B28" s="307" t="s">
        <v>245</v>
      </c>
      <c r="C28" s="308"/>
      <c r="D28" s="113">
        <v>0.56583242655059851</v>
      </c>
      <c r="E28" s="115">
        <v>78</v>
      </c>
      <c r="F28" s="114">
        <v>85</v>
      </c>
      <c r="G28" s="114">
        <v>85</v>
      </c>
      <c r="H28" s="114">
        <v>91</v>
      </c>
      <c r="I28" s="140">
        <v>95</v>
      </c>
      <c r="J28" s="115">
        <v>-17</v>
      </c>
      <c r="K28" s="116">
        <v>-17.894736842105264</v>
      </c>
    </row>
    <row r="29" spans="1:11" ht="14.1" customHeight="1" x14ac:dyDescent="0.2">
      <c r="A29" s="306">
        <v>29</v>
      </c>
      <c r="B29" s="307" t="s">
        <v>246</v>
      </c>
      <c r="C29" s="308"/>
      <c r="D29" s="113">
        <v>4.4976423648893729</v>
      </c>
      <c r="E29" s="115">
        <v>620</v>
      </c>
      <c r="F29" s="114">
        <v>665</v>
      </c>
      <c r="G29" s="114">
        <v>633</v>
      </c>
      <c r="H29" s="114">
        <v>625</v>
      </c>
      <c r="I29" s="140">
        <v>583</v>
      </c>
      <c r="J29" s="115">
        <v>37</v>
      </c>
      <c r="K29" s="116">
        <v>6.3464837049742711</v>
      </c>
    </row>
    <row r="30" spans="1:11" ht="14.1" customHeight="1" x14ac:dyDescent="0.2">
      <c r="A30" s="306" t="s">
        <v>247</v>
      </c>
      <c r="B30" s="307" t="s">
        <v>248</v>
      </c>
      <c r="C30" s="308"/>
      <c r="D30" s="113">
        <v>1.4871236851650345</v>
      </c>
      <c r="E30" s="115">
        <v>205</v>
      </c>
      <c r="F30" s="114">
        <v>221</v>
      </c>
      <c r="G30" s="114">
        <v>218</v>
      </c>
      <c r="H30" s="114">
        <v>216</v>
      </c>
      <c r="I30" s="140">
        <v>202</v>
      </c>
      <c r="J30" s="115">
        <v>3</v>
      </c>
      <c r="K30" s="116">
        <v>1.4851485148514851</v>
      </c>
    </row>
    <row r="31" spans="1:11" ht="14.1" customHeight="1" x14ac:dyDescent="0.2">
      <c r="A31" s="306" t="s">
        <v>249</v>
      </c>
      <c r="B31" s="307" t="s">
        <v>250</v>
      </c>
      <c r="C31" s="308"/>
      <c r="D31" s="113">
        <v>3.010518679724338</v>
      </c>
      <c r="E31" s="115">
        <v>415</v>
      </c>
      <c r="F31" s="114">
        <v>444</v>
      </c>
      <c r="G31" s="114">
        <v>415</v>
      </c>
      <c r="H31" s="114">
        <v>409</v>
      </c>
      <c r="I31" s="140">
        <v>381</v>
      </c>
      <c r="J31" s="115">
        <v>34</v>
      </c>
      <c r="K31" s="116">
        <v>8.9238845144356951</v>
      </c>
    </row>
    <row r="32" spans="1:11" ht="14.1" customHeight="1" x14ac:dyDescent="0.2">
      <c r="A32" s="306">
        <v>31</v>
      </c>
      <c r="B32" s="307" t="s">
        <v>251</v>
      </c>
      <c r="C32" s="308"/>
      <c r="D32" s="113">
        <v>0.23213638012332244</v>
      </c>
      <c r="E32" s="115">
        <v>32</v>
      </c>
      <c r="F32" s="114">
        <v>32</v>
      </c>
      <c r="G32" s="114">
        <v>32</v>
      </c>
      <c r="H32" s="114">
        <v>28</v>
      </c>
      <c r="I32" s="140">
        <v>28</v>
      </c>
      <c r="J32" s="115">
        <v>4</v>
      </c>
      <c r="K32" s="116">
        <v>14.285714285714286</v>
      </c>
    </row>
    <row r="33" spans="1:11" ht="14.1" customHeight="1" x14ac:dyDescent="0.2">
      <c r="A33" s="306">
        <v>32</v>
      </c>
      <c r="B33" s="307" t="s">
        <v>252</v>
      </c>
      <c r="C33" s="308"/>
      <c r="D33" s="113">
        <v>1.2912586144359812</v>
      </c>
      <c r="E33" s="115">
        <v>178</v>
      </c>
      <c r="F33" s="114">
        <v>153</v>
      </c>
      <c r="G33" s="114">
        <v>164</v>
      </c>
      <c r="H33" s="114">
        <v>139</v>
      </c>
      <c r="I33" s="140">
        <v>140</v>
      </c>
      <c r="J33" s="115">
        <v>38</v>
      </c>
      <c r="K33" s="116">
        <v>27.142857142857142</v>
      </c>
    </row>
    <row r="34" spans="1:11" ht="14.1" customHeight="1" x14ac:dyDescent="0.2">
      <c r="A34" s="306">
        <v>33</v>
      </c>
      <c r="B34" s="307" t="s">
        <v>253</v>
      </c>
      <c r="C34" s="308"/>
      <c r="D34" s="113">
        <v>0.65288356909684442</v>
      </c>
      <c r="E34" s="115">
        <v>90</v>
      </c>
      <c r="F34" s="114">
        <v>94</v>
      </c>
      <c r="G34" s="114">
        <v>97</v>
      </c>
      <c r="H34" s="114">
        <v>97</v>
      </c>
      <c r="I34" s="140">
        <v>90</v>
      </c>
      <c r="J34" s="115">
        <v>0</v>
      </c>
      <c r="K34" s="116">
        <v>0</v>
      </c>
    </row>
    <row r="35" spans="1:11" ht="14.1" customHeight="1" x14ac:dyDescent="0.2">
      <c r="A35" s="306">
        <v>34</v>
      </c>
      <c r="B35" s="307" t="s">
        <v>254</v>
      </c>
      <c r="C35" s="308"/>
      <c r="D35" s="113">
        <v>4.3307943416757348</v>
      </c>
      <c r="E35" s="115">
        <v>597</v>
      </c>
      <c r="F35" s="114">
        <v>594</v>
      </c>
      <c r="G35" s="114">
        <v>579</v>
      </c>
      <c r="H35" s="114">
        <v>574</v>
      </c>
      <c r="I35" s="140">
        <v>581</v>
      </c>
      <c r="J35" s="115">
        <v>16</v>
      </c>
      <c r="K35" s="116">
        <v>2.7538726333907055</v>
      </c>
    </row>
    <row r="36" spans="1:11" ht="14.1" customHeight="1" x14ac:dyDescent="0.2">
      <c r="A36" s="306">
        <v>41</v>
      </c>
      <c r="B36" s="307" t="s">
        <v>255</v>
      </c>
      <c r="C36" s="308"/>
      <c r="D36" s="113">
        <v>0.60935799782372146</v>
      </c>
      <c r="E36" s="115">
        <v>84</v>
      </c>
      <c r="F36" s="114">
        <v>85</v>
      </c>
      <c r="G36" s="114">
        <v>85</v>
      </c>
      <c r="H36" s="114">
        <v>84</v>
      </c>
      <c r="I36" s="140">
        <v>85</v>
      </c>
      <c r="J36" s="115">
        <v>-1</v>
      </c>
      <c r="K36" s="116">
        <v>-1.1764705882352942</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0.41349292709466812</v>
      </c>
      <c r="E38" s="115">
        <v>57</v>
      </c>
      <c r="F38" s="114">
        <v>57</v>
      </c>
      <c r="G38" s="114">
        <v>55</v>
      </c>
      <c r="H38" s="114">
        <v>53</v>
      </c>
      <c r="I38" s="140">
        <v>49</v>
      </c>
      <c r="J38" s="115">
        <v>8</v>
      </c>
      <c r="K38" s="116">
        <v>16.326530612244898</v>
      </c>
    </row>
    <row r="39" spans="1:11" ht="14.1" customHeight="1" x14ac:dyDescent="0.2">
      <c r="A39" s="306">
        <v>51</v>
      </c>
      <c r="B39" s="307" t="s">
        <v>258</v>
      </c>
      <c r="C39" s="308"/>
      <c r="D39" s="113">
        <v>3.9608269858541894</v>
      </c>
      <c r="E39" s="115">
        <v>546</v>
      </c>
      <c r="F39" s="114">
        <v>568</v>
      </c>
      <c r="G39" s="114">
        <v>571</v>
      </c>
      <c r="H39" s="114">
        <v>558</v>
      </c>
      <c r="I39" s="140">
        <v>551</v>
      </c>
      <c r="J39" s="115">
        <v>-5</v>
      </c>
      <c r="K39" s="116">
        <v>-0.90744101633393826</v>
      </c>
    </row>
    <row r="40" spans="1:11" ht="14.1" customHeight="1" x14ac:dyDescent="0.2">
      <c r="A40" s="306" t="s">
        <v>259</v>
      </c>
      <c r="B40" s="307" t="s">
        <v>260</v>
      </c>
      <c r="C40" s="308"/>
      <c r="D40" s="113">
        <v>3.7286906057308671</v>
      </c>
      <c r="E40" s="115">
        <v>514</v>
      </c>
      <c r="F40" s="114">
        <v>543</v>
      </c>
      <c r="G40" s="114">
        <v>551</v>
      </c>
      <c r="H40" s="114">
        <v>539</v>
      </c>
      <c r="I40" s="140">
        <v>533</v>
      </c>
      <c r="J40" s="115">
        <v>-19</v>
      </c>
      <c r="K40" s="116">
        <v>-3.5647279549718576</v>
      </c>
    </row>
    <row r="41" spans="1:11" ht="14.1" customHeight="1" x14ac:dyDescent="0.2">
      <c r="A41" s="306"/>
      <c r="B41" s="307" t="s">
        <v>261</v>
      </c>
      <c r="C41" s="308"/>
      <c r="D41" s="113">
        <v>3.2354007979688069</v>
      </c>
      <c r="E41" s="115">
        <v>446</v>
      </c>
      <c r="F41" s="114">
        <v>471</v>
      </c>
      <c r="G41" s="114">
        <v>479</v>
      </c>
      <c r="H41" s="114">
        <v>470</v>
      </c>
      <c r="I41" s="140">
        <v>468</v>
      </c>
      <c r="J41" s="115">
        <v>-22</v>
      </c>
      <c r="K41" s="116">
        <v>-4.700854700854701</v>
      </c>
    </row>
    <row r="42" spans="1:11" ht="14.1" customHeight="1" x14ac:dyDescent="0.2">
      <c r="A42" s="306">
        <v>52</v>
      </c>
      <c r="B42" s="307" t="s">
        <v>262</v>
      </c>
      <c r="C42" s="308"/>
      <c r="D42" s="113">
        <v>7.0801595937613344</v>
      </c>
      <c r="E42" s="115">
        <v>976</v>
      </c>
      <c r="F42" s="114">
        <v>984</v>
      </c>
      <c r="G42" s="114">
        <v>990</v>
      </c>
      <c r="H42" s="114">
        <v>993</v>
      </c>
      <c r="I42" s="140">
        <v>994</v>
      </c>
      <c r="J42" s="115">
        <v>-18</v>
      </c>
      <c r="K42" s="116">
        <v>-1.8108651911468814</v>
      </c>
    </row>
    <row r="43" spans="1:11" ht="14.1" customHeight="1" x14ac:dyDescent="0.2">
      <c r="A43" s="306" t="s">
        <v>263</v>
      </c>
      <c r="B43" s="307" t="s">
        <v>264</v>
      </c>
      <c r="C43" s="308"/>
      <c r="D43" s="113">
        <v>6.8117519042437431</v>
      </c>
      <c r="E43" s="115">
        <v>939</v>
      </c>
      <c r="F43" s="114">
        <v>942</v>
      </c>
      <c r="G43" s="114">
        <v>937</v>
      </c>
      <c r="H43" s="114">
        <v>945</v>
      </c>
      <c r="I43" s="140">
        <v>946</v>
      </c>
      <c r="J43" s="115">
        <v>-7</v>
      </c>
      <c r="K43" s="116">
        <v>-0.7399577167019028</v>
      </c>
    </row>
    <row r="44" spans="1:11" ht="14.1" customHeight="1" x14ac:dyDescent="0.2">
      <c r="A44" s="306">
        <v>53</v>
      </c>
      <c r="B44" s="307" t="s">
        <v>265</v>
      </c>
      <c r="C44" s="308"/>
      <c r="D44" s="113">
        <v>2.3286180631120783</v>
      </c>
      <c r="E44" s="115">
        <v>321</v>
      </c>
      <c r="F44" s="114">
        <v>310</v>
      </c>
      <c r="G44" s="114">
        <v>307</v>
      </c>
      <c r="H44" s="114">
        <v>318</v>
      </c>
      <c r="I44" s="140">
        <v>306</v>
      </c>
      <c r="J44" s="115">
        <v>15</v>
      </c>
      <c r="K44" s="116">
        <v>4.9019607843137258</v>
      </c>
    </row>
    <row r="45" spans="1:11" ht="14.1" customHeight="1" x14ac:dyDescent="0.2">
      <c r="A45" s="306" t="s">
        <v>266</v>
      </c>
      <c r="B45" s="307" t="s">
        <v>267</v>
      </c>
      <c r="C45" s="308"/>
      <c r="D45" s="113">
        <v>2.2923467537178093</v>
      </c>
      <c r="E45" s="115">
        <v>316</v>
      </c>
      <c r="F45" s="114">
        <v>305</v>
      </c>
      <c r="G45" s="114">
        <v>302</v>
      </c>
      <c r="H45" s="114">
        <v>312</v>
      </c>
      <c r="I45" s="140">
        <v>300</v>
      </c>
      <c r="J45" s="115">
        <v>16</v>
      </c>
      <c r="K45" s="116">
        <v>5.333333333333333</v>
      </c>
    </row>
    <row r="46" spans="1:11" ht="14.1" customHeight="1" x14ac:dyDescent="0.2">
      <c r="A46" s="306">
        <v>54</v>
      </c>
      <c r="B46" s="307" t="s">
        <v>268</v>
      </c>
      <c r="C46" s="308"/>
      <c r="D46" s="113">
        <v>16.053681537903518</v>
      </c>
      <c r="E46" s="115">
        <v>2213</v>
      </c>
      <c r="F46" s="114">
        <v>2258</v>
      </c>
      <c r="G46" s="114">
        <v>2240</v>
      </c>
      <c r="H46" s="114">
        <v>2218</v>
      </c>
      <c r="I46" s="140">
        <v>2200</v>
      </c>
      <c r="J46" s="115">
        <v>13</v>
      </c>
      <c r="K46" s="116">
        <v>0.59090909090909094</v>
      </c>
    </row>
    <row r="47" spans="1:11" ht="14.1" customHeight="1" x14ac:dyDescent="0.2">
      <c r="A47" s="306">
        <v>61</v>
      </c>
      <c r="B47" s="307" t="s">
        <v>269</v>
      </c>
      <c r="C47" s="308"/>
      <c r="D47" s="113">
        <v>0.52956111715632936</v>
      </c>
      <c r="E47" s="115">
        <v>73</v>
      </c>
      <c r="F47" s="114">
        <v>70</v>
      </c>
      <c r="G47" s="114">
        <v>69</v>
      </c>
      <c r="H47" s="114">
        <v>70</v>
      </c>
      <c r="I47" s="140">
        <v>68</v>
      </c>
      <c r="J47" s="115">
        <v>5</v>
      </c>
      <c r="K47" s="116">
        <v>7.3529411764705879</v>
      </c>
    </row>
    <row r="48" spans="1:11" ht="14.1" customHeight="1" x14ac:dyDescent="0.2">
      <c r="A48" s="306">
        <v>62</v>
      </c>
      <c r="B48" s="307" t="s">
        <v>270</v>
      </c>
      <c r="C48" s="308"/>
      <c r="D48" s="113">
        <v>10.119695321001089</v>
      </c>
      <c r="E48" s="115">
        <v>1395</v>
      </c>
      <c r="F48" s="114">
        <v>1431</v>
      </c>
      <c r="G48" s="114">
        <v>1435</v>
      </c>
      <c r="H48" s="114">
        <v>1476</v>
      </c>
      <c r="I48" s="140">
        <v>1460</v>
      </c>
      <c r="J48" s="115">
        <v>-65</v>
      </c>
      <c r="K48" s="116">
        <v>-4.4520547945205475</v>
      </c>
    </row>
    <row r="49" spans="1:11" ht="14.1" customHeight="1" x14ac:dyDescent="0.2">
      <c r="A49" s="306">
        <v>63</v>
      </c>
      <c r="B49" s="307" t="s">
        <v>271</v>
      </c>
      <c r="C49" s="308"/>
      <c r="D49" s="113">
        <v>10.634747914399711</v>
      </c>
      <c r="E49" s="115">
        <v>1466</v>
      </c>
      <c r="F49" s="114">
        <v>1651</v>
      </c>
      <c r="G49" s="114">
        <v>1656</v>
      </c>
      <c r="H49" s="114">
        <v>1659</v>
      </c>
      <c r="I49" s="140">
        <v>1591</v>
      </c>
      <c r="J49" s="115">
        <v>-125</v>
      </c>
      <c r="K49" s="116">
        <v>-7.8566939032055307</v>
      </c>
    </row>
    <row r="50" spans="1:11" ht="14.1" customHeight="1" x14ac:dyDescent="0.2">
      <c r="A50" s="306" t="s">
        <v>272</v>
      </c>
      <c r="B50" s="307" t="s">
        <v>273</v>
      </c>
      <c r="C50" s="308"/>
      <c r="D50" s="113">
        <v>0.47878128400435255</v>
      </c>
      <c r="E50" s="115">
        <v>66</v>
      </c>
      <c r="F50" s="114">
        <v>64</v>
      </c>
      <c r="G50" s="114">
        <v>65</v>
      </c>
      <c r="H50" s="114">
        <v>73</v>
      </c>
      <c r="I50" s="140">
        <v>71</v>
      </c>
      <c r="J50" s="115">
        <v>-5</v>
      </c>
      <c r="K50" s="116">
        <v>-7.042253521126761</v>
      </c>
    </row>
    <row r="51" spans="1:11" ht="14.1" customHeight="1" x14ac:dyDescent="0.2">
      <c r="A51" s="306" t="s">
        <v>274</v>
      </c>
      <c r="B51" s="307" t="s">
        <v>275</v>
      </c>
      <c r="C51" s="308"/>
      <c r="D51" s="113">
        <v>9.4813202756619521</v>
      </c>
      <c r="E51" s="115">
        <v>1307</v>
      </c>
      <c r="F51" s="114">
        <v>1489</v>
      </c>
      <c r="G51" s="114">
        <v>1480</v>
      </c>
      <c r="H51" s="114">
        <v>1464</v>
      </c>
      <c r="I51" s="140">
        <v>1395</v>
      </c>
      <c r="J51" s="115">
        <v>-88</v>
      </c>
      <c r="K51" s="116">
        <v>-6.3082437275985663</v>
      </c>
    </row>
    <row r="52" spans="1:11" ht="14.1" customHeight="1" x14ac:dyDescent="0.2">
      <c r="A52" s="306">
        <v>71</v>
      </c>
      <c r="B52" s="307" t="s">
        <v>276</v>
      </c>
      <c r="C52" s="308"/>
      <c r="D52" s="113">
        <v>10.932172651432717</v>
      </c>
      <c r="E52" s="115">
        <v>1507</v>
      </c>
      <c r="F52" s="114">
        <v>1498</v>
      </c>
      <c r="G52" s="114">
        <v>1495</v>
      </c>
      <c r="H52" s="114">
        <v>1463</v>
      </c>
      <c r="I52" s="140">
        <v>1469</v>
      </c>
      <c r="J52" s="115">
        <v>38</v>
      </c>
      <c r="K52" s="116">
        <v>2.5867937372362153</v>
      </c>
    </row>
    <row r="53" spans="1:11" ht="14.1" customHeight="1" x14ac:dyDescent="0.2">
      <c r="A53" s="306" t="s">
        <v>277</v>
      </c>
      <c r="B53" s="307" t="s">
        <v>278</v>
      </c>
      <c r="C53" s="308"/>
      <c r="D53" s="113">
        <v>0.71091766412767499</v>
      </c>
      <c r="E53" s="115">
        <v>98</v>
      </c>
      <c r="F53" s="114">
        <v>94</v>
      </c>
      <c r="G53" s="114">
        <v>92</v>
      </c>
      <c r="H53" s="114">
        <v>90</v>
      </c>
      <c r="I53" s="140">
        <v>92</v>
      </c>
      <c r="J53" s="115">
        <v>6</v>
      </c>
      <c r="K53" s="116">
        <v>6.5217391304347823</v>
      </c>
    </row>
    <row r="54" spans="1:11" ht="14.1" customHeight="1" x14ac:dyDescent="0.2">
      <c r="A54" s="306" t="s">
        <v>279</v>
      </c>
      <c r="B54" s="307" t="s">
        <v>280</v>
      </c>
      <c r="C54" s="308"/>
      <c r="D54" s="113">
        <v>9.7424737033006892</v>
      </c>
      <c r="E54" s="115">
        <v>1343</v>
      </c>
      <c r="F54" s="114">
        <v>1335</v>
      </c>
      <c r="G54" s="114">
        <v>1332</v>
      </c>
      <c r="H54" s="114">
        <v>1307</v>
      </c>
      <c r="I54" s="140">
        <v>1312</v>
      </c>
      <c r="J54" s="115">
        <v>31</v>
      </c>
      <c r="K54" s="116">
        <v>2.3628048780487805</v>
      </c>
    </row>
    <row r="55" spans="1:11" ht="14.1" customHeight="1" x14ac:dyDescent="0.2">
      <c r="A55" s="306">
        <v>72</v>
      </c>
      <c r="B55" s="307" t="s">
        <v>281</v>
      </c>
      <c r="C55" s="308"/>
      <c r="D55" s="113">
        <v>1.3928182807399347</v>
      </c>
      <c r="E55" s="115">
        <v>192</v>
      </c>
      <c r="F55" s="114">
        <v>195</v>
      </c>
      <c r="G55" s="114">
        <v>192</v>
      </c>
      <c r="H55" s="114">
        <v>192</v>
      </c>
      <c r="I55" s="140">
        <v>185</v>
      </c>
      <c r="J55" s="115">
        <v>7</v>
      </c>
      <c r="K55" s="116">
        <v>3.7837837837837838</v>
      </c>
    </row>
    <row r="56" spans="1:11" ht="14.1" customHeight="1" x14ac:dyDescent="0.2">
      <c r="A56" s="306" t="s">
        <v>282</v>
      </c>
      <c r="B56" s="307" t="s">
        <v>283</v>
      </c>
      <c r="C56" s="308"/>
      <c r="D56" s="113">
        <v>0.12332245194051505</v>
      </c>
      <c r="E56" s="115">
        <v>17</v>
      </c>
      <c r="F56" s="114">
        <v>19</v>
      </c>
      <c r="G56" s="114">
        <v>20</v>
      </c>
      <c r="H56" s="114">
        <v>22</v>
      </c>
      <c r="I56" s="140">
        <v>19</v>
      </c>
      <c r="J56" s="115">
        <v>-2</v>
      </c>
      <c r="K56" s="116">
        <v>-10.526315789473685</v>
      </c>
    </row>
    <row r="57" spans="1:11" ht="14.1" customHeight="1" x14ac:dyDescent="0.2">
      <c r="A57" s="306" t="s">
        <v>284</v>
      </c>
      <c r="B57" s="307" t="s">
        <v>285</v>
      </c>
      <c r="C57" s="308"/>
      <c r="D57" s="113">
        <v>0.8850199492201668</v>
      </c>
      <c r="E57" s="115">
        <v>122</v>
      </c>
      <c r="F57" s="114">
        <v>120</v>
      </c>
      <c r="G57" s="114">
        <v>117</v>
      </c>
      <c r="H57" s="114">
        <v>113</v>
      </c>
      <c r="I57" s="140">
        <v>107</v>
      </c>
      <c r="J57" s="115">
        <v>15</v>
      </c>
      <c r="K57" s="116">
        <v>14.018691588785046</v>
      </c>
    </row>
    <row r="58" spans="1:11" ht="14.1" customHeight="1" x14ac:dyDescent="0.2">
      <c r="A58" s="306">
        <v>73</v>
      </c>
      <c r="B58" s="307" t="s">
        <v>286</v>
      </c>
      <c r="C58" s="308"/>
      <c r="D58" s="113">
        <v>0.71817192600652879</v>
      </c>
      <c r="E58" s="115">
        <v>99</v>
      </c>
      <c r="F58" s="114">
        <v>96</v>
      </c>
      <c r="G58" s="114">
        <v>96</v>
      </c>
      <c r="H58" s="114">
        <v>101</v>
      </c>
      <c r="I58" s="140">
        <v>93</v>
      </c>
      <c r="J58" s="115">
        <v>6</v>
      </c>
      <c r="K58" s="116">
        <v>6.4516129032258061</v>
      </c>
    </row>
    <row r="59" spans="1:11" ht="14.1" customHeight="1" x14ac:dyDescent="0.2">
      <c r="A59" s="306" t="s">
        <v>287</v>
      </c>
      <c r="B59" s="307" t="s">
        <v>288</v>
      </c>
      <c r="C59" s="308"/>
      <c r="D59" s="113">
        <v>0.54406964091403698</v>
      </c>
      <c r="E59" s="115">
        <v>75</v>
      </c>
      <c r="F59" s="114">
        <v>72</v>
      </c>
      <c r="G59" s="114">
        <v>69</v>
      </c>
      <c r="H59" s="114">
        <v>71</v>
      </c>
      <c r="I59" s="140">
        <v>65</v>
      </c>
      <c r="J59" s="115">
        <v>10</v>
      </c>
      <c r="K59" s="116">
        <v>15.384615384615385</v>
      </c>
    </row>
    <row r="60" spans="1:11" ht="14.1" customHeight="1" x14ac:dyDescent="0.2">
      <c r="A60" s="306">
        <v>81</v>
      </c>
      <c r="B60" s="307" t="s">
        <v>289</v>
      </c>
      <c r="C60" s="308"/>
      <c r="D60" s="113">
        <v>3.8229960101559666</v>
      </c>
      <c r="E60" s="115">
        <v>527</v>
      </c>
      <c r="F60" s="114">
        <v>536</v>
      </c>
      <c r="G60" s="114">
        <v>531</v>
      </c>
      <c r="H60" s="114">
        <v>505</v>
      </c>
      <c r="I60" s="140">
        <v>490</v>
      </c>
      <c r="J60" s="115">
        <v>37</v>
      </c>
      <c r="K60" s="116">
        <v>7.5510204081632653</v>
      </c>
    </row>
    <row r="61" spans="1:11" ht="14.1" customHeight="1" x14ac:dyDescent="0.2">
      <c r="A61" s="306" t="s">
        <v>290</v>
      </c>
      <c r="B61" s="307" t="s">
        <v>291</v>
      </c>
      <c r="C61" s="308"/>
      <c r="D61" s="113">
        <v>1.755531374682626</v>
      </c>
      <c r="E61" s="115">
        <v>242</v>
      </c>
      <c r="F61" s="114">
        <v>249</v>
      </c>
      <c r="G61" s="114">
        <v>245</v>
      </c>
      <c r="H61" s="114">
        <v>227</v>
      </c>
      <c r="I61" s="140">
        <v>222</v>
      </c>
      <c r="J61" s="115">
        <v>20</v>
      </c>
      <c r="K61" s="116">
        <v>9.0090090090090094</v>
      </c>
    </row>
    <row r="62" spans="1:11" ht="14.1" customHeight="1" x14ac:dyDescent="0.2">
      <c r="A62" s="306" t="s">
        <v>292</v>
      </c>
      <c r="B62" s="307" t="s">
        <v>293</v>
      </c>
      <c r="C62" s="308"/>
      <c r="D62" s="113">
        <v>1.1606819006166122</v>
      </c>
      <c r="E62" s="115">
        <v>160</v>
      </c>
      <c r="F62" s="114">
        <v>164</v>
      </c>
      <c r="G62" s="114">
        <v>165</v>
      </c>
      <c r="H62" s="114">
        <v>155</v>
      </c>
      <c r="I62" s="140">
        <v>147</v>
      </c>
      <c r="J62" s="115">
        <v>13</v>
      </c>
      <c r="K62" s="116">
        <v>8.8435374149659864</v>
      </c>
    </row>
    <row r="63" spans="1:11" ht="14.1" customHeight="1" x14ac:dyDescent="0.2">
      <c r="A63" s="306"/>
      <c r="B63" s="307" t="s">
        <v>294</v>
      </c>
      <c r="C63" s="308"/>
      <c r="D63" s="113">
        <v>1.001088139281828</v>
      </c>
      <c r="E63" s="115">
        <v>138</v>
      </c>
      <c r="F63" s="114">
        <v>143</v>
      </c>
      <c r="G63" s="114">
        <v>142</v>
      </c>
      <c r="H63" s="114">
        <v>136</v>
      </c>
      <c r="I63" s="140">
        <v>129</v>
      </c>
      <c r="J63" s="115">
        <v>9</v>
      </c>
      <c r="K63" s="116">
        <v>6.9767441860465116</v>
      </c>
    </row>
    <row r="64" spans="1:11" ht="14.1" customHeight="1" x14ac:dyDescent="0.2">
      <c r="A64" s="306" t="s">
        <v>295</v>
      </c>
      <c r="B64" s="307" t="s">
        <v>296</v>
      </c>
      <c r="C64" s="308"/>
      <c r="D64" s="113">
        <v>4.3525571273122961E-2</v>
      </c>
      <c r="E64" s="115">
        <v>6</v>
      </c>
      <c r="F64" s="114">
        <v>5</v>
      </c>
      <c r="G64" s="114">
        <v>5</v>
      </c>
      <c r="H64" s="114">
        <v>5</v>
      </c>
      <c r="I64" s="140">
        <v>8</v>
      </c>
      <c r="J64" s="115">
        <v>-2</v>
      </c>
      <c r="K64" s="116">
        <v>-25</v>
      </c>
    </row>
    <row r="65" spans="1:11" ht="14.1" customHeight="1" x14ac:dyDescent="0.2">
      <c r="A65" s="306" t="s">
        <v>297</v>
      </c>
      <c r="B65" s="307" t="s">
        <v>298</v>
      </c>
      <c r="C65" s="308"/>
      <c r="D65" s="113">
        <v>0.52956111715632936</v>
      </c>
      <c r="E65" s="115">
        <v>73</v>
      </c>
      <c r="F65" s="114">
        <v>73</v>
      </c>
      <c r="G65" s="114">
        <v>71</v>
      </c>
      <c r="H65" s="114">
        <v>69</v>
      </c>
      <c r="I65" s="140">
        <v>67</v>
      </c>
      <c r="J65" s="115">
        <v>6</v>
      </c>
      <c r="K65" s="116">
        <v>8.9552238805970141</v>
      </c>
    </row>
    <row r="66" spans="1:11" ht="14.1" customHeight="1" x14ac:dyDescent="0.2">
      <c r="A66" s="306">
        <v>82</v>
      </c>
      <c r="B66" s="307" t="s">
        <v>299</v>
      </c>
      <c r="C66" s="308"/>
      <c r="D66" s="113">
        <v>1.9078708741385564</v>
      </c>
      <c r="E66" s="115">
        <v>263</v>
      </c>
      <c r="F66" s="114">
        <v>263</v>
      </c>
      <c r="G66" s="114">
        <v>259</v>
      </c>
      <c r="H66" s="114">
        <v>264</v>
      </c>
      <c r="I66" s="140">
        <v>273</v>
      </c>
      <c r="J66" s="115">
        <v>-10</v>
      </c>
      <c r="K66" s="116">
        <v>-3.6630036630036629</v>
      </c>
    </row>
    <row r="67" spans="1:11" ht="14.1" customHeight="1" x14ac:dyDescent="0.2">
      <c r="A67" s="306" t="s">
        <v>300</v>
      </c>
      <c r="B67" s="307" t="s">
        <v>301</v>
      </c>
      <c r="C67" s="308"/>
      <c r="D67" s="113">
        <v>0.72542618788538271</v>
      </c>
      <c r="E67" s="115">
        <v>100</v>
      </c>
      <c r="F67" s="114">
        <v>103</v>
      </c>
      <c r="G67" s="114">
        <v>94</v>
      </c>
      <c r="H67" s="114">
        <v>99</v>
      </c>
      <c r="I67" s="140">
        <v>102</v>
      </c>
      <c r="J67" s="115">
        <v>-2</v>
      </c>
      <c r="K67" s="116">
        <v>-1.9607843137254901</v>
      </c>
    </row>
    <row r="68" spans="1:11" ht="14.1" customHeight="1" x14ac:dyDescent="0.2">
      <c r="A68" s="306" t="s">
        <v>302</v>
      </c>
      <c r="B68" s="307" t="s">
        <v>303</v>
      </c>
      <c r="C68" s="308"/>
      <c r="D68" s="113">
        <v>0.83424011606819004</v>
      </c>
      <c r="E68" s="115">
        <v>115</v>
      </c>
      <c r="F68" s="114">
        <v>119</v>
      </c>
      <c r="G68" s="114">
        <v>120</v>
      </c>
      <c r="H68" s="114">
        <v>112</v>
      </c>
      <c r="I68" s="140">
        <v>120</v>
      </c>
      <c r="J68" s="115">
        <v>-5</v>
      </c>
      <c r="K68" s="116">
        <v>-4.166666666666667</v>
      </c>
    </row>
    <row r="69" spans="1:11" ht="14.1" customHeight="1" x14ac:dyDescent="0.2">
      <c r="A69" s="306">
        <v>83</v>
      </c>
      <c r="B69" s="307" t="s">
        <v>304</v>
      </c>
      <c r="C69" s="308"/>
      <c r="D69" s="113">
        <v>2.1617700398984403</v>
      </c>
      <c r="E69" s="115">
        <v>298</v>
      </c>
      <c r="F69" s="114">
        <v>314</v>
      </c>
      <c r="G69" s="114">
        <v>311</v>
      </c>
      <c r="H69" s="114">
        <v>303</v>
      </c>
      <c r="I69" s="140">
        <v>298</v>
      </c>
      <c r="J69" s="115">
        <v>0</v>
      </c>
      <c r="K69" s="116">
        <v>0</v>
      </c>
    </row>
    <row r="70" spans="1:11" ht="14.1" customHeight="1" x14ac:dyDescent="0.2">
      <c r="A70" s="306" t="s">
        <v>305</v>
      </c>
      <c r="B70" s="307" t="s">
        <v>306</v>
      </c>
      <c r="C70" s="308"/>
      <c r="D70" s="113">
        <v>0.97932535364526663</v>
      </c>
      <c r="E70" s="115">
        <v>135</v>
      </c>
      <c r="F70" s="114">
        <v>155</v>
      </c>
      <c r="G70" s="114">
        <v>155</v>
      </c>
      <c r="H70" s="114">
        <v>147</v>
      </c>
      <c r="I70" s="140">
        <v>142</v>
      </c>
      <c r="J70" s="115">
        <v>-7</v>
      </c>
      <c r="K70" s="116">
        <v>-4.929577464788732</v>
      </c>
    </row>
    <row r="71" spans="1:11" ht="14.1" customHeight="1" x14ac:dyDescent="0.2">
      <c r="A71" s="306"/>
      <c r="B71" s="307" t="s">
        <v>307</v>
      </c>
      <c r="C71" s="308"/>
      <c r="D71" s="113">
        <v>0.65288356909684442</v>
      </c>
      <c r="E71" s="115">
        <v>90</v>
      </c>
      <c r="F71" s="114">
        <v>110</v>
      </c>
      <c r="G71" s="114">
        <v>110</v>
      </c>
      <c r="H71" s="114">
        <v>105</v>
      </c>
      <c r="I71" s="140">
        <v>101</v>
      </c>
      <c r="J71" s="115">
        <v>-11</v>
      </c>
      <c r="K71" s="116">
        <v>-10.891089108910892</v>
      </c>
    </row>
    <row r="72" spans="1:11" ht="14.1" customHeight="1" x14ac:dyDescent="0.2">
      <c r="A72" s="306">
        <v>84</v>
      </c>
      <c r="B72" s="307" t="s">
        <v>308</v>
      </c>
      <c r="C72" s="308"/>
      <c r="D72" s="113">
        <v>1.5306492564381575</v>
      </c>
      <c r="E72" s="115">
        <v>211</v>
      </c>
      <c r="F72" s="114">
        <v>228</v>
      </c>
      <c r="G72" s="114">
        <v>217</v>
      </c>
      <c r="H72" s="114">
        <v>217</v>
      </c>
      <c r="I72" s="140">
        <v>223</v>
      </c>
      <c r="J72" s="115">
        <v>-12</v>
      </c>
      <c r="K72" s="116">
        <v>-5.3811659192825116</v>
      </c>
    </row>
    <row r="73" spans="1:11" ht="14.1" customHeight="1" x14ac:dyDescent="0.2">
      <c r="A73" s="306" t="s">
        <v>309</v>
      </c>
      <c r="B73" s="307" t="s">
        <v>310</v>
      </c>
      <c r="C73" s="308"/>
      <c r="D73" s="113">
        <v>8.7051142546245922E-2</v>
      </c>
      <c r="E73" s="115">
        <v>12</v>
      </c>
      <c r="F73" s="114">
        <v>14</v>
      </c>
      <c r="G73" s="114">
        <v>9</v>
      </c>
      <c r="H73" s="114">
        <v>16</v>
      </c>
      <c r="I73" s="140">
        <v>15</v>
      </c>
      <c r="J73" s="115">
        <v>-3</v>
      </c>
      <c r="K73" s="116">
        <v>-20</v>
      </c>
    </row>
    <row r="74" spans="1:11" ht="14.1" customHeight="1" x14ac:dyDescent="0.2">
      <c r="A74" s="306" t="s">
        <v>311</v>
      </c>
      <c r="B74" s="307" t="s">
        <v>312</v>
      </c>
      <c r="C74" s="308"/>
      <c r="D74" s="113">
        <v>0.26115342763873778</v>
      </c>
      <c r="E74" s="115">
        <v>36</v>
      </c>
      <c r="F74" s="114">
        <v>38</v>
      </c>
      <c r="G74" s="114">
        <v>36</v>
      </c>
      <c r="H74" s="114">
        <v>39</v>
      </c>
      <c r="I74" s="140">
        <v>41</v>
      </c>
      <c r="J74" s="115">
        <v>-5</v>
      </c>
      <c r="K74" s="116">
        <v>-12.195121951219512</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8.7051142546245922E-2</v>
      </c>
      <c r="E77" s="115">
        <v>12</v>
      </c>
      <c r="F77" s="114">
        <v>12</v>
      </c>
      <c r="G77" s="114">
        <v>17</v>
      </c>
      <c r="H77" s="114">
        <v>14</v>
      </c>
      <c r="I77" s="140">
        <v>19</v>
      </c>
      <c r="J77" s="115">
        <v>-7</v>
      </c>
      <c r="K77" s="116">
        <v>-36.842105263157897</v>
      </c>
    </row>
    <row r="78" spans="1:11" ht="14.1" customHeight="1" x14ac:dyDescent="0.2">
      <c r="A78" s="306">
        <v>93</v>
      </c>
      <c r="B78" s="307" t="s">
        <v>317</v>
      </c>
      <c r="C78" s="308"/>
      <c r="D78" s="113">
        <v>8.7051142546245922E-2</v>
      </c>
      <c r="E78" s="115">
        <v>12</v>
      </c>
      <c r="F78" s="114">
        <v>14</v>
      </c>
      <c r="G78" s="114">
        <v>13</v>
      </c>
      <c r="H78" s="114">
        <v>8</v>
      </c>
      <c r="I78" s="140">
        <v>7</v>
      </c>
      <c r="J78" s="115">
        <v>5</v>
      </c>
      <c r="K78" s="116">
        <v>71.428571428571431</v>
      </c>
    </row>
    <row r="79" spans="1:11" ht="14.1" customHeight="1" x14ac:dyDescent="0.2">
      <c r="A79" s="306">
        <v>94</v>
      </c>
      <c r="B79" s="307" t="s">
        <v>318</v>
      </c>
      <c r="C79" s="308"/>
      <c r="D79" s="113">
        <v>0.40623866521581431</v>
      </c>
      <c r="E79" s="115">
        <v>56</v>
      </c>
      <c r="F79" s="114">
        <v>60</v>
      </c>
      <c r="G79" s="114">
        <v>62</v>
      </c>
      <c r="H79" s="114">
        <v>68</v>
      </c>
      <c r="I79" s="140">
        <v>66</v>
      </c>
      <c r="J79" s="115">
        <v>-10</v>
      </c>
      <c r="K79" s="116">
        <v>-15.151515151515152</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3.2716721073630759</v>
      </c>
      <c r="E81" s="143">
        <v>451</v>
      </c>
      <c r="F81" s="144">
        <v>464</v>
      </c>
      <c r="G81" s="144">
        <v>443</v>
      </c>
      <c r="H81" s="144">
        <v>443</v>
      </c>
      <c r="I81" s="145">
        <v>439</v>
      </c>
      <c r="J81" s="143">
        <v>12</v>
      </c>
      <c r="K81" s="146">
        <v>2.7334851936218678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4114</v>
      </c>
      <c r="G12" s="536">
        <v>2487</v>
      </c>
      <c r="H12" s="536">
        <v>5057</v>
      </c>
      <c r="I12" s="536">
        <v>3475</v>
      </c>
      <c r="J12" s="537">
        <v>4462</v>
      </c>
      <c r="K12" s="538">
        <v>-348</v>
      </c>
      <c r="L12" s="349">
        <v>-7.7991931869116984</v>
      </c>
    </row>
    <row r="13" spans="1:17" s="110" customFormat="1" ht="15" customHeight="1" x14ac:dyDescent="0.2">
      <c r="A13" s="350" t="s">
        <v>344</v>
      </c>
      <c r="B13" s="351" t="s">
        <v>345</v>
      </c>
      <c r="C13" s="347"/>
      <c r="D13" s="347"/>
      <c r="E13" s="348"/>
      <c r="F13" s="536">
        <v>2477</v>
      </c>
      <c r="G13" s="536">
        <v>1285</v>
      </c>
      <c r="H13" s="536">
        <v>2788</v>
      </c>
      <c r="I13" s="536">
        <v>2138</v>
      </c>
      <c r="J13" s="537">
        <v>2686</v>
      </c>
      <c r="K13" s="538">
        <v>-209</v>
      </c>
      <c r="L13" s="349">
        <v>-7.7810871183916603</v>
      </c>
    </row>
    <row r="14" spans="1:17" s="110" customFormat="1" ht="22.5" customHeight="1" x14ac:dyDescent="0.2">
      <c r="A14" s="350"/>
      <c r="B14" s="351" t="s">
        <v>346</v>
      </c>
      <c r="C14" s="347"/>
      <c r="D14" s="347"/>
      <c r="E14" s="348"/>
      <c r="F14" s="536">
        <v>1637</v>
      </c>
      <c r="G14" s="536">
        <v>1202</v>
      </c>
      <c r="H14" s="536">
        <v>2269</v>
      </c>
      <c r="I14" s="536">
        <v>1337</v>
      </c>
      <c r="J14" s="537">
        <v>1776</v>
      </c>
      <c r="K14" s="538">
        <v>-139</v>
      </c>
      <c r="L14" s="349">
        <v>-7.8265765765765769</v>
      </c>
    </row>
    <row r="15" spans="1:17" s="110" customFormat="1" ht="15" customHeight="1" x14ac:dyDescent="0.2">
      <c r="A15" s="350" t="s">
        <v>347</v>
      </c>
      <c r="B15" s="351" t="s">
        <v>108</v>
      </c>
      <c r="C15" s="347"/>
      <c r="D15" s="347"/>
      <c r="E15" s="348"/>
      <c r="F15" s="536">
        <v>937</v>
      </c>
      <c r="G15" s="536">
        <v>509</v>
      </c>
      <c r="H15" s="536">
        <v>2142</v>
      </c>
      <c r="I15" s="536">
        <v>745</v>
      </c>
      <c r="J15" s="537">
        <v>1073</v>
      </c>
      <c r="K15" s="538">
        <v>-136</v>
      </c>
      <c r="L15" s="349">
        <v>-12.674743709226467</v>
      </c>
    </row>
    <row r="16" spans="1:17" s="110" customFormat="1" ht="15" customHeight="1" x14ac:dyDescent="0.2">
      <c r="A16" s="350"/>
      <c r="B16" s="351" t="s">
        <v>109</v>
      </c>
      <c r="C16" s="347"/>
      <c r="D16" s="347"/>
      <c r="E16" s="348"/>
      <c r="F16" s="536">
        <v>2743</v>
      </c>
      <c r="G16" s="536">
        <v>1750</v>
      </c>
      <c r="H16" s="536">
        <v>2570</v>
      </c>
      <c r="I16" s="536">
        <v>2382</v>
      </c>
      <c r="J16" s="537">
        <v>2962</v>
      </c>
      <c r="K16" s="538">
        <v>-219</v>
      </c>
      <c r="L16" s="349">
        <v>-7.3936529372045916</v>
      </c>
    </row>
    <row r="17" spans="1:12" s="110" customFormat="1" ht="15" customHeight="1" x14ac:dyDescent="0.2">
      <c r="A17" s="350"/>
      <c r="B17" s="351" t="s">
        <v>110</v>
      </c>
      <c r="C17" s="347"/>
      <c r="D17" s="347"/>
      <c r="E17" s="348"/>
      <c r="F17" s="536">
        <v>401</v>
      </c>
      <c r="G17" s="536">
        <v>197</v>
      </c>
      <c r="H17" s="536">
        <v>302</v>
      </c>
      <c r="I17" s="536">
        <v>316</v>
      </c>
      <c r="J17" s="537">
        <v>395</v>
      </c>
      <c r="K17" s="538">
        <v>6</v>
      </c>
      <c r="L17" s="349">
        <v>1.518987341772152</v>
      </c>
    </row>
    <row r="18" spans="1:12" s="110" customFormat="1" ht="15" customHeight="1" x14ac:dyDescent="0.2">
      <c r="A18" s="350"/>
      <c r="B18" s="351" t="s">
        <v>111</v>
      </c>
      <c r="C18" s="347"/>
      <c r="D18" s="347"/>
      <c r="E18" s="348"/>
      <c r="F18" s="536">
        <v>33</v>
      </c>
      <c r="G18" s="536">
        <v>31</v>
      </c>
      <c r="H18" s="536">
        <v>43</v>
      </c>
      <c r="I18" s="536">
        <v>32</v>
      </c>
      <c r="J18" s="537">
        <v>32</v>
      </c>
      <c r="K18" s="538">
        <v>1</v>
      </c>
      <c r="L18" s="349">
        <v>3.125</v>
      </c>
    </row>
    <row r="19" spans="1:12" s="110" customFormat="1" ht="15" customHeight="1" x14ac:dyDescent="0.2">
      <c r="A19" s="118" t="s">
        <v>113</v>
      </c>
      <c r="B19" s="119" t="s">
        <v>181</v>
      </c>
      <c r="C19" s="347"/>
      <c r="D19" s="347"/>
      <c r="E19" s="348"/>
      <c r="F19" s="536">
        <v>3055</v>
      </c>
      <c r="G19" s="536">
        <v>1656</v>
      </c>
      <c r="H19" s="536">
        <v>3914</v>
      </c>
      <c r="I19" s="536">
        <v>2575</v>
      </c>
      <c r="J19" s="537">
        <v>3288</v>
      </c>
      <c r="K19" s="538">
        <v>-233</v>
      </c>
      <c r="L19" s="349">
        <v>-7.0863746958637472</v>
      </c>
    </row>
    <row r="20" spans="1:12" s="110" customFormat="1" ht="15" customHeight="1" x14ac:dyDescent="0.2">
      <c r="A20" s="118"/>
      <c r="B20" s="119" t="s">
        <v>182</v>
      </c>
      <c r="C20" s="347"/>
      <c r="D20" s="347"/>
      <c r="E20" s="348"/>
      <c r="F20" s="536">
        <v>1059</v>
      </c>
      <c r="G20" s="536">
        <v>831</v>
      </c>
      <c r="H20" s="536">
        <v>1143</v>
      </c>
      <c r="I20" s="536">
        <v>900</v>
      </c>
      <c r="J20" s="537">
        <v>1174</v>
      </c>
      <c r="K20" s="538">
        <v>-115</v>
      </c>
      <c r="L20" s="349">
        <v>-9.795570698466781</v>
      </c>
    </row>
    <row r="21" spans="1:12" s="110" customFormat="1" ht="15" customHeight="1" x14ac:dyDescent="0.2">
      <c r="A21" s="118" t="s">
        <v>113</v>
      </c>
      <c r="B21" s="119" t="s">
        <v>116</v>
      </c>
      <c r="C21" s="347"/>
      <c r="D21" s="347"/>
      <c r="E21" s="348"/>
      <c r="F21" s="536">
        <v>2932</v>
      </c>
      <c r="G21" s="536">
        <v>1737</v>
      </c>
      <c r="H21" s="536">
        <v>3966</v>
      </c>
      <c r="I21" s="536">
        <v>2372</v>
      </c>
      <c r="J21" s="537">
        <v>3179</v>
      </c>
      <c r="K21" s="538">
        <v>-247</v>
      </c>
      <c r="L21" s="349">
        <v>-7.7697389116074236</v>
      </c>
    </row>
    <row r="22" spans="1:12" s="110" customFormat="1" ht="15" customHeight="1" x14ac:dyDescent="0.2">
      <c r="A22" s="118"/>
      <c r="B22" s="119" t="s">
        <v>117</v>
      </c>
      <c r="C22" s="347"/>
      <c r="D22" s="347"/>
      <c r="E22" s="348"/>
      <c r="F22" s="536">
        <v>1182</v>
      </c>
      <c r="G22" s="536">
        <v>747</v>
      </c>
      <c r="H22" s="536">
        <v>1090</v>
      </c>
      <c r="I22" s="536">
        <v>1100</v>
      </c>
      <c r="J22" s="537">
        <v>1279</v>
      </c>
      <c r="K22" s="538">
        <v>-97</v>
      </c>
      <c r="L22" s="349">
        <v>-7.5840500390930412</v>
      </c>
    </row>
    <row r="23" spans="1:12" s="110" customFormat="1" ht="15" customHeight="1" x14ac:dyDescent="0.2">
      <c r="A23" s="352" t="s">
        <v>347</v>
      </c>
      <c r="B23" s="353" t="s">
        <v>193</v>
      </c>
      <c r="C23" s="354"/>
      <c r="D23" s="354"/>
      <c r="E23" s="355"/>
      <c r="F23" s="539">
        <v>77</v>
      </c>
      <c r="G23" s="539">
        <v>86</v>
      </c>
      <c r="H23" s="539">
        <v>1088</v>
      </c>
      <c r="I23" s="539">
        <v>32</v>
      </c>
      <c r="J23" s="540">
        <v>67</v>
      </c>
      <c r="K23" s="541">
        <v>10</v>
      </c>
      <c r="L23" s="356">
        <v>14.925373134328359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30.1</v>
      </c>
      <c r="G25" s="542">
        <v>32.1</v>
      </c>
      <c r="H25" s="542">
        <v>33.9</v>
      </c>
      <c r="I25" s="542">
        <v>31.8</v>
      </c>
      <c r="J25" s="542">
        <v>30.5</v>
      </c>
      <c r="K25" s="543" t="s">
        <v>349</v>
      </c>
      <c r="L25" s="364">
        <v>-0.39999999999999858</v>
      </c>
    </row>
    <row r="26" spans="1:12" s="110" customFormat="1" ht="15" customHeight="1" x14ac:dyDescent="0.2">
      <c r="A26" s="365" t="s">
        <v>105</v>
      </c>
      <c r="B26" s="366" t="s">
        <v>345</v>
      </c>
      <c r="C26" s="362"/>
      <c r="D26" s="362"/>
      <c r="E26" s="363"/>
      <c r="F26" s="542">
        <v>27.3</v>
      </c>
      <c r="G26" s="542">
        <v>32</v>
      </c>
      <c r="H26" s="542">
        <v>30.4</v>
      </c>
      <c r="I26" s="542">
        <v>27.7</v>
      </c>
      <c r="J26" s="544">
        <v>27.3</v>
      </c>
      <c r="K26" s="543" t="s">
        <v>349</v>
      </c>
      <c r="L26" s="364">
        <v>0</v>
      </c>
    </row>
    <row r="27" spans="1:12" s="110" customFormat="1" ht="15" customHeight="1" x14ac:dyDescent="0.2">
      <c r="A27" s="365"/>
      <c r="B27" s="366" t="s">
        <v>346</v>
      </c>
      <c r="C27" s="362"/>
      <c r="D27" s="362"/>
      <c r="E27" s="363"/>
      <c r="F27" s="542">
        <v>34.299999999999997</v>
      </c>
      <c r="G27" s="542">
        <v>32.200000000000003</v>
      </c>
      <c r="H27" s="542">
        <v>38.299999999999997</v>
      </c>
      <c r="I27" s="542">
        <v>38.299999999999997</v>
      </c>
      <c r="J27" s="542">
        <v>35.4</v>
      </c>
      <c r="K27" s="543" t="s">
        <v>349</v>
      </c>
      <c r="L27" s="364">
        <v>-1.1000000000000014</v>
      </c>
    </row>
    <row r="28" spans="1:12" s="110" customFormat="1" ht="15" customHeight="1" x14ac:dyDescent="0.2">
      <c r="A28" s="365" t="s">
        <v>113</v>
      </c>
      <c r="B28" s="366" t="s">
        <v>108</v>
      </c>
      <c r="C28" s="362"/>
      <c r="D28" s="362"/>
      <c r="E28" s="363"/>
      <c r="F28" s="542">
        <v>40.299999999999997</v>
      </c>
      <c r="G28" s="542">
        <v>41</v>
      </c>
      <c r="H28" s="542">
        <v>39.6</v>
      </c>
      <c r="I28" s="542">
        <v>38.5</v>
      </c>
      <c r="J28" s="542">
        <v>38.200000000000003</v>
      </c>
      <c r="K28" s="543" t="s">
        <v>349</v>
      </c>
      <c r="L28" s="364">
        <v>2.0999999999999943</v>
      </c>
    </row>
    <row r="29" spans="1:12" s="110" customFormat="1" ht="11.25" x14ac:dyDescent="0.2">
      <c r="A29" s="365"/>
      <c r="B29" s="366" t="s">
        <v>109</v>
      </c>
      <c r="C29" s="362"/>
      <c r="D29" s="362"/>
      <c r="E29" s="363"/>
      <c r="F29" s="542">
        <v>27.8</v>
      </c>
      <c r="G29" s="542">
        <v>29.5</v>
      </c>
      <c r="H29" s="542">
        <v>31.5</v>
      </c>
      <c r="I29" s="542">
        <v>30.2</v>
      </c>
      <c r="J29" s="544">
        <v>28.8</v>
      </c>
      <c r="K29" s="543" t="s">
        <v>349</v>
      </c>
      <c r="L29" s="364">
        <v>-1</v>
      </c>
    </row>
    <row r="30" spans="1:12" s="110" customFormat="1" ht="15" customHeight="1" x14ac:dyDescent="0.2">
      <c r="A30" s="365"/>
      <c r="B30" s="366" t="s">
        <v>110</v>
      </c>
      <c r="C30" s="362"/>
      <c r="D30" s="362"/>
      <c r="E30" s="363"/>
      <c r="F30" s="542">
        <v>23.5</v>
      </c>
      <c r="G30" s="542">
        <v>34</v>
      </c>
      <c r="H30" s="542">
        <v>32</v>
      </c>
      <c r="I30" s="542">
        <v>29.7</v>
      </c>
      <c r="J30" s="542">
        <v>23.8</v>
      </c>
      <c r="K30" s="543" t="s">
        <v>349</v>
      </c>
      <c r="L30" s="364">
        <v>-0.30000000000000071</v>
      </c>
    </row>
    <row r="31" spans="1:12" s="110" customFormat="1" ht="15" customHeight="1" x14ac:dyDescent="0.2">
      <c r="A31" s="365"/>
      <c r="B31" s="366" t="s">
        <v>111</v>
      </c>
      <c r="C31" s="362"/>
      <c r="D31" s="362"/>
      <c r="E31" s="363"/>
      <c r="F31" s="542">
        <v>30.3</v>
      </c>
      <c r="G31" s="542">
        <v>45.2</v>
      </c>
      <c r="H31" s="542">
        <v>55.8</v>
      </c>
      <c r="I31" s="542">
        <v>18.8</v>
      </c>
      <c r="J31" s="542">
        <v>28.1</v>
      </c>
      <c r="K31" s="543" t="s">
        <v>349</v>
      </c>
      <c r="L31" s="364">
        <v>2.1999999999999993</v>
      </c>
    </row>
    <row r="32" spans="1:12" s="110" customFormat="1" ht="15" customHeight="1" x14ac:dyDescent="0.2">
      <c r="A32" s="367" t="s">
        <v>113</v>
      </c>
      <c r="B32" s="368" t="s">
        <v>181</v>
      </c>
      <c r="C32" s="362"/>
      <c r="D32" s="362"/>
      <c r="E32" s="363"/>
      <c r="F32" s="542">
        <v>28.5</v>
      </c>
      <c r="G32" s="542">
        <v>31.3</v>
      </c>
      <c r="H32" s="542">
        <v>31.8</v>
      </c>
      <c r="I32" s="542">
        <v>31</v>
      </c>
      <c r="J32" s="544">
        <v>28.8</v>
      </c>
      <c r="K32" s="543" t="s">
        <v>349</v>
      </c>
      <c r="L32" s="364">
        <v>-0.30000000000000071</v>
      </c>
    </row>
    <row r="33" spans="1:12" s="110" customFormat="1" ht="15" customHeight="1" x14ac:dyDescent="0.2">
      <c r="A33" s="367"/>
      <c r="B33" s="368" t="s">
        <v>182</v>
      </c>
      <c r="C33" s="362"/>
      <c r="D33" s="362"/>
      <c r="E33" s="363"/>
      <c r="F33" s="542">
        <v>34.6</v>
      </c>
      <c r="G33" s="542">
        <v>33.700000000000003</v>
      </c>
      <c r="H33" s="542">
        <v>39.200000000000003</v>
      </c>
      <c r="I33" s="542">
        <v>33.9</v>
      </c>
      <c r="J33" s="542">
        <v>35.1</v>
      </c>
      <c r="K33" s="543" t="s">
        <v>349</v>
      </c>
      <c r="L33" s="364">
        <v>-0.5</v>
      </c>
    </row>
    <row r="34" spans="1:12" s="369" customFormat="1" ht="15" customHeight="1" x14ac:dyDescent="0.2">
      <c r="A34" s="367" t="s">
        <v>113</v>
      </c>
      <c r="B34" s="368" t="s">
        <v>116</v>
      </c>
      <c r="C34" s="362"/>
      <c r="D34" s="362"/>
      <c r="E34" s="363"/>
      <c r="F34" s="542">
        <v>27.4</v>
      </c>
      <c r="G34" s="542">
        <v>29.7</v>
      </c>
      <c r="H34" s="542">
        <v>32.6</v>
      </c>
      <c r="I34" s="542">
        <v>29.3</v>
      </c>
      <c r="J34" s="542">
        <v>27.6</v>
      </c>
      <c r="K34" s="543" t="s">
        <v>349</v>
      </c>
      <c r="L34" s="364">
        <v>-0.20000000000000284</v>
      </c>
    </row>
    <row r="35" spans="1:12" s="369" customFormat="1" ht="11.25" x14ac:dyDescent="0.2">
      <c r="A35" s="370"/>
      <c r="B35" s="371" t="s">
        <v>117</v>
      </c>
      <c r="C35" s="372"/>
      <c r="D35" s="372"/>
      <c r="E35" s="373"/>
      <c r="F35" s="545">
        <v>36.6</v>
      </c>
      <c r="G35" s="545">
        <v>37.700000000000003</v>
      </c>
      <c r="H35" s="545">
        <v>37.700000000000003</v>
      </c>
      <c r="I35" s="545">
        <v>37.200000000000003</v>
      </c>
      <c r="J35" s="546">
        <v>37.799999999999997</v>
      </c>
      <c r="K35" s="547" t="s">
        <v>349</v>
      </c>
      <c r="L35" s="374">
        <v>-1.1999999999999957</v>
      </c>
    </row>
    <row r="36" spans="1:12" s="369" customFormat="1" ht="15.95" customHeight="1" x14ac:dyDescent="0.2">
      <c r="A36" s="375" t="s">
        <v>350</v>
      </c>
      <c r="B36" s="376"/>
      <c r="C36" s="377"/>
      <c r="D36" s="376"/>
      <c r="E36" s="378"/>
      <c r="F36" s="548">
        <v>4015</v>
      </c>
      <c r="G36" s="548">
        <v>2384</v>
      </c>
      <c r="H36" s="548">
        <v>3853</v>
      </c>
      <c r="I36" s="548">
        <v>3427</v>
      </c>
      <c r="J36" s="548">
        <v>4366</v>
      </c>
      <c r="K36" s="549">
        <v>-351</v>
      </c>
      <c r="L36" s="380">
        <v>-8.0393953275309205</v>
      </c>
    </row>
    <row r="37" spans="1:12" s="369" customFormat="1" ht="15.95" customHeight="1" x14ac:dyDescent="0.2">
      <c r="A37" s="381"/>
      <c r="B37" s="382" t="s">
        <v>113</v>
      </c>
      <c r="C37" s="382" t="s">
        <v>351</v>
      </c>
      <c r="D37" s="382"/>
      <c r="E37" s="383"/>
      <c r="F37" s="548">
        <v>1207</v>
      </c>
      <c r="G37" s="548">
        <v>765</v>
      </c>
      <c r="H37" s="548">
        <v>1308</v>
      </c>
      <c r="I37" s="548">
        <v>1089</v>
      </c>
      <c r="J37" s="548">
        <v>1332</v>
      </c>
      <c r="K37" s="549">
        <v>-125</v>
      </c>
      <c r="L37" s="380">
        <v>-9.3843843843843846</v>
      </c>
    </row>
    <row r="38" spans="1:12" s="369" customFormat="1" ht="15.95" customHeight="1" x14ac:dyDescent="0.2">
      <c r="A38" s="381"/>
      <c r="B38" s="384" t="s">
        <v>105</v>
      </c>
      <c r="C38" s="384" t="s">
        <v>106</v>
      </c>
      <c r="D38" s="385"/>
      <c r="E38" s="383"/>
      <c r="F38" s="548">
        <v>2427</v>
      </c>
      <c r="G38" s="548">
        <v>1236</v>
      </c>
      <c r="H38" s="548">
        <v>2124</v>
      </c>
      <c r="I38" s="548">
        <v>2114</v>
      </c>
      <c r="J38" s="550">
        <v>2645</v>
      </c>
      <c r="K38" s="549">
        <v>-218</v>
      </c>
      <c r="L38" s="380">
        <v>-8.2419659735349722</v>
      </c>
    </row>
    <row r="39" spans="1:12" s="369" customFormat="1" ht="15.95" customHeight="1" x14ac:dyDescent="0.2">
      <c r="A39" s="381"/>
      <c r="B39" s="385"/>
      <c r="C39" s="382" t="s">
        <v>352</v>
      </c>
      <c r="D39" s="385"/>
      <c r="E39" s="383"/>
      <c r="F39" s="548">
        <v>663</v>
      </c>
      <c r="G39" s="548">
        <v>395</v>
      </c>
      <c r="H39" s="548">
        <v>645</v>
      </c>
      <c r="I39" s="548">
        <v>586</v>
      </c>
      <c r="J39" s="548">
        <v>722</v>
      </c>
      <c r="K39" s="549">
        <v>-59</v>
      </c>
      <c r="L39" s="380">
        <v>-8.1717451523545712</v>
      </c>
    </row>
    <row r="40" spans="1:12" s="369" customFormat="1" ht="15.95" customHeight="1" x14ac:dyDescent="0.2">
      <c r="A40" s="381"/>
      <c r="B40" s="384"/>
      <c r="C40" s="384" t="s">
        <v>107</v>
      </c>
      <c r="D40" s="385"/>
      <c r="E40" s="383"/>
      <c r="F40" s="548">
        <v>1588</v>
      </c>
      <c r="G40" s="548">
        <v>1148</v>
      </c>
      <c r="H40" s="548">
        <v>1729</v>
      </c>
      <c r="I40" s="548">
        <v>1313</v>
      </c>
      <c r="J40" s="548">
        <v>1721</v>
      </c>
      <c r="K40" s="549">
        <v>-133</v>
      </c>
      <c r="L40" s="380">
        <v>-7.728065078442766</v>
      </c>
    </row>
    <row r="41" spans="1:12" s="369" customFormat="1" ht="24" customHeight="1" x14ac:dyDescent="0.2">
      <c r="A41" s="381"/>
      <c r="B41" s="385"/>
      <c r="C41" s="382" t="s">
        <v>352</v>
      </c>
      <c r="D41" s="385"/>
      <c r="E41" s="383"/>
      <c r="F41" s="548">
        <v>544</v>
      </c>
      <c r="G41" s="548">
        <v>370</v>
      </c>
      <c r="H41" s="548">
        <v>663</v>
      </c>
      <c r="I41" s="548">
        <v>503</v>
      </c>
      <c r="J41" s="550">
        <v>610</v>
      </c>
      <c r="K41" s="549">
        <v>-66</v>
      </c>
      <c r="L41" s="380">
        <v>-10.819672131147541</v>
      </c>
    </row>
    <row r="42" spans="1:12" s="110" customFormat="1" ht="15" customHeight="1" x14ac:dyDescent="0.2">
      <c r="A42" s="381"/>
      <c r="B42" s="384" t="s">
        <v>113</v>
      </c>
      <c r="C42" s="384" t="s">
        <v>353</v>
      </c>
      <c r="D42" s="385"/>
      <c r="E42" s="383"/>
      <c r="F42" s="548">
        <v>852</v>
      </c>
      <c r="G42" s="548">
        <v>420</v>
      </c>
      <c r="H42" s="548">
        <v>1010</v>
      </c>
      <c r="I42" s="548">
        <v>702</v>
      </c>
      <c r="J42" s="548">
        <v>991</v>
      </c>
      <c r="K42" s="549">
        <v>-139</v>
      </c>
      <c r="L42" s="380">
        <v>-14.026236125126136</v>
      </c>
    </row>
    <row r="43" spans="1:12" s="110" customFormat="1" ht="15" customHeight="1" x14ac:dyDescent="0.2">
      <c r="A43" s="381"/>
      <c r="B43" s="385"/>
      <c r="C43" s="382" t="s">
        <v>352</v>
      </c>
      <c r="D43" s="385"/>
      <c r="E43" s="383"/>
      <c r="F43" s="548">
        <v>343</v>
      </c>
      <c r="G43" s="548">
        <v>172</v>
      </c>
      <c r="H43" s="548">
        <v>400</v>
      </c>
      <c r="I43" s="548">
        <v>270</v>
      </c>
      <c r="J43" s="548">
        <v>379</v>
      </c>
      <c r="K43" s="549">
        <v>-36</v>
      </c>
      <c r="L43" s="380">
        <v>-9.4986807387862804</v>
      </c>
    </row>
    <row r="44" spans="1:12" s="110" customFormat="1" ht="15" customHeight="1" x14ac:dyDescent="0.2">
      <c r="A44" s="381"/>
      <c r="B44" s="384"/>
      <c r="C44" s="366" t="s">
        <v>109</v>
      </c>
      <c r="D44" s="385"/>
      <c r="E44" s="383"/>
      <c r="F44" s="548">
        <v>2730</v>
      </c>
      <c r="G44" s="548">
        <v>1736</v>
      </c>
      <c r="H44" s="548">
        <v>2500</v>
      </c>
      <c r="I44" s="548">
        <v>2377</v>
      </c>
      <c r="J44" s="550">
        <v>2948</v>
      </c>
      <c r="K44" s="549">
        <v>-218</v>
      </c>
      <c r="L44" s="380">
        <v>-7.3948439620081414</v>
      </c>
    </row>
    <row r="45" spans="1:12" s="110" customFormat="1" ht="15" customHeight="1" x14ac:dyDescent="0.2">
      <c r="A45" s="381"/>
      <c r="B45" s="385"/>
      <c r="C45" s="382" t="s">
        <v>352</v>
      </c>
      <c r="D45" s="385"/>
      <c r="E45" s="383"/>
      <c r="F45" s="548">
        <v>760</v>
      </c>
      <c r="G45" s="548">
        <v>512</v>
      </c>
      <c r="H45" s="548">
        <v>788</v>
      </c>
      <c r="I45" s="548">
        <v>719</v>
      </c>
      <c r="J45" s="548">
        <v>850</v>
      </c>
      <c r="K45" s="549">
        <v>-90</v>
      </c>
      <c r="L45" s="380">
        <v>-10.588235294117647</v>
      </c>
    </row>
    <row r="46" spans="1:12" s="110" customFormat="1" ht="15" customHeight="1" x14ac:dyDescent="0.2">
      <c r="A46" s="381"/>
      <c r="B46" s="384"/>
      <c r="C46" s="366" t="s">
        <v>110</v>
      </c>
      <c r="D46" s="385"/>
      <c r="E46" s="383"/>
      <c r="F46" s="548">
        <v>400</v>
      </c>
      <c r="G46" s="548">
        <v>197</v>
      </c>
      <c r="H46" s="548">
        <v>300</v>
      </c>
      <c r="I46" s="548">
        <v>316</v>
      </c>
      <c r="J46" s="548">
        <v>395</v>
      </c>
      <c r="K46" s="549">
        <v>5</v>
      </c>
      <c r="L46" s="380">
        <v>1.2658227848101267</v>
      </c>
    </row>
    <row r="47" spans="1:12" s="110" customFormat="1" ht="15" customHeight="1" x14ac:dyDescent="0.2">
      <c r="A47" s="381"/>
      <c r="B47" s="385"/>
      <c r="C47" s="382" t="s">
        <v>352</v>
      </c>
      <c r="D47" s="385"/>
      <c r="E47" s="383"/>
      <c r="F47" s="548">
        <v>94</v>
      </c>
      <c r="G47" s="548">
        <v>67</v>
      </c>
      <c r="H47" s="548">
        <v>96</v>
      </c>
      <c r="I47" s="548">
        <v>94</v>
      </c>
      <c r="J47" s="550">
        <v>94</v>
      </c>
      <c r="K47" s="549">
        <v>0</v>
      </c>
      <c r="L47" s="380">
        <v>0</v>
      </c>
    </row>
    <row r="48" spans="1:12" s="110" customFormat="1" ht="15" customHeight="1" x14ac:dyDescent="0.2">
      <c r="A48" s="381"/>
      <c r="B48" s="385"/>
      <c r="C48" s="366" t="s">
        <v>111</v>
      </c>
      <c r="D48" s="386"/>
      <c r="E48" s="387"/>
      <c r="F48" s="548">
        <v>33</v>
      </c>
      <c r="G48" s="548">
        <v>31</v>
      </c>
      <c r="H48" s="548">
        <v>43</v>
      </c>
      <c r="I48" s="548">
        <v>32</v>
      </c>
      <c r="J48" s="548">
        <v>32</v>
      </c>
      <c r="K48" s="549">
        <v>1</v>
      </c>
      <c r="L48" s="380">
        <v>3.125</v>
      </c>
    </row>
    <row r="49" spans="1:12" s="110" customFormat="1" ht="15" customHeight="1" x14ac:dyDescent="0.2">
      <c r="A49" s="381"/>
      <c r="B49" s="385"/>
      <c r="C49" s="382" t="s">
        <v>352</v>
      </c>
      <c r="D49" s="385"/>
      <c r="E49" s="383"/>
      <c r="F49" s="548">
        <v>10</v>
      </c>
      <c r="G49" s="548">
        <v>14</v>
      </c>
      <c r="H49" s="548">
        <v>24</v>
      </c>
      <c r="I49" s="548">
        <v>6</v>
      </c>
      <c r="J49" s="548">
        <v>9</v>
      </c>
      <c r="K49" s="549">
        <v>1</v>
      </c>
      <c r="L49" s="380">
        <v>11.111111111111111</v>
      </c>
    </row>
    <row r="50" spans="1:12" s="110" customFormat="1" ht="15" customHeight="1" x14ac:dyDescent="0.2">
      <c r="A50" s="381"/>
      <c r="B50" s="384" t="s">
        <v>113</v>
      </c>
      <c r="C50" s="382" t="s">
        <v>181</v>
      </c>
      <c r="D50" s="385"/>
      <c r="E50" s="383"/>
      <c r="F50" s="548">
        <v>2963</v>
      </c>
      <c r="G50" s="548">
        <v>1555</v>
      </c>
      <c r="H50" s="548">
        <v>2745</v>
      </c>
      <c r="I50" s="548">
        <v>2530</v>
      </c>
      <c r="J50" s="550">
        <v>3201</v>
      </c>
      <c r="K50" s="549">
        <v>-238</v>
      </c>
      <c r="L50" s="380">
        <v>-7.4351765073414562</v>
      </c>
    </row>
    <row r="51" spans="1:12" s="110" customFormat="1" ht="15" customHeight="1" x14ac:dyDescent="0.2">
      <c r="A51" s="381"/>
      <c r="B51" s="385"/>
      <c r="C51" s="382" t="s">
        <v>352</v>
      </c>
      <c r="D51" s="385"/>
      <c r="E51" s="383"/>
      <c r="F51" s="548">
        <v>843</v>
      </c>
      <c r="G51" s="548">
        <v>486</v>
      </c>
      <c r="H51" s="548">
        <v>874</v>
      </c>
      <c r="I51" s="548">
        <v>785</v>
      </c>
      <c r="J51" s="548">
        <v>923</v>
      </c>
      <c r="K51" s="549">
        <v>-80</v>
      </c>
      <c r="L51" s="380">
        <v>-8.6673889490790899</v>
      </c>
    </row>
    <row r="52" spans="1:12" s="110" customFormat="1" ht="15" customHeight="1" x14ac:dyDescent="0.2">
      <c r="A52" s="381"/>
      <c r="B52" s="384"/>
      <c r="C52" s="382" t="s">
        <v>182</v>
      </c>
      <c r="D52" s="385"/>
      <c r="E52" s="383"/>
      <c r="F52" s="548">
        <v>1052</v>
      </c>
      <c r="G52" s="548">
        <v>829</v>
      </c>
      <c r="H52" s="548">
        <v>1108</v>
      </c>
      <c r="I52" s="548">
        <v>897</v>
      </c>
      <c r="J52" s="548">
        <v>1165</v>
      </c>
      <c r="K52" s="549">
        <v>-113</v>
      </c>
      <c r="L52" s="380">
        <v>-9.6995708154506435</v>
      </c>
    </row>
    <row r="53" spans="1:12" s="269" customFormat="1" ht="11.25" customHeight="1" x14ac:dyDescent="0.2">
      <c r="A53" s="381"/>
      <c r="B53" s="385"/>
      <c r="C53" s="382" t="s">
        <v>352</v>
      </c>
      <c r="D53" s="385"/>
      <c r="E53" s="383"/>
      <c r="F53" s="548">
        <v>364</v>
      </c>
      <c r="G53" s="548">
        <v>279</v>
      </c>
      <c r="H53" s="548">
        <v>434</v>
      </c>
      <c r="I53" s="548">
        <v>304</v>
      </c>
      <c r="J53" s="550">
        <v>409</v>
      </c>
      <c r="K53" s="549">
        <v>-45</v>
      </c>
      <c r="L53" s="380">
        <v>-11.002444987775061</v>
      </c>
    </row>
    <row r="54" spans="1:12" s="151" customFormat="1" ht="12.75" customHeight="1" x14ac:dyDescent="0.2">
      <c r="A54" s="381"/>
      <c r="B54" s="384" t="s">
        <v>113</v>
      </c>
      <c r="C54" s="384" t="s">
        <v>116</v>
      </c>
      <c r="D54" s="385"/>
      <c r="E54" s="383"/>
      <c r="F54" s="548">
        <v>2843</v>
      </c>
      <c r="G54" s="548">
        <v>1649</v>
      </c>
      <c r="H54" s="548">
        <v>2861</v>
      </c>
      <c r="I54" s="548">
        <v>2328</v>
      </c>
      <c r="J54" s="548">
        <v>3091</v>
      </c>
      <c r="K54" s="549">
        <v>-248</v>
      </c>
      <c r="L54" s="380">
        <v>-8.0232934325461009</v>
      </c>
    </row>
    <row r="55" spans="1:12" ht="11.25" x14ac:dyDescent="0.2">
      <c r="A55" s="381"/>
      <c r="B55" s="385"/>
      <c r="C55" s="382" t="s">
        <v>352</v>
      </c>
      <c r="D55" s="385"/>
      <c r="E55" s="383"/>
      <c r="F55" s="548">
        <v>778</v>
      </c>
      <c r="G55" s="548">
        <v>489</v>
      </c>
      <c r="H55" s="548">
        <v>934</v>
      </c>
      <c r="I55" s="548">
        <v>681</v>
      </c>
      <c r="J55" s="548">
        <v>852</v>
      </c>
      <c r="K55" s="549">
        <v>-74</v>
      </c>
      <c r="L55" s="380">
        <v>-8.6854460093896719</v>
      </c>
    </row>
    <row r="56" spans="1:12" ht="14.25" customHeight="1" x14ac:dyDescent="0.2">
      <c r="A56" s="381"/>
      <c r="B56" s="385"/>
      <c r="C56" s="384" t="s">
        <v>117</v>
      </c>
      <c r="D56" s="385"/>
      <c r="E56" s="383"/>
      <c r="F56" s="548">
        <v>1172</v>
      </c>
      <c r="G56" s="548">
        <v>732</v>
      </c>
      <c r="H56" s="548">
        <v>992</v>
      </c>
      <c r="I56" s="548">
        <v>1096</v>
      </c>
      <c r="J56" s="548">
        <v>1271</v>
      </c>
      <c r="K56" s="549">
        <v>-99</v>
      </c>
      <c r="L56" s="380">
        <v>-7.7891424075531077</v>
      </c>
    </row>
    <row r="57" spans="1:12" ht="18.75" customHeight="1" x14ac:dyDescent="0.2">
      <c r="A57" s="388"/>
      <c r="B57" s="389"/>
      <c r="C57" s="390" t="s">
        <v>352</v>
      </c>
      <c r="D57" s="389"/>
      <c r="E57" s="391"/>
      <c r="F57" s="551">
        <v>429</v>
      </c>
      <c r="G57" s="552">
        <v>276</v>
      </c>
      <c r="H57" s="552">
        <v>374</v>
      </c>
      <c r="I57" s="552">
        <v>408</v>
      </c>
      <c r="J57" s="552">
        <v>480</v>
      </c>
      <c r="K57" s="553">
        <f t="shared" ref="K57" si="0">IF(OR(F57=".",J57=".")=TRUE,".",IF(OR(F57="*",J57="*")=TRUE,"*",IF(AND(F57="-",J57="-")=TRUE,"-",IF(AND(ISNUMBER(J57),ISNUMBER(F57))=TRUE,IF(F57-J57=0,0,F57-J57),IF(ISNUMBER(F57)=TRUE,F57,-J57)))))</f>
        <v>-51</v>
      </c>
      <c r="L57" s="392">
        <f t="shared" ref="L57" si="1">IF(K57 =".",".",IF(K57 ="*","*",IF(K57="-","-",IF(K57=0,0,IF(OR(J57="-",J57=".",F57="-",F57=".")=TRUE,"X",IF(J57=0,"0,0",IF(ABS(K57*100/J57)&gt;250,".X",(K57*100/J57))))))))</f>
        <v>-10.625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4114</v>
      </c>
      <c r="E11" s="114">
        <v>2487</v>
      </c>
      <c r="F11" s="114">
        <v>5057</v>
      </c>
      <c r="G11" s="114">
        <v>3475</v>
      </c>
      <c r="H11" s="140">
        <v>4462</v>
      </c>
      <c r="I11" s="115">
        <v>-348</v>
      </c>
      <c r="J11" s="116">
        <v>-7.7991931869116984</v>
      </c>
    </row>
    <row r="12" spans="1:15" s="110" customFormat="1" ht="24.95" customHeight="1" x14ac:dyDescent="0.2">
      <c r="A12" s="193" t="s">
        <v>132</v>
      </c>
      <c r="B12" s="194" t="s">
        <v>133</v>
      </c>
      <c r="C12" s="113">
        <v>1.1910549343704424</v>
      </c>
      <c r="D12" s="115">
        <v>49</v>
      </c>
      <c r="E12" s="114">
        <v>22</v>
      </c>
      <c r="F12" s="114">
        <v>56</v>
      </c>
      <c r="G12" s="114">
        <v>49</v>
      </c>
      <c r="H12" s="140">
        <v>43</v>
      </c>
      <c r="I12" s="115">
        <v>6</v>
      </c>
      <c r="J12" s="116">
        <v>13.953488372093023</v>
      </c>
    </row>
    <row r="13" spans="1:15" s="110" customFormat="1" ht="24.95" customHeight="1" x14ac:dyDescent="0.2">
      <c r="A13" s="193" t="s">
        <v>134</v>
      </c>
      <c r="B13" s="199" t="s">
        <v>214</v>
      </c>
      <c r="C13" s="113">
        <v>2.1390374331550803</v>
      </c>
      <c r="D13" s="115">
        <v>88</v>
      </c>
      <c r="E13" s="114">
        <v>42</v>
      </c>
      <c r="F13" s="114">
        <v>59</v>
      </c>
      <c r="G13" s="114">
        <v>115</v>
      </c>
      <c r="H13" s="140">
        <v>81</v>
      </c>
      <c r="I13" s="115">
        <v>7</v>
      </c>
      <c r="J13" s="116">
        <v>8.6419753086419746</v>
      </c>
    </row>
    <row r="14" spans="1:15" s="287" customFormat="1" ht="24.95" customHeight="1" x14ac:dyDescent="0.2">
      <c r="A14" s="193" t="s">
        <v>215</v>
      </c>
      <c r="B14" s="199" t="s">
        <v>137</v>
      </c>
      <c r="C14" s="113">
        <v>19.543023821098686</v>
      </c>
      <c r="D14" s="115">
        <v>804</v>
      </c>
      <c r="E14" s="114">
        <v>451</v>
      </c>
      <c r="F14" s="114">
        <v>1111</v>
      </c>
      <c r="G14" s="114">
        <v>712</v>
      </c>
      <c r="H14" s="140">
        <v>930</v>
      </c>
      <c r="I14" s="115">
        <v>-126</v>
      </c>
      <c r="J14" s="116">
        <v>-13.548387096774194</v>
      </c>
      <c r="K14" s="110"/>
      <c r="L14" s="110"/>
      <c r="M14" s="110"/>
      <c r="N14" s="110"/>
      <c r="O14" s="110"/>
    </row>
    <row r="15" spans="1:15" s="110" customFormat="1" ht="24.95" customHeight="1" x14ac:dyDescent="0.2">
      <c r="A15" s="193" t="s">
        <v>216</v>
      </c>
      <c r="B15" s="199" t="s">
        <v>217</v>
      </c>
      <c r="C15" s="113">
        <v>4.4239183276616432</v>
      </c>
      <c r="D15" s="115">
        <v>182</v>
      </c>
      <c r="E15" s="114">
        <v>103</v>
      </c>
      <c r="F15" s="114">
        <v>261</v>
      </c>
      <c r="G15" s="114">
        <v>163</v>
      </c>
      <c r="H15" s="140">
        <v>182</v>
      </c>
      <c r="I15" s="115">
        <v>0</v>
      </c>
      <c r="J15" s="116">
        <v>0</v>
      </c>
    </row>
    <row r="16" spans="1:15" s="287" customFormat="1" ht="24.95" customHeight="1" x14ac:dyDescent="0.2">
      <c r="A16" s="193" t="s">
        <v>218</v>
      </c>
      <c r="B16" s="199" t="s">
        <v>141</v>
      </c>
      <c r="C16" s="113">
        <v>8.7019931939718038</v>
      </c>
      <c r="D16" s="115">
        <v>358</v>
      </c>
      <c r="E16" s="114">
        <v>223</v>
      </c>
      <c r="F16" s="114">
        <v>577</v>
      </c>
      <c r="G16" s="114">
        <v>341</v>
      </c>
      <c r="H16" s="140">
        <v>481</v>
      </c>
      <c r="I16" s="115">
        <v>-123</v>
      </c>
      <c r="J16" s="116">
        <v>-25.571725571725572</v>
      </c>
      <c r="K16" s="110"/>
      <c r="L16" s="110"/>
      <c r="M16" s="110"/>
      <c r="N16" s="110"/>
      <c r="O16" s="110"/>
    </row>
    <row r="17" spans="1:15" s="110" customFormat="1" ht="24.95" customHeight="1" x14ac:dyDescent="0.2">
      <c r="A17" s="193" t="s">
        <v>142</v>
      </c>
      <c r="B17" s="199" t="s">
        <v>220</v>
      </c>
      <c r="C17" s="113">
        <v>6.4171122994652405</v>
      </c>
      <c r="D17" s="115">
        <v>264</v>
      </c>
      <c r="E17" s="114">
        <v>125</v>
      </c>
      <c r="F17" s="114">
        <v>273</v>
      </c>
      <c r="G17" s="114">
        <v>208</v>
      </c>
      <c r="H17" s="140">
        <v>267</v>
      </c>
      <c r="I17" s="115">
        <v>-3</v>
      </c>
      <c r="J17" s="116">
        <v>-1.1235955056179776</v>
      </c>
    </row>
    <row r="18" spans="1:15" s="287" customFormat="1" ht="24.95" customHeight="1" x14ac:dyDescent="0.2">
      <c r="A18" s="201" t="s">
        <v>144</v>
      </c>
      <c r="B18" s="202" t="s">
        <v>145</v>
      </c>
      <c r="C18" s="113">
        <v>12.080700048614487</v>
      </c>
      <c r="D18" s="115">
        <v>497</v>
      </c>
      <c r="E18" s="114">
        <v>114</v>
      </c>
      <c r="F18" s="114">
        <v>392</v>
      </c>
      <c r="G18" s="114">
        <v>414</v>
      </c>
      <c r="H18" s="140">
        <v>489</v>
      </c>
      <c r="I18" s="115">
        <v>8</v>
      </c>
      <c r="J18" s="116">
        <v>1.6359918200408998</v>
      </c>
      <c r="K18" s="110"/>
      <c r="L18" s="110"/>
      <c r="M18" s="110"/>
      <c r="N18" s="110"/>
      <c r="O18" s="110"/>
    </row>
    <row r="19" spans="1:15" s="110" customFormat="1" ht="24.95" customHeight="1" x14ac:dyDescent="0.2">
      <c r="A19" s="193" t="s">
        <v>146</v>
      </c>
      <c r="B19" s="199" t="s">
        <v>147</v>
      </c>
      <c r="C19" s="113">
        <v>10.64657267865824</v>
      </c>
      <c r="D19" s="115">
        <v>438</v>
      </c>
      <c r="E19" s="114">
        <v>317</v>
      </c>
      <c r="F19" s="114">
        <v>697</v>
      </c>
      <c r="G19" s="114">
        <v>405</v>
      </c>
      <c r="H19" s="140">
        <v>568</v>
      </c>
      <c r="I19" s="115">
        <v>-130</v>
      </c>
      <c r="J19" s="116">
        <v>-22.887323943661972</v>
      </c>
    </row>
    <row r="20" spans="1:15" s="287" customFormat="1" ht="24.95" customHeight="1" x14ac:dyDescent="0.2">
      <c r="A20" s="193" t="s">
        <v>148</v>
      </c>
      <c r="B20" s="199" t="s">
        <v>149</v>
      </c>
      <c r="C20" s="113">
        <v>5.9552746718522123</v>
      </c>
      <c r="D20" s="115">
        <v>245</v>
      </c>
      <c r="E20" s="114">
        <v>135</v>
      </c>
      <c r="F20" s="114">
        <v>293</v>
      </c>
      <c r="G20" s="114">
        <v>219</v>
      </c>
      <c r="H20" s="140">
        <v>273</v>
      </c>
      <c r="I20" s="115">
        <v>-28</v>
      </c>
      <c r="J20" s="116">
        <v>-10.256410256410257</v>
      </c>
      <c r="K20" s="110"/>
      <c r="L20" s="110"/>
      <c r="M20" s="110"/>
      <c r="N20" s="110"/>
      <c r="O20" s="110"/>
    </row>
    <row r="21" spans="1:15" s="110" customFormat="1" ht="24.95" customHeight="1" x14ac:dyDescent="0.2">
      <c r="A21" s="201" t="s">
        <v>150</v>
      </c>
      <c r="B21" s="202" t="s">
        <v>151</v>
      </c>
      <c r="C21" s="113">
        <v>3.3543996110841032</v>
      </c>
      <c r="D21" s="115">
        <v>138</v>
      </c>
      <c r="E21" s="114">
        <v>122</v>
      </c>
      <c r="F21" s="114">
        <v>157</v>
      </c>
      <c r="G21" s="114">
        <v>199</v>
      </c>
      <c r="H21" s="140">
        <v>175</v>
      </c>
      <c r="I21" s="115">
        <v>-37</v>
      </c>
      <c r="J21" s="116">
        <v>-21.142857142857142</v>
      </c>
    </row>
    <row r="22" spans="1:15" s="110" customFormat="1" ht="24.95" customHeight="1" x14ac:dyDescent="0.2">
      <c r="A22" s="201" t="s">
        <v>152</v>
      </c>
      <c r="B22" s="199" t="s">
        <v>153</v>
      </c>
      <c r="C22" s="113">
        <v>1.2882839086047642</v>
      </c>
      <c r="D22" s="115">
        <v>53</v>
      </c>
      <c r="E22" s="114">
        <v>25</v>
      </c>
      <c r="F22" s="114">
        <v>157</v>
      </c>
      <c r="G22" s="114">
        <v>24</v>
      </c>
      <c r="H22" s="140">
        <v>53</v>
      </c>
      <c r="I22" s="115">
        <v>0</v>
      </c>
      <c r="J22" s="116">
        <v>0</v>
      </c>
    </row>
    <row r="23" spans="1:15" s="110" customFormat="1" ht="24.95" customHeight="1" x14ac:dyDescent="0.2">
      <c r="A23" s="193" t="s">
        <v>154</v>
      </c>
      <c r="B23" s="199" t="s">
        <v>155</v>
      </c>
      <c r="C23" s="113">
        <v>1.4827418570734079</v>
      </c>
      <c r="D23" s="115">
        <v>61</v>
      </c>
      <c r="E23" s="114">
        <v>20</v>
      </c>
      <c r="F23" s="114">
        <v>187</v>
      </c>
      <c r="G23" s="114">
        <v>21</v>
      </c>
      <c r="H23" s="140">
        <v>45</v>
      </c>
      <c r="I23" s="115">
        <v>16</v>
      </c>
      <c r="J23" s="116">
        <v>35.555555555555557</v>
      </c>
    </row>
    <row r="24" spans="1:15" s="110" customFormat="1" ht="24.95" customHeight="1" x14ac:dyDescent="0.2">
      <c r="A24" s="193" t="s">
        <v>156</v>
      </c>
      <c r="B24" s="199" t="s">
        <v>221</v>
      </c>
      <c r="C24" s="113">
        <v>4.8371414681575109</v>
      </c>
      <c r="D24" s="115">
        <v>199</v>
      </c>
      <c r="E24" s="114">
        <v>163</v>
      </c>
      <c r="F24" s="114">
        <v>259</v>
      </c>
      <c r="G24" s="114">
        <v>163</v>
      </c>
      <c r="H24" s="140">
        <v>210</v>
      </c>
      <c r="I24" s="115">
        <v>-11</v>
      </c>
      <c r="J24" s="116">
        <v>-5.2380952380952381</v>
      </c>
    </row>
    <row r="25" spans="1:15" s="110" customFormat="1" ht="24.95" customHeight="1" x14ac:dyDescent="0.2">
      <c r="A25" s="193" t="s">
        <v>222</v>
      </c>
      <c r="B25" s="204" t="s">
        <v>159</v>
      </c>
      <c r="C25" s="113">
        <v>3.71900826446281</v>
      </c>
      <c r="D25" s="115">
        <v>153</v>
      </c>
      <c r="E25" s="114">
        <v>129</v>
      </c>
      <c r="F25" s="114">
        <v>161</v>
      </c>
      <c r="G25" s="114">
        <v>150</v>
      </c>
      <c r="H25" s="140">
        <v>164</v>
      </c>
      <c r="I25" s="115">
        <v>-11</v>
      </c>
      <c r="J25" s="116">
        <v>-6.7073170731707314</v>
      </c>
    </row>
    <row r="26" spans="1:15" s="110" customFormat="1" ht="24.95" customHeight="1" x14ac:dyDescent="0.2">
      <c r="A26" s="201">
        <v>782.78300000000002</v>
      </c>
      <c r="B26" s="203" t="s">
        <v>160</v>
      </c>
      <c r="C26" s="113">
        <v>14.803111327175499</v>
      </c>
      <c r="D26" s="115">
        <v>609</v>
      </c>
      <c r="E26" s="114">
        <v>304</v>
      </c>
      <c r="F26" s="114">
        <v>392</v>
      </c>
      <c r="G26" s="114">
        <v>451</v>
      </c>
      <c r="H26" s="140">
        <v>666</v>
      </c>
      <c r="I26" s="115">
        <v>-57</v>
      </c>
      <c r="J26" s="116">
        <v>-8.5585585585585591</v>
      </c>
    </row>
    <row r="27" spans="1:15" s="110" customFormat="1" ht="24.95" customHeight="1" x14ac:dyDescent="0.2">
      <c r="A27" s="193" t="s">
        <v>161</v>
      </c>
      <c r="B27" s="199" t="s">
        <v>162</v>
      </c>
      <c r="C27" s="113">
        <v>2.0904229460379193</v>
      </c>
      <c r="D27" s="115">
        <v>86</v>
      </c>
      <c r="E27" s="114">
        <v>61</v>
      </c>
      <c r="F27" s="114">
        <v>105</v>
      </c>
      <c r="G27" s="114">
        <v>62</v>
      </c>
      <c r="H27" s="140">
        <v>66</v>
      </c>
      <c r="I27" s="115">
        <v>20</v>
      </c>
      <c r="J27" s="116">
        <v>30.303030303030305</v>
      </c>
    </row>
    <row r="28" spans="1:15" s="110" customFormat="1" ht="24.95" customHeight="1" x14ac:dyDescent="0.2">
      <c r="A28" s="193" t="s">
        <v>163</v>
      </c>
      <c r="B28" s="199" t="s">
        <v>164</v>
      </c>
      <c r="C28" s="113">
        <v>2.4307243558580458</v>
      </c>
      <c r="D28" s="115">
        <v>100</v>
      </c>
      <c r="E28" s="114">
        <v>94</v>
      </c>
      <c r="F28" s="114">
        <v>219</v>
      </c>
      <c r="G28" s="114">
        <v>39</v>
      </c>
      <c r="H28" s="140">
        <v>118</v>
      </c>
      <c r="I28" s="115">
        <v>-18</v>
      </c>
      <c r="J28" s="116">
        <v>-15.254237288135593</v>
      </c>
    </row>
    <row r="29" spans="1:15" s="110" customFormat="1" ht="24.95" customHeight="1" x14ac:dyDescent="0.2">
      <c r="A29" s="193">
        <v>86</v>
      </c>
      <c r="B29" s="199" t="s">
        <v>165</v>
      </c>
      <c r="C29" s="113">
        <v>5.4691298006806024</v>
      </c>
      <c r="D29" s="115">
        <v>225</v>
      </c>
      <c r="E29" s="114">
        <v>196</v>
      </c>
      <c r="F29" s="114">
        <v>301</v>
      </c>
      <c r="G29" s="114">
        <v>187</v>
      </c>
      <c r="H29" s="140">
        <v>204</v>
      </c>
      <c r="I29" s="115">
        <v>21</v>
      </c>
      <c r="J29" s="116">
        <v>10.294117647058824</v>
      </c>
    </row>
    <row r="30" spans="1:15" s="110" customFormat="1" ht="24.95" customHeight="1" x14ac:dyDescent="0.2">
      <c r="A30" s="193">
        <v>87.88</v>
      </c>
      <c r="B30" s="204" t="s">
        <v>166</v>
      </c>
      <c r="C30" s="113">
        <v>5.8580456976178903</v>
      </c>
      <c r="D30" s="115">
        <v>241</v>
      </c>
      <c r="E30" s="114">
        <v>176</v>
      </c>
      <c r="F30" s="114">
        <v>336</v>
      </c>
      <c r="G30" s="114">
        <v>156</v>
      </c>
      <c r="H30" s="140">
        <v>295</v>
      </c>
      <c r="I30" s="115">
        <v>-54</v>
      </c>
      <c r="J30" s="116">
        <v>-18.305084745762713</v>
      </c>
    </row>
    <row r="31" spans="1:15" s="110" customFormat="1" ht="24.95" customHeight="1" x14ac:dyDescent="0.2">
      <c r="A31" s="193" t="s">
        <v>167</v>
      </c>
      <c r="B31" s="199" t="s">
        <v>168</v>
      </c>
      <c r="C31" s="113">
        <v>3.1113271754982983</v>
      </c>
      <c r="D31" s="115">
        <v>128</v>
      </c>
      <c r="E31" s="114">
        <v>116</v>
      </c>
      <c r="F31" s="114">
        <v>175</v>
      </c>
      <c r="G31" s="114">
        <v>109</v>
      </c>
      <c r="H31" s="140">
        <v>82</v>
      </c>
      <c r="I31" s="115">
        <v>46</v>
      </c>
      <c r="J31" s="116">
        <v>56.097560975609753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1.1910549343704424</v>
      </c>
      <c r="D34" s="115">
        <v>49</v>
      </c>
      <c r="E34" s="114">
        <v>22</v>
      </c>
      <c r="F34" s="114">
        <v>56</v>
      </c>
      <c r="G34" s="114">
        <v>49</v>
      </c>
      <c r="H34" s="140">
        <v>43</v>
      </c>
      <c r="I34" s="115">
        <v>6</v>
      </c>
      <c r="J34" s="116">
        <v>13.953488372093023</v>
      </c>
    </row>
    <row r="35" spans="1:10" s="110" customFormat="1" ht="24.95" customHeight="1" x14ac:dyDescent="0.2">
      <c r="A35" s="292" t="s">
        <v>171</v>
      </c>
      <c r="B35" s="293" t="s">
        <v>172</v>
      </c>
      <c r="C35" s="113">
        <v>33.762761302868256</v>
      </c>
      <c r="D35" s="115">
        <v>1389</v>
      </c>
      <c r="E35" s="114">
        <v>607</v>
      </c>
      <c r="F35" s="114">
        <v>1562</v>
      </c>
      <c r="G35" s="114">
        <v>1241</v>
      </c>
      <c r="H35" s="140">
        <v>1500</v>
      </c>
      <c r="I35" s="115">
        <v>-111</v>
      </c>
      <c r="J35" s="116">
        <v>-7.4</v>
      </c>
    </row>
    <row r="36" spans="1:10" s="110" customFormat="1" ht="24.95" customHeight="1" x14ac:dyDescent="0.2">
      <c r="A36" s="294" t="s">
        <v>173</v>
      </c>
      <c r="B36" s="295" t="s">
        <v>174</v>
      </c>
      <c r="C36" s="125">
        <v>65.046183762761302</v>
      </c>
      <c r="D36" s="143">
        <v>2676</v>
      </c>
      <c r="E36" s="144">
        <v>1858</v>
      </c>
      <c r="F36" s="144">
        <v>3439</v>
      </c>
      <c r="G36" s="144">
        <v>2185</v>
      </c>
      <c r="H36" s="145">
        <v>2919</v>
      </c>
      <c r="I36" s="143">
        <v>-243</v>
      </c>
      <c r="J36" s="146">
        <v>-8.3247687564234329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4114</v>
      </c>
      <c r="F11" s="264">
        <v>2487</v>
      </c>
      <c r="G11" s="264">
        <v>5057</v>
      </c>
      <c r="H11" s="264">
        <v>3475</v>
      </c>
      <c r="I11" s="265">
        <v>4462</v>
      </c>
      <c r="J11" s="263">
        <v>-348</v>
      </c>
      <c r="K11" s="266">
        <v>-7.7991931869116984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34.15167719980554</v>
      </c>
      <c r="E13" s="115">
        <v>1405</v>
      </c>
      <c r="F13" s="114">
        <v>830</v>
      </c>
      <c r="G13" s="114">
        <v>1218</v>
      </c>
      <c r="H13" s="114">
        <v>1235</v>
      </c>
      <c r="I13" s="140">
        <v>1501</v>
      </c>
      <c r="J13" s="115">
        <v>-96</v>
      </c>
      <c r="K13" s="116">
        <v>-6.3957361758827451</v>
      </c>
    </row>
    <row r="14" spans="1:15" ht="15.95" customHeight="1" x14ac:dyDescent="0.2">
      <c r="A14" s="306" t="s">
        <v>230</v>
      </c>
      <c r="B14" s="307"/>
      <c r="C14" s="308"/>
      <c r="D14" s="113">
        <v>53.208556149732622</v>
      </c>
      <c r="E14" s="115">
        <v>2189</v>
      </c>
      <c r="F14" s="114">
        <v>1292</v>
      </c>
      <c r="G14" s="114">
        <v>3186</v>
      </c>
      <c r="H14" s="114">
        <v>1858</v>
      </c>
      <c r="I14" s="140">
        <v>2443</v>
      </c>
      <c r="J14" s="115">
        <v>-254</v>
      </c>
      <c r="K14" s="116">
        <v>-10.397052803929595</v>
      </c>
    </row>
    <row r="15" spans="1:15" ht="15.95" customHeight="1" x14ac:dyDescent="0.2">
      <c r="A15" s="306" t="s">
        <v>231</v>
      </c>
      <c r="B15" s="307"/>
      <c r="C15" s="308"/>
      <c r="D15" s="113">
        <v>6.2955760816723387</v>
      </c>
      <c r="E15" s="115">
        <v>259</v>
      </c>
      <c r="F15" s="114">
        <v>170</v>
      </c>
      <c r="G15" s="114">
        <v>318</v>
      </c>
      <c r="H15" s="114">
        <v>204</v>
      </c>
      <c r="I15" s="140">
        <v>253</v>
      </c>
      <c r="J15" s="115">
        <v>6</v>
      </c>
      <c r="K15" s="116">
        <v>2.3715415019762847</v>
      </c>
    </row>
    <row r="16" spans="1:15" ht="15.95" customHeight="1" x14ac:dyDescent="0.2">
      <c r="A16" s="306" t="s">
        <v>232</v>
      </c>
      <c r="B16" s="307"/>
      <c r="C16" s="308"/>
      <c r="D16" s="113">
        <v>6.2226543509965966</v>
      </c>
      <c r="E16" s="115">
        <v>256</v>
      </c>
      <c r="F16" s="114">
        <v>187</v>
      </c>
      <c r="G16" s="114">
        <v>288</v>
      </c>
      <c r="H16" s="114">
        <v>172</v>
      </c>
      <c r="I16" s="140">
        <v>253</v>
      </c>
      <c r="J16" s="115">
        <v>3</v>
      </c>
      <c r="K16" s="116">
        <v>1.1857707509881423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1.4098201263976664</v>
      </c>
      <c r="E18" s="115">
        <v>58</v>
      </c>
      <c r="F18" s="114">
        <v>28</v>
      </c>
      <c r="G18" s="114">
        <v>75</v>
      </c>
      <c r="H18" s="114">
        <v>45</v>
      </c>
      <c r="I18" s="140">
        <v>46</v>
      </c>
      <c r="J18" s="115">
        <v>12</v>
      </c>
      <c r="K18" s="116">
        <v>26.086956521739129</v>
      </c>
    </row>
    <row r="19" spans="1:11" ht="14.1" customHeight="1" x14ac:dyDescent="0.2">
      <c r="A19" s="306" t="s">
        <v>235</v>
      </c>
      <c r="B19" s="307" t="s">
        <v>236</v>
      </c>
      <c r="C19" s="308"/>
      <c r="D19" s="113">
        <v>0.68060281964025282</v>
      </c>
      <c r="E19" s="115">
        <v>28</v>
      </c>
      <c r="F19" s="114">
        <v>14</v>
      </c>
      <c r="G19" s="114">
        <v>43</v>
      </c>
      <c r="H19" s="114">
        <v>15</v>
      </c>
      <c r="I19" s="140">
        <v>13</v>
      </c>
      <c r="J19" s="115">
        <v>15</v>
      </c>
      <c r="K19" s="116">
        <v>115.38461538461539</v>
      </c>
    </row>
    <row r="20" spans="1:11" ht="14.1" customHeight="1" x14ac:dyDescent="0.2">
      <c r="A20" s="306">
        <v>12</v>
      </c>
      <c r="B20" s="307" t="s">
        <v>237</v>
      </c>
      <c r="C20" s="308"/>
      <c r="D20" s="113">
        <v>1.2396694214876034</v>
      </c>
      <c r="E20" s="115">
        <v>51</v>
      </c>
      <c r="F20" s="114">
        <v>21</v>
      </c>
      <c r="G20" s="114">
        <v>37</v>
      </c>
      <c r="H20" s="114">
        <v>36</v>
      </c>
      <c r="I20" s="140">
        <v>45</v>
      </c>
      <c r="J20" s="115">
        <v>6</v>
      </c>
      <c r="K20" s="116">
        <v>13.333333333333334</v>
      </c>
    </row>
    <row r="21" spans="1:11" ht="14.1" customHeight="1" x14ac:dyDescent="0.2">
      <c r="A21" s="306">
        <v>21</v>
      </c>
      <c r="B21" s="307" t="s">
        <v>238</v>
      </c>
      <c r="C21" s="308"/>
      <c r="D21" s="113">
        <v>3.4030140982012638</v>
      </c>
      <c r="E21" s="115">
        <v>140</v>
      </c>
      <c r="F21" s="114">
        <v>73</v>
      </c>
      <c r="G21" s="114">
        <v>163</v>
      </c>
      <c r="H21" s="114">
        <v>150</v>
      </c>
      <c r="I21" s="140">
        <v>150</v>
      </c>
      <c r="J21" s="115">
        <v>-10</v>
      </c>
      <c r="K21" s="116">
        <v>-6.666666666666667</v>
      </c>
    </row>
    <row r="22" spans="1:11" ht="14.1" customHeight="1" x14ac:dyDescent="0.2">
      <c r="A22" s="306">
        <v>22</v>
      </c>
      <c r="B22" s="307" t="s">
        <v>239</v>
      </c>
      <c r="C22" s="308"/>
      <c r="D22" s="113">
        <v>2.4307243558580458</v>
      </c>
      <c r="E22" s="115">
        <v>100</v>
      </c>
      <c r="F22" s="114">
        <v>62</v>
      </c>
      <c r="G22" s="114">
        <v>93</v>
      </c>
      <c r="H22" s="114">
        <v>72</v>
      </c>
      <c r="I22" s="140">
        <v>128</v>
      </c>
      <c r="J22" s="115">
        <v>-28</v>
      </c>
      <c r="K22" s="116">
        <v>-21.875</v>
      </c>
    </row>
    <row r="23" spans="1:11" ht="14.1" customHeight="1" x14ac:dyDescent="0.2">
      <c r="A23" s="306">
        <v>23</v>
      </c>
      <c r="B23" s="307" t="s">
        <v>240</v>
      </c>
      <c r="C23" s="308"/>
      <c r="D23" s="113">
        <v>0.26737967914438504</v>
      </c>
      <c r="E23" s="115">
        <v>11</v>
      </c>
      <c r="F23" s="114">
        <v>10</v>
      </c>
      <c r="G23" s="114">
        <v>23</v>
      </c>
      <c r="H23" s="114">
        <v>19</v>
      </c>
      <c r="I23" s="140">
        <v>18</v>
      </c>
      <c r="J23" s="115">
        <v>-7</v>
      </c>
      <c r="K23" s="116">
        <v>-38.888888888888886</v>
      </c>
    </row>
    <row r="24" spans="1:11" ht="14.1" customHeight="1" x14ac:dyDescent="0.2">
      <c r="A24" s="306">
        <v>24</v>
      </c>
      <c r="B24" s="307" t="s">
        <v>241</v>
      </c>
      <c r="C24" s="308"/>
      <c r="D24" s="113">
        <v>4.5211473018959651</v>
      </c>
      <c r="E24" s="115">
        <v>186</v>
      </c>
      <c r="F24" s="114">
        <v>128</v>
      </c>
      <c r="G24" s="114">
        <v>246</v>
      </c>
      <c r="H24" s="114">
        <v>217</v>
      </c>
      <c r="I24" s="140">
        <v>333</v>
      </c>
      <c r="J24" s="115">
        <v>-147</v>
      </c>
      <c r="K24" s="116">
        <v>-44.144144144144143</v>
      </c>
    </row>
    <row r="25" spans="1:11" ht="14.1" customHeight="1" x14ac:dyDescent="0.2">
      <c r="A25" s="306">
        <v>25</v>
      </c>
      <c r="B25" s="307" t="s">
        <v>242</v>
      </c>
      <c r="C25" s="308"/>
      <c r="D25" s="113">
        <v>7.2192513368983962</v>
      </c>
      <c r="E25" s="115">
        <v>297</v>
      </c>
      <c r="F25" s="114">
        <v>168</v>
      </c>
      <c r="G25" s="114">
        <v>342</v>
      </c>
      <c r="H25" s="114">
        <v>219</v>
      </c>
      <c r="I25" s="140">
        <v>330</v>
      </c>
      <c r="J25" s="115">
        <v>-33</v>
      </c>
      <c r="K25" s="116">
        <v>-10</v>
      </c>
    </row>
    <row r="26" spans="1:11" ht="14.1" customHeight="1" x14ac:dyDescent="0.2">
      <c r="A26" s="306">
        <v>26</v>
      </c>
      <c r="B26" s="307" t="s">
        <v>243</v>
      </c>
      <c r="C26" s="308"/>
      <c r="D26" s="113">
        <v>2.8925619834710745</v>
      </c>
      <c r="E26" s="115">
        <v>119</v>
      </c>
      <c r="F26" s="114">
        <v>57</v>
      </c>
      <c r="G26" s="114">
        <v>205</v>
      </c>
      <c r="H26" s="114">
        <v>91</v>
      </c>
      <c r="I26" s="140">
        <v>132</v>
      </c>
      <c r="J26" s="115">
        <v>-13</v>
      </c>
      <c r="K26" s="116">
        <v>-9.8484848484848477</v>
      </c>
    </row>
    <row r="27" spans="1:11" ht="14.1" customHeight="1" x14ac:dyDescent="0.2">
      <c r="A27" s="306">
        <v>27</v>
      </c>
      <c r="B27" s="307" t="s">
        <v>244</v>
      </c>
      <c r="C27" s="308"/>
      <c r="D27" s="113">
        <v>1.6771998055420516</v>
      </c>
      <c r="E27" s="115">
        <v>69</v>
      </c>
      <c r="F27" s="114">
        <v>58</v>
      </c>
      <c r="G27" s="114">
        <v>120</v>
      </c>
      <c r="H27" s="114">
        <v>69</v>
      </c>
      <c r="I27" s="140">
        <v>105</v>
      </c>
      <c r="J27" s="115">
        <v>-36</v>
      </c>
      <c r="K27" s="116">
        <v>-34.285714285714285</v>
      </c>
    </row>
    <row r="28" spans="1:11" ht="14.1" customHeight="1" x14ac:dyDescent="0.2">
      <c r="A28" s="306">
        <v>28</v>
      </c>
      <c r="B28" s="307" t="s">
        <v>245</v>
      </c>
      <c r="C28" s="308"/>
      <c r="D28" s="113">
        <v>0.55906660184735046</v>
      </c>
      <c r="E28" s="115">
        <v>23</v>
      </c>
      <c r="F28" s="114">
        <v>7</v>
      </c>
      <c r="G28" s="114">
        <v>27</v>
      </c>
      <c r="H28" s="114">
        <v>25</v>
      </c>
      <c r="I28" s="140">
        <v>21</v>
      </c>
      <c r="J28" s="115">
        <v>2</v>
      </c>
      <c r="K28" s="116">
        <v>9.5238095238095237</v>
      </c>
    </row>
    <row r="29" spans="1:11" ht="14.1" customHeight="1" x14ac:dyDescent="0.2">
      <c r="A29" s="306">
        <v>29</v>
      </c>
      <c r="B29" s="307" t="s">
        <v>246</v>
      </c>
      <c r="C29" s="308"/>
      <c r="D29" s="113">
        <v>3.3300923675255225</v>
      </c>
      <c r="E29" s="115">
        <v>137</v>
      </c>
      <c r="F29" s="114">
        <v>108</v>
      </c>
      <c r="G29" s="114">
        <v>183</v>
      </c>
      <c r="H29" s="114">
        <v>142</v>
      </c>
      <c r="I29" s="140">
        <v>169</v>
      </c>
      <c r="J29" s="115">
        <v>-32</v>
      </c>
      <c r="K29" s="116">
        <v>-18.934911242603551</v>
      </c>
    </row>
    <row r="30" spans="1:11" ht="14.1" customHeight="1" x14ac:dyDescent="0.2">
      <c r="A30" s="306" t="s">
        <v>247</v>
      </c>
      <c r="B30" s="307" t="s">
        <v>248</v>
      </c>
      <c r="C30" s="308"/>
      <c r="D30" s="113">
        <v>1.4341273699562469</v>
      </c>
      <c r="E30" s="115">
        <v>59</v>
      </c>
      <c r="F30" s="114">
        <v>30</v>
      </c>
      <c r="G30" s="114">
        <v>99</v>
      </c>
      <c r="H30" s="114" t="s">
        <v>513</v>
      </c>
      <c r="I30" s="140" t="s">
        <v>513</v>
      </c>
      <c r="J30" s="115" t="s">
        <v>513</v>
      </c>
      <c r="K30" s="116" t="s">
        <v>513</v>
      </c>
    </row>
    <row r="31" spans="1:11" ht="14.1" customHeight="1" x14ac:dyDescent="0.2">
      <c r="A31" s="306" t="s">
        <v>249</v>
      </c>
      <c r="B31" s="307" t="s">
        <v>250</v>
      </c>
      <c r="C31" s="308"/>
      <c r="D31" s="113">
        <v>1.8959649975692756</v>
      </c>
      <c r="E31" s="115">
        <v>78</v>
      </c>
      <c r="F31" s="114">
        <v>78</v>
      </c>
      <c r="G31" s="114">
        <v>75</v>
      </c>
      <c r="H31" s="114">
        <v>87</v>
      </c>
      <c r="I31" s="140">
        <v>95</v>
      </c>
      <c r="J31" s="115">
        <v>-17</v>
      </c>
      <c r="K31" s="116">
        <v>-17.894736842105264</v>
      </c>
    </row>
    <row r="32" spans="1:11" ht="14.1" customHeight="1" x14ac:dyDescent="0.2">
      <c r="A32" s="306">
        <v>31</v>
      </c>
      <c r="B32" s="307" t="s">
        <v>251</v>
      </c>
      <c r="C32" s="308"/>
      <c r="D32" s="113">
        <v>0.43753038405444822</v>
      </c>
      <c r="E32" s="115">
        <v>18</v>
      </c>
      <c r="F32" s="114">
        <v>9</v>
      </c>
      <c r="G32" s="114">
        <v>26</v>
      </c>
      <c r="H32" s="114">
        <v>22</v>
      </c>
      <c r="I32" s="140">
        <v>25</v>
      </c>
      <c r="J32" s="115">
        <v>-7</v>
      </c>
      <c r="K32" s="116">
        <v>-28</v>
      </c>
    </row>
    <row r="33" spans="1:11" ht="14.1" customHeight="1" x14ac:dyDescent="0.2">
      <c r="A33" s="306">
        <v>32</v>
      </c>
      <c r="B33" s="307" t="s">
        <v>252</v>
      </c>
      <c r="C33" s="308"/>
      <c r="D33" s="113">
        <v>5.4448225571220226</v>
      </c>
      <c r="E33" s="115">
        <v>224</v>
      </c>
      <c r="F33" s="114">
        <v>54</v>
      </c>
      <c r="G33" s="114">
        <v>144</v>
      </c>
      <c r="H33" s="114">
        <v>183</v>
      </c>
      <c r="I33" s="140">
        <v>240</v>
      </c>
      <c r="J33" s="115">
        <v>-16</v>
      </c>
      <c r="K33" s="116">
        <v>-6.666666666666667</v>
      </c>
    </row>
    <row r="34" spans="1:11" ht="14.1" customHeight="1" x14ac:dyDescent="0.2">
      <c r="A34" s="306">
        <v>33</v>
      </c>
      <c r="B34" s="307" t="s">
        <v>253</v>
      </c>
      <c r="C34" s="308"/>
      <c r="D34" s="113">
        <v>3.2814778804083615</v>
      </c>
      <c r="E34" s="115">
        <v>135</v>
      </c>
      <c r="F34" s="114">
        <v>23</v>
      </c>
      <c r="G34" s="114">
        <v>131</v>
      </c>
      <c r="H34" s="114">
        <v>151</v>
      </c>
      <c r="I34" s="140">
        <v>164</v>
      </c>
      <c r="J34" s="115">
        <v>-29</v>
      </c>
      <c r="K34" s="116">
        <v>-17.682926829268293</v>
      </c>
    </row>
    <row r="35" spans="1:11" ht="14.1" customHeight="1" x14ac:dyDescent="0.2">
      <c r="A35" s="306">
        <v>34</v>
      </c>
      <c r="B35" s="307" t="s">
        <v>254</v>
      </c>
      <c r="C35" s="308"/>
      <c r="D35" s="113">
        <v>2.3334953816237238</v>
      </c>
      <c r="E35" s="115">
        <v>96</v>
      </c>
      <c r="F35" s="114">
        <v>55</v>
      </c>
      <c r="G35" s="114">
        <v>90</v>
      </c>
      <c r="H35" s="114">
        <v>107</v>
      </c>
      <c r="I35" s="140">
        <v>96</v>
      </c>
      <c r="J35" s="115">
        <v>0</v>
      </c>
      <c r="K35" s="116">
        <v>0</v>
      </c>
    </row>
    <row r="36" spans="1:11" ht="14.1" customHeight="1" x14ac:dyDescent="0.2">
      <c r="A36" s="306">
        <v>41</v>
      </c>
      <c r="B36" s="307" t="s">
        <v>255</v>
      </c>
      <c r="C36" s="308"/>
      <c r="D36" s="113">
        <v>0.92367525522605731</v>
      </c>
      <c r="E36" s="115">
        <v>38</v>
      </c>
      <c r="F36" s="114">
        <v>30</v>
      </c>
      <c r="G36" s="114">
        <v>74</v>
      </c>
      <c r="H36" s="114">
        <v>41</v>
      </c>
      <c r="I36" s="140">
        <v>51</v>
      </c>
      <c r="J36" s="115">
        <v>-13</v>
      </c>
      <c r="K36" s="116">
        <v>-25.490196078431371</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1.3125911521633447</v>
      </c>
      <c r="E38" s="115">
        <v>54</v>
      </c>
      <c r="F38" s="114">
        <v>27</v>
      </c>
      <c r="G38" s="114">
        <v>128</v>
      </c>
      <c r="H38" s="114">
        <v>28</v>
      </c>
      <c r="I38" s="140">
        <v>53</v>
      </c>
      <c r="J38" s="115">
        <v>1</v>
      </c>
      <c r="K38" s="116">
        <v>1.8867924528301887</v>
      </c>
    </row>
    <row r="39" spans="1:11" ht="14.1" customHeight="1" x14ac:dyDescent="0.2">
      <c r="A39" s="306">
        <v>51</v>
      </c>
      <c r="B39" s="307" t="s">
        <v>258</v>
      </c>
      <c r="C39" s="308"/>
      <c r="D39" s="113">
        <v>11.327175498298493</v>
      </c>
      <c r="E39" s="115">
        <v>466</v>
      </c>
      <c r="F39" s="114">
        <v>230</v>
      </c>
      <c r="G39" s="114">
        <v>328</v>
      </c>
      <c r="H39" s="114">
        <v>327</v>
      </c>
      <c r="I39" s="140">
        <v>403</v>
      </c>
      <c r="J39" s="115">
        <v>63</v>
      </c>
      <c r="K39" s="116">
        <v>15.632754342431761</v>
      </c>
    </row>
    <row r="40" spans="1:11" ht="14.1" customHeight="1" x14ac:dyDescent="0.2">
      <c r="A40" s="306" t="s">
        <v>259</v>
      </c>
      <c r="B40" s="307" t="s">
        <v>260</v>
      </c>
      <c r="C40" s="308"/>
      <c r="D40" s="113">
        <v>10.014584346135148</v>
      </c>
      <c r="E40" s="115">
        <v>412</v>
      </c>
      <c r="F40" s="114">
        <v>205</v>
      </c>
      <c r="G40" s="114">
        <v>288</v>
      </c>
      <c r="H40" s="114">
        <v>293</v>
      </c>
      <c r="I40" s="140">
        <v>375</v>
      </c>
      <c r="J40" s="115">
        <v>37</v>
      </c>
      <c r="K40" s="116">
        <v>9.8666666666666671</v>
      </c>
    </row>
    <row r="41" spans="1:11" ht="14.1" customHeight="1" x14ac:dyDescent="0.2">
      <c r="A41" s="306"/>
      <c r="B41" s="307" t="s">
        <v>261</v>
      </c>
      <c r="C41" s="308"/>
      <c r="D41" s="113">
        <v>9.3339815264948953</v>
      </c>
      <c r="E41" s="115">
        <v>384</v>
      </c>
      <c r="F41" s="114">
        <v>166</v>
      </c>
      <c r="G41" s="114">
        <v>262</v>
      </c>
      <c r="H41" s="114">
        <v>278</v>
      </c>
      <c r="I41" s="140">
        <v>340</v>
      </c>
      <c r="J41" s="115">
        <v>44</v>
      </c>
      <c r="K41" s="116">
        <v>12.941176470588236</v>
      </c>
    </row>
    <row r="42" spans="1:11" ht="14.1" customHeight="1" x14ac:dyDescent="0.2">
      <c r="A42" s="306">
        <v>52</v>
      </c>
      <c r="B42" s="307" t="s">
        <v>262</v>
      </c>
      <c r="C42" s="308"/>
      <c r="D42" s="113">
        <v>7.5838599902771024</v>
      </c>
      <c r="E42" s="115">
        <v>312</v>
      </c>
      <c r="F42" s="114">
        <v>138</v>
      </c>
      <c r="G42" s="114">
        <v>278</v>
      </c>
      <c r="H42" s="114">
        <v>257</v>
      </c>
      <c r="I42" s="140">
        <v>301</v>
      </c>
      <c r="J42" s="115">
        <v>11</v>
      </c>
      <c r="K42" s="116">
        <v>3.654485049833887</v>
      </c>
    </row>
    <row r="43" spans="1:11" ht="14.1" customHeight="1" x14ac:dyDescent="0.2">
      <c r="A43" s="306" t="s">
        <v>263</v>
      </c>
      <c r="B43" s="307" t="s">
        <v>264</v>
      </c>
      <c r="C43" s="308"/>
      <c r="D43" s="113">
        <v>5.4934370442391831</v>
      </c>
      <c r="E43" s="115">
        <v>226</v>
      </c>
      <c r="F43" s="114">
        <v>103</v>
      </c>
      <c r="G43" s="114">
        <v>210</v>
      </c>
      <c r="H43" s="114">
        <v>200</v>
      </c>
      <c r="I43" s="140">
        <v>225</v>
      </c>
      <c r="J43" s="115">
        <v>1</v>
      </c>
      <c r="K43" s="116">
        <v>0.44444444444444442</v>
      </c>
    </row>
    <row r="44" spans="1:11" ht="14.1" customHeight="1" x14ac:dyDescent="0.2">
      <c r="A44" s="306">
        <v>53</v>
      </c>
      <c r="B44" s="307" t="s">
        <v>265</v>
      </c>
      <c r="C44" s="308"/>
      <c r="D44" s="113">
        <v>0.80213903743315507</v>
      </c>
      <c r="E44" s="115">
        <v>33</v>
      </c>
      <c r="F44" s="114">
        <v>40</v>
      </c>
      <c r="G44" s="114">
        <v>59</v>
      </c>
      <c r="H44" s="114">
        <v>29</v>
      </c>
      <c r="I44" s="140">
        <v>22</v>
      </c>
      <c r="J44" s="115">
        <v>11</v>
      </c>
      <c r="K44" s="116">
        <v>50</v>
      </c>
    </row>
    <row r="45" spans="1:11" ht="14.1" customHeight="1" x14ac:dyDescent="0.2">
      <c r="A45" s="306" t="s">
        <v>266</v>
      </c>
      <c r="B45" s="307" t="s">
        <v>267</v>
      </c>
      <c r="C45" s="308"/>
      <c r="D45" s="113">
        <v>0.77783179387457457</v>
      </c>
      <c r="E45" s="115">
        <v>32</v>
      </c>
      <c r="F45" s="114">
        <v>36</v>
      </c>
      <c r="G45" s="114">
        <v>57</v>
      </c>
      <c r="H45" s="114">
        <v>28</v>
      </c>
      <c r="I45" s="140">
        <v>21</v>
      </c>
      <c r="J45" s="115">
        <v>11</v>
      </c>
      <c r="K45" s="116">
        <v>52.38095238095238</v>
      </c>
    </row>
    <row r="46" spans="1:11" ht="14.1" customHeight="1" x14ac:dyDescent="0.2">
      <c r="A46" s="306">
        <v>54</v>
      </c>
      <c r="B46" s="307" t="s">
        <v>268</v>
      </c>
      <c r="C46" s="308"/>
      <c r="D46" s="113">
        <v>2.6981040350024306</v>
      </c>
      <c r="E46" s="115">
        <v>111</v>
      </c>
      <c r="F46" s="114">
        <v>91</v>
      </c>
      <c r="G46" s="114">
        <v>111</v>
      </c>
      <c r="H46" s="114">
        <v>118</v>
      </c>
      <c r="I46" s="140">
        <v>127</v>
      </c>
      <c r="J46" s="115">
        <v>-16</v>
      </c>
      <c r="K46" s="116">
        <v>-12.598425196850394</v>
      </c>
    </row>
    <row r="47" spans="1:11" ht="14.1" customHeight="1" x14ac:dyDescent="0.2">
      <c r="A47" s="306">
        <v>61</v>
      </c>
      <c r="B47" s="307" t="s">
        <v>269</v>
      </c>
      <c r="C47" s="308"/>
      <c r="D47" s="113">
        <v>0.99659698590179868</v>
      </c>
      <c r="E47" s="115">
        <v>41</v>
      </c>
      <c r="F47" s="114">
        <v>26</v>
      </c>
      <c r="G47" s="114">
        <v>93</v>
      </c>
      <c r="H47" s="114">
        <v>47</v>
      </c>
      <c r="I47" s="140">
        <v>68</v>
      </c>
      <c r="J47" s="115">
        <v>-27</v>
      </c>
      <c r="K47" s="116">
        <v>-39.705882352941174</v>
      </c>
    </row>
    <row r="48" spans="1:11" ht="14.1" customHeight="1" x14ac:dyDescent="0.2">
      <c r="A48" s="306">
        <v>62</v>
      </c>
      <c r="B48" s="307" t="s">
        <v>270</v>
      </c>
      <c r="C48" s="308"/>
      <c r="D48" s="113">
        <v>5.9066601847350508</v>
      </c>
      <c r="E48" s="115">
        <v>243</v>
      </c>
      <c r="F48" s="114">
        <v>186</v>
      </c>
      <c r="G48" s="114">
        <v>352</v>
      </c>
      <c r="H48" s="114">
        <v>212</v>
      </c>
      <c r="I48" s="140">
        <v>254</v>
      </c>
      <c r="J48" s="115">
        <v>-11</v>
      </c>
      <c r="K48" s="116">
        <v>-4.3307086614173231</v>
      </c>
    </row>
    <row r="49" spans="1:11" ht="14.1" customHeight="1" x14ac:dyDescent="0.2">
      <c r="A49" s="306">
        <v>63</v>
      </c>
      <c r="B49" s="307" t="s">
        <v>271</v>
      </c>
      <c r="C49" s="308"/>
      <c r="D49" s="113">
        <v>1.8230432668935344</v>
      </c>
      <c r="E49" s="115">
        <v>75</v>
      </c>
      <c r="F49" s="114">
        <v>72</v>
      </c>
      <c r="G49" s="114">
        <v>125</v>
      </c>
      <c r="H49" s="114">
        <v>124</v>
      </c>
      <c r="I49" s="140">
        <v>84</v>
      </c>
      <c r="J49" s="115">
        <v>-9</v>
      </c>
      <c r="K49" s="116">
        <v>-10.714285714285714</v>
      </c>
    </row>
    <row r="50" spans="1:11" ht="14.1" customHeight="1" x14ac:dyDescent="0.2">
      <c r="A50" s="306" t="s">
        <v>272</v>
      </c>
      <c r="B50" s="307" t="s">
        <v>273</v>
      </c>
      <c r="C50" s="308"/>
      <c r="D50" s="113">
        <v>0.21876519202722411</v>
      </c>
      <c r="E50" s="115">
        <v>9</v>
      </c>
      <c r="F50" s="114">
        <v>12</v>
      </c>
      <c r="G50" s="114">
        <v>26</v>
      </c>
      <c r="H50" s="114">
        <v>11</v>
      </c>
      <c r="I50" s="140">
        <v>15</v>
      </c>
      <c r="J50" s="115">
        <v>-6</v>
      </c>
      <c r="K50" s="116">
        <v>-40</v>
      </c>
    </row>
    <row r="51" spans="1:11" ht="14.1" customHeight="1" x14ac:dyDescent="0.2">
      <c r="A51" s="306" t="s">
        <v>274</v>
      </c>
      <c r="B51" s="307" t="s">
        <v>275</v>
      </c>
      <c r="C51" s="308"/>
      <c r="D51" s="113">
        <v>1.4584346135148274</v>
      </c>
      <c r="E51" s="115">
        <v>60</v>
      </c>
      <c r="F51" s="114">
        <v>52</v>
      </c>
      <c r="G51" s="114">
        <v>86</v>
      </c>
      <c r="H51" s="114">
        <v>99</v>
      </c>
      <c r="I51" s="140">
        <v>57</v>
      </c>
      <c r="J51" s="115">
        <v>3</v>
      </c>
      <c r="K51" s="116">
        <v>5.2631578947368425</v>
      </c>
    </row>
    <row r="52" spans="1:11" ht="14.1" customHeight="1" x14ac:dyDescent="0.2">
      <c r="A52" s="306">
        <v>71</v>
      </c>
      <c r="B52" s="307" t="s">
        <v>276</v>
      </c>
      <c r="C52" s="308"/>
      <c r="D52" s="113">
        <v>7.3164803111327172</v>
      </c>
      <c r="E52" s="115">
        <v>301</v>
      </c>
      <c r="F52" s="114">
        <v>178</v>
      </c>
      <c r="G52" s="114">
        <v>357</v>
      </c>
      <c r="H52" s="114">
        <v>238</v>
      </c>
      <c r="I52" s="140">
        <v>312</v>
      </c>
      <c r="J52" s="115">
        <v>-11</v>
      </c>
      <c r="K52" s="116">
        <v>-3.5256410256410255</v>
      </c>
    </row>
    <row r="53" spans="1:11" ht="14.1" customHeight="1" x14ac:dyDescent="0.2">
      <c r="A53" s="306" t="s">
        <v>277</v>
      </c>
      <c r="B53" s="307" t="s">
        <v>278</v>
      </c>
      <c r="C53" s="308"/>
      <c r="D53" s="113">
        <v>2.600875060768109</v>
      </c>
      <c r="E53" s="115">
        <v>107</v>
      </c>
      <c r="F53" s="114">
        <v>40</v>
      </c>
      <c r="G53" s="114">
        <v>128</v>
      </c>
      <c r="H53" s="114">
        <v>76</v>
      </c>
      <c r="I53" s="140">
        <v>88</v>
      </c>
      <c r="J53" s="115">
        <v>19</v>
      </c>
      <c r="K53" s="116">
        <v>21.59090909090909</v>
      </c>
    </row>
    <row r="54" spans="1:11" ht="14.1" customHeight="1" x14ac:dyDescent="0.2">
      <c r="A54" s="306" t="s">
        <v>279</v>
      </c>
      <c r="B54" s="307" t="s">
        <v>280</v>
      </c>
      <c r="C54" s="308"/>
      <c r="D54" s="113">
        <v>4.059309674282936</v>
      </c>
      <c r="E54" s="115">
        <v>167</v>
      </c>
      <c r="F54" s="114">
        <v>117</v>
      </c>
      <c r="G54" s="114">
        <v>193</v>
      </c>
      <c r="H54" s="114">
        <v>139</v>
      </c>
      <c r="I54" s="140">
        <v>198</v>
      </c>
      <c r="J54" s="115">
        <v>-31</v>
      </c>
      <c r="K54" s="116">
        <v>-15.656565656565656</v>
      </c>
    </row>
    <row r="55" spans="1:11" ht="14.1" customHeight="1" x14ac:dyDescent="0.2">
      <c r="A55" s="306">
        <v>72</v>
      </c>
      <c r="B55" s="307" t="s">
        <v>281</v>
      </c>
      <c r="C55" s="308"/>
      <c r="D55" s="113">
        <v>1.7501215362177929</v>
      </c>
      <c r="E55" s="115">
        <v>72</v>
      </c>
      <c r="F55" s="114">
        <v>40</v>
      </c>
      <c r="G55" s="114">
        <v>204</v>
      </c>
      <c r="H55" s="114">
        <v>39</v>
      </c>
      <c r="I55" s="140">
        <v>74</v>
      </c>
      <c r="J55" s="115">
        <v>-2</v>
      </c>
      <c r="K55" s="116">
        <v>-2.7027027027027026</v>
      </c>
    </row>
    <row r="56" spans="1:11" ht="14.1" customHeight="1" x14ac:dyDescent="0.2">
      <c r="A56" s="306" t="s">
        <v>282</v>
      </c>
      <c r="B56" s="307" t="s">
        <v>283</v>
      </c>
      <c r="C56" s="308"/>
      <c r="D56" s="113">
        <v>0.60768108896451145</v>
      </c>
      <c r="E56" s="115">
        <v>25</v>
      </c>
      <c r="F56" s="114">
        <v>12</v>
      </c>
      <c r="G56" s="114">
        <v>156</v>
      </c>
      <c r="H56" s="114">
        <v>10</v>
      </c>
      <c r="I56" s="140">
        <v>41</v>
      </c>
      <c r="J56" s="115">
        <v>-16</v>
      </c>
      <c r="K56" s="116">
        <v>-39.024390243902438</v>
      </c>
    </row>
    <row r="57" spans="1:11" ht="14.1" customHeight="1" x14ac:dyDescent="0.2">
      <c r="A57" s="306" t="s">
        <v>284</v>
      </c>
      <c r="B57" s="307" t="s">
        <v>285</v>
      </c>
      <c r="C57" s="308"/>
      <c r="D57" s="113">
        <v>0.53475935828877008</v>
      </c>
      <c r="E57" s="115">
        <v>22</v>
      </c>
      <c r="F57" s="114">
        <v>19</v>
      </c>
      <c r="G57" s="114">
        <v>30</v>
      </c>
      <c r="H57" s="114">
        <v>17</v>
      </c>
      <c r="I57" s="140">
        <v>11</v>
      </c>
      <c r="J57" s="115">
        <v>11</v>
      </c>
      <c r="K57" s="116">
        <v>100</v>
      </c>
    </row>
    <row r="58" spans="1:11" ht="14.1" customHeight="1" x14ac:dyDescent="0.2">
      <c r="A58" s="306">
        <v>73</v>
      </c>
      <c r="B58" s="307" t="s">
        <v>286</v>
      </c>
      <c r="C58" s="308"/>
      <c r="D58" s="113">
        <v>1.1424404472532814</v>
      </c>
      <c r="E58" s="115">
        <v>47</v>
      </c>
      <c r="F58" s="114">
        <v>39</v>
      </c>
      <c r="G58" s="114">
        <v>72</v>
      </c>
      <c r="H58" s="114">
        <v>34</v>
      </c>
      <c r="I58" s="140">
        <v>35</v>
      </c>
      <c r="J58" s="115">
        <v>12</v>
      </c>
      <c r="K58" s="116">
        <v>34.285714285714285</v>
      </c>
    </row>
    <row r="59" spans="1:11" ht="14.1" customHeight="1" x14ac:dyDescent="0.2">
      <c r="A59" s="306" t="s">
        <v>287</v>
      </c>
      <c r="B59" s="307" t="s">
        <v>288</v>
      </c>
      <c r="C59" s="308"/>
      <c r="D59" s="113">
        <v>0.94798249878463781</v>
      </c>
      <c r="E59" s="115">
        <v>39</v>
      </c>
      <c r="F59" s="114">
        <v>31</v>
      </c>
      <c r="G59" s="114">
        <v>59</v>
      </c>
      <c r="H59" s="114">
        <v>31</v>
      </c>
      <c r="I59" s="140">
        <v>27</v>
      </c>
      <c r="J59" s="115">
        <v>12</v>
      </c>
      <c r="K59" s="116">
        <v>44.444444444444443</v>
      </c>
    </row>
    <row r="60" spans="1:11" ht="14.1" customHeight="1" x14ac:dyDescent="0.2">
      <c r="A60" s="306">
        <v>81</v>
      </c>
      <c r="B60" s="307" t="s">
        <v>289</v>
      </c>
      <c r="C60" s="308"/>
      <c r="D60" s="113">
        <v>6.8789499270782697</v>
      </c>
      <c r="E60" s="115">
        <v>283</v>
      </c>
      <c r="F60" s="114">
        <v>206</v>
      </c>
      <c r="G60" s="114">
        <v>289</v>
      </c>
      <c r="H60" s="114">
        <v>194</v>
      </c>
      <c r="I60" s="140">
        <v>241</v>
      </c>
      <c r="J60" s="115">
        <v>42</v>
      </c>
      <c r="K60" s="116">
        <v>17.427385892116181</v>
      </c>
    </row>
    <row r="61" spans="1:11" ht="14.1" customHeight="1" x14ac:dyDescent="0.2">
      <c r="A61" s="306" t="s">
        <v>290</v>
      </c>
      <c r="B61" s="307" t="s">
        <v>291</v>
      </c>
      <c r="C61" s="308"/>
      <c r="D61" s="113">
        <v>2.2119591638308216</v>
      </c>
      <c r="E61" s="115">
        <v>91</v>
      </c>
      <c r="F61" s="114">
        <v>59</v>
      </c>
      <c r="G61" s="114">
        <v>139</v>
      </c>
      <c r="H61" s="114">
        <v>58</v>
      </c>
      <c r="I61" s="140">
        <v>78</v>
      </c>
      <c r="J61" s="115">
        <v>13</v>
      </c>
      <c r="K61" s="116">
        <v>16.666666666666668</v>
      </c>
    </row>
    <row r="62" spans="1:11" ht="14.1" customHeight="1" x14ac:dyDescent="0.2">
      <c r="A62" s="306" t="s">
        <v>292</v>
      </c>
      <c r="B62" s="307" t="s">
        <v>293</v>
      </c>
      <c r="C62" s="308"/>
      <c r="D62" s="113">
        <v>2.2848808945065628</v>
      </c>
      <c r="E62" s="115">
        <v>94</v>
      </c>
      <c r="F62" s="114">
        <v>109</v>
      </c>
      <c r="G62" s="114">
        <v>104</v>
      </c>
      <c r="H62" s="114">
        <v>82</v>
      </c>
      <c r="I62" s="140">
        <v>92</v>
      </c>
      <c r="J62" s="115">
        <v>2</v>
      </c>
      <c r="K62" s="116">
        <v>2.1739130434782608</v>
      </c>
    </row>
    <row r="63" spans="1:11" ht="14.1" customHeight="1" x14ac:dyDescent="0.2">
      <c r="A63" s="306"/>
      <c r="B63" s="307" t="s">
        <v>294</v>
      </c>
      <c r="C63" s="308"/>
      <c r="D63" s="113">
        <v>1.9688867282450171</v>
      </c>
      <c r="E63" s="115">
        <v>81</v>
      </c>
      <c r="F63" s="114">
        <v>81</v>
      </c>
      <c r="G63" s="114">
        <v>91</v>
      </c>
      <c r="H63" s="114">
        <v>75</v>
      </c>
      <c r="I63" s="140">
        <v>89</v>
      </c>
      <c r="J63" s="115">
        <v>-8</v>
      </c>
      <c r="K63" s="116">
        <v>-8.9887640449438209</v>
      </c>
    </row>
    <row r="64" spans="1:11" ht="14.1" customHeight="1" x14ac:dyDescent="0.2">
      <c r="A64" s="306" t="s">
        <v>295</v>
      </c>
      <c r="B64" s="307" t="s">
        <v>296</v>
      </c>
      <c r="C64" s="308"/>
      <c r="D64" s="113">
        <v>1.0209042294603792</v>
      </c>
      <c r="E64" s="115">
        <v>42</v>
      </c>
      <c r="F64" s="114">
        <v>13</v>
      </c>
      <c r="G64" s="114">
        <v>15</v>
      </c>
      <c r="H64" s="114">
        <v>24</v>
      </c>
      <c r="I64" s="140">
        <v>36</v>
      </c>
      <c r="J64" s="115">
        <v>6</v>
      </c>
      <c r="K64" s="116">
        <v>16.666666666666668</v>
      </c>
    </row>
    <row r="65" spans="1:11" ht="14.1" customHeight="1" x14ac:dyDescent="0.2">
      <c r="A65" s="306" t="s">
        <v>297</v>
      </c>
      <c r="B65" s="307" t="s">
        <v>298</v>
      </c>
      <c r="C65" s="308"/>
      <c r="D65" s="113">
        <v>0.60768108896451145</v>
      </c>
      <c r="E65" s="115">
        <v>25</v>
      </c>
      <c r="F65" s="114">
        <v>13</v>
      </c>
      <c r="G65" s="114">
        <v>19</v>
      </c>
      <c r="H65" s="114">
        <v>15</v>
      </c>
      <c r="I65" s="140">
        <v>14</v>
      </c>
      <c r="J65" s="115">
        <v>11</v>
      </c>
      <c r="K65" s="116">
        <v>78.571428571428569</v>
      </c>
    </row>
    <row r="66" spans="1:11" ht="14.1" customHeight="1" x14ac:dyDescent="0.2">
      <c r="A66" s="306">
        <v>82</v>
      </c>
      <c r="B66" s="307" t="s">
        <v>299</v>
      </c>
      <c r="C66" s="308"/>
      <c r="D66" s="113">
        <v>3.4516285853184248</v>
      </c>
      <c r="E66" s="115">
        <v>142</v>
      </c>
      <c r="F66" s="114">
        <v>125</v>
      </c>
      <c r="G66" s="114">
        <v>232</v>
      </c>
      <c r="H66" s="114">
        <v>101</v>
      </c>
      <c r="I66" s="140">
        <v>165</v>
      </c>
      <c r="J66" s="115">
        <v>-23</v>
      </c>
      <c r="K66" s="116">
        <v>-13.939393939393939</v>
      </c>
    </row>
    <row r="67" spans="1:11" ht="14.1" customHeight="1" x14ac:dyDescent="0.2">
      <c r="A67" s="306" t="s">
        <v>300</v>
      </c>
      <c r="B67" s="307" t="s">
        <v>301</v>
      </c>
      <c r="C67" s="308"/>
      <c r="D67" s="113">
        <v>2.5522605736509481</v>
      </c>
      <c r="E67" s="115">
        <v>105</v>
      </c>
      <c r="F67" s="114">
        <v>82</v>
      </c>
      <c r="G67" s="114">
        <v>170</v>
      </c>
      <c r="H67" s="114">
        <v>72</v>
      </c>
      <c r="I67" s="140">
        <v>137</v>
      </c>
      <c r="J67" s="115">
        <v>-32</v>
      </c>
      <c r="K67" s="116">
        <v>-23.357664233576642</v>
      </c>
    </row>
    <row r="68" spans="1:11" ht="14.1" customHeight="1" x14ac:dyDescent="0.2">
      <c r="A68" s="306" t="s">
        <v>302</v>
      </c>
      <c r="B68" s="307" t="s">
        <v>303</v>
      </c>
      <c r="C68" s="308"/>
      <c r="D68" s="113">
        <v>0.60768108896451145</v>
      </c>
      <c r="E68" s="115">
        <v>25</v>
      </c>
      <c r="F68" s="114">
        <v>27</v>
      </c>
      <c r="G68" s="114">
        <v>34</v>
      </c>
      <c r="H68" s="114">
        <v>23</v>
      </c>
      <c r="I68" s="140">
        <v>12</v>
      </c>
      <c r="J68" s="115">
        <v>13</v>
      </c>
      <c r="K68" s="116">
        <v>108.33333333333333</v>
      </c>
    </row>
    <row r="69" spans="1:11" ht="14.1" customHeight="1" x14ac:dyDescent="0.2">
      <c r="A69" s="306">
        <v>83</v>
      </c>
      <c r="B69" s="307" t="s">
        <v>304</v>
      </c>
      <c r="C69" s="308"/>
      <c r="D69" s="113">
        <v>3.4516285853184248</v>
      </c>
      <c r="E69" s="115">
        <v>142</v>
      </c>
      <c r="F69" s="114">
        <v>110</v>
      </c>
      <c r="G69" s="114">
        <v>286</v>
      </c>
      <c r="H69" s="114">
        <v>73</v>
      </c>
      <c r="I69" s="140">
        <v>162</v>
      </c>
      <c r="J69" s="115">
        <v>-20</v>
      </c>
      <c r="K69" s="116">
        <v>-12.345679012345679</v>
      </c>
    </row>
    <row r="70" spans="1:11" ht="14.1" customHeight="1" x14ac:dyDescent="0.2">
      <c r="A70" s="306" t="s">
        <v>305</v>
      </c>
      <c r="B70" s="307" t="s">
        <v>306</v>
      </c>
      <c r="C70" s="308"/>
      <c r="D70" s="113">
        <v>2.3821098687408848</v>
      </c>
      <c r="E70" s="115">
        <v>98</v>
      </c>
      <c r="F70" s="114">
        <v>77</v>
      </c>
      <c r="G70" s="114">
        <v>253</v>
      </c>
      <c r="H70" s="114">
        <v>41</v>
      </c>
      <c r="I70" s="140">
        <v>132</v>
      </c>
      <c r="J70" s="115">
        <v>-34</v>
      </c>
      <c r="K70" s="116">
        <v>-25.757575757575758</v>
      </c>
    </row>
    <row r="71" spans="1:11" ht="14.1" customHeight="1" x14ac:dyDescent="0.2">
      <c r="A71" s="306"/>
      <c r="B71" s="307" t="s">
        <v>307</v>
      </c>
      <c r="C71" s="308"/>
      <c r="D71" s="113">
        <v>1.6042780748663101</v>
      </c>
      <c r="E71" s="115">
        <v>66</v>
      </c>
      <c r="F71" s="114">
        <v>39</v>
      </c>
      <c r="G71" s="114">
        <v>198</v>
      </c>
      <c r="H71" s="114">
        <v>25</v>
      </c>
      <c r="I71" s="140">
        <v>88</v>
      </c>
      <c r="J71" s="115">
        <v>-22</v>
      </c>
      <c r="K71" s="116">
        <v>-25</v>
      </c>
    </row>
    <row r="72" spans="1:11" ht="14.1" customHeight="1" x14ac:dyDescent="0.2">
      <c r="A72" s="306">
        <v>84</v>
      </c>
      <c r="B72" s="307" t="s">
        <v>308</v>
      </c>
      <c r="C72" s="308"/>
      <c r="D72" s="113">
        <v>0.99659698590179868</v>
      </c>
      <c r="E72" s="115">
        <v>41</v>
      </c>
      <c r="F72" s="114">
        <v>49</v>
      </c>
      <c r="G72" s="114">
        <v>70</v>
      </c>
      <c r="H72" s="114">
        <v>14</v>
      </c>
      <c r="I72" s="140">
        <v>43</v>
      </c>
      <c r="J72" s="115">
        <v>-2</v>
      </c>
      <c r="K72" s="116">
        <v>-4.6511627906976747</v>
      </c>
    </row>
    <row r="73" spans="1:11" ht="14.1" customHeight="1" x14ac:dyDescent="0.2">
      <c r="A73" s="306" t="s">
        <v>309</v>
      </c>
      <c r="B73" s="307" t="s">
        <v>310</v>
      </c>
      <c r="C73" s="308"/>
      <c r="D73" s="113">
        <v>0.58337384540593096</v>
      </c>
      <c r="E73" s="115">
        <v>24</v>
      </c>
      <c r="F73" s="114">
        <v>24</v>
      </c>
      <c r="G73" s="114">
        <v>29</v>
      </c>
      <c r="H73" s="114" t="s">
        <v>513</v>
      </c>
      <c r="I73" s="140">
        <v>18</v>
      </c>
      <c r="J73" s="115">
        <v>6</v>
      </c>
      <c r="K73" s="116">
        <v>33.333333333333336</v>
      </c>
    </row>
    <row r="74" spans="1:11" ht="14.1" customHeight="1" x14ac:dyDescent="0.2">
      <c r="A74" s="306" t="s">
        <v>311</v>
      </c>
      <c r="B74" s="307" t="s">
        <v>312</v>
      </c>
      <c r="C74" s="308"/>
      <c r="D74" s="113">
        <v>0.17015070491006321</v>
      </c>
      <c r="E74" s="115">
        <v>7</v>
      </c>
      <c r="F74" s="114">
        <v>6</v>
      </c>
      <c r="G74" s="114">
        <v>21</v>
      </c>
      <c r="H74" s="114">
        <v>4</v>
      </c>
      <c r="I74" s="140">
        <v>12</v>
      </c>
      <c r="J74" s="115">
        <v>-5</v>
      </c>
      <c r="K74" s="116">
        <v>-41.666666666666664</v>
      </c>
    </row>
    <row r="75" spans="1:11" ht="14.1" customHeight="1" x14ac:dyDescent="0.2">
      <c r="A75" s="306" t="s">
        <v>313</v>
      </c>
      <c r="B75" s="307" t="s">
        <v>314</v>
      </c>
      <c r="C75" s="308"/>
      <c r="D75" s="113">
        <v>0</v>
      </c>
      <c r="E75" s="115">
        <v>0</v>
      </c>
      <c r="F75" s="114" t="s">
        <v>513</v>
      </c>
      <c r="G75" s="114">
        <v>0</v>
      </c>
      <c r="H75" s="114">
        <v>0</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v>6</v>
      </c>
      <c r="J76" s="115" t="s">
        <v>513</v>
      </c>
      <c r="K76" s="116" t="s">
        <v>513</v>
      </c>
    </row>
    <row r="77" spans="1:11" ht="14.1" customHeight="1" x14ac:dyDescent="0.2">
      <c r="A77" s="306">
        <v>92</v>
      </c>
      <c r="B77" s="307" t="s">
        <v>316</v>
      </c>
      <c r="C77" s="308"/>
      <c r="D77" s="113">
        <v>0.65629557608167233</v>
      </c>
      <c r="E77" s="115">
        <v>27</v>
      </c>
      <c r="F77" s="114">
        <v>14</v>
      </c>
      <c r="G77" s="114">
        <v>29</v>
      </c>
      <c r="H77" s="114">
        <v>17</v>
      </c>
      <c r="I77" s="140">
        <v>17</v>
      </c>
      <c r="J77" s="115">
        <v>10</v>
      </c>
      <c r="K77" s="116">
        <v>58.823529411764703</v>
      </c>
    </row>
    <row r="78" spans="1:11" ht="14.1" customHeight="1" x14ac:dyDescent="0.2">
      <c r="A78" s="306">
        <v>93</v>
      </c>
      <c r="B78" s="307" t="s">
        <v>317</v>
      </c>
      <c r="C78" s="308"/>
      <c r="D78" s="113">
        <v>0.24307243558580457</v>
      </c>
      <c r="E78" s="115">
        <v>10</v>
      </c>
      <c r="F78" s="114">
        <v>7</v>
      </c>
      <c r="G78" s="114">
        <v>8</v>
      </c>
      <c r="H78" s="114">
        <v>10</v>
      </c>
      <c r="I78" s="140">
        <v>19</v>
      </c>
      <c r="J78" s="115">
        <v>-9</v>
      </c>
      <c r="K78" s="116">
        <v>-47.368421052631582</v>
      </c>
    </row>
    <row r="79" spans="1:11" ht="14.1" customHeight="1" x14ac:dyDescent="0.2">
      <c r="A79" s="306">
        <v>94</v>
      </c>
      <c r="B79" s="307" t="s">
        <v>318</v>
      </c>
      <c r="C79" s="308"/>
      <c r="D79" s="113" t="s">
        <v>513</v>
      </c>
      <c r="E79" s="115" t="s">
        <v>513</v>
      </c>
      <c r="F79" s="114">
        <v>5</v>
      </c>
      <c r="G79" s="114">
        <v>7</v>
      </c>
      <c r="H79" s="114">
        <v>14</v>
      </c>
      <c r="I79" s="140">
        <v>7</v>
      </c>
      <c r="J79" s="115" t="s">
        <v>513</v>
      </c>
      <c r="K79" s="116" t="s">
        <v>513</v>
      </c>
    </row>
    <row r="80" spans="1:11" ht="14.1" customHeight="1" x14ac:dyDescent="0.2">
      <c r="A80" s="306" t="s">
        <v>319</v>
      </c>
      <c r="B80" s="307" t="s">
        <v>320</v>
      </c>
      <c r="C80" s="308"/>
      <c r="D80" s="113" t="s">
        <v>513</v>
      </c>
      <c r="E80" s="115" t="s">
        <v>513</v>
      </c>
      <c r="F80" s="114">
        <v>0</v>
      </c>
      <c r="G80" s="114">
        <v>0</v>
      </c>
      <c r="H80" s="114">
        <v>0</v>
      </c>
      <c r="I80" s="140" t="s">
        <v>513</v>
      </c>
      <c r="J80" s="115" t="s">
        <v>513</v>
      </c>
      <c r="K80" s="116" t="s">
        <v>513</v>
      </c>
    </row>
    <row r="81" spans="1:11" ht="14.1" customHeight="1" x14ac:dyDescent="0.2">
      <c r="A81" s="310" t="s">
        <v>321</v>
      </c>
      <c r="B81" s="311" t="s">
        <v>333</v>
      </c>
      <c r="C81" s="312"/>
      <c r="D81" s="125">
        <v>0.12153621779290229</v>
      </c>
      <c r="E81" s="143">
        <v>5</v>
      </c>
      <c r="F81" s="144">
        <v>8</v>
      </c>
      <c r="G81" s="144">
        <v>47</v>
      </c>
      <c r="H81" s="144">
        <v>6</v>
      </c>
      <c r="I81" s="145">
        <v>12</v>
      </c>
      <c r="J81" s="143">
        <v>-7</v>
      </c>
      <c r="K81" s="146">
        <v>-58.333333333333336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4178</v>
      </c>
      <c r="E11" s="114">
        <v>3563</v>
      </c>
      <c r="F11" s="114">
        <v>4583</v>
      </c>
      <c r="G11" s="114">
        <v>3146</v>
      </c>
      <c r="H11" s="140">
        <v>4264</v>
      </c>
      <c r="I11" s="115">
        <v>-86</v>
      </c>
      <c r="J11" s="116">
        <v>-2.0168855534709191</v>
      </c>
    </row>
    <row r="12" spans="1:15" s="110" customFormat="1" ht="24.95" customHeight="1" x14ac:dyDescent="0.2">
      <c r="A12" s="193" t="s">
        <v>132</v>
      </c>
      <c r="B12" s="194" t="s">
        <v>133</v>
      </c>
      <c r="C12" s="113">
        <v>1.0052656773575874</v>
      </c>
      <c r="D12" s="115">
        <v>42</v>
      </c>
      <c r="E12" s="114">
        <v>53</v>
      </c>
      <c r="F12" s="114">
        <v>50</v>
      </c>
      <c r="G12" s="114">
        <v>28</v>
      </c>
      <c r="H12" s="140">
        <v>52</v>
      </c>
      <c r="I12" s="115">
        <v>-10</v>
      </c>
      <c r="J12" s="116">
        <v>-19.23076923076923</v>
      </c>
    </row>
    <row r="13" spans="1:15" s="110" customFormat="1" ht="24.95" customHeight="1" x14ac:dyDescent="0.2">
      <c r="A13" s="193" t="s">
        <v>134</v>
      </c>
      <c r="B13" s="199" t="s">
        <v>214</v>
      </c>
      <c r="C13" s="113">
        <v>2.5131641933939686</v>
      </c>
      <c r="D13" s="115">
        <v>105</v>
      </c>
      <c r="E13" s="114">
        <v>54</v>
      </c>
      <c r="F13" s="114">
        <v>45</v>
      </c>
      <c r="G13" s="114">
        <v>71</v>
      </c>
      <c r="H13" s="140">
        <v>112</v>
      </c>
      <c r="I13" s="115">
        <v>-7</v>
      </c>
      <c r="J13" s="116">
        <v>-6.25</v>
      </c>
    </row>
    <row r="14" spans="1:15" s="287" customFormat="1" ht="24.95" customHeight="1" x14ac:dyDescent="0.2">
      <c r="A14" s="193" t="s">
        <v>215</v>
      </c>
      <c r="B14" s="199" t="s">
        <v>137</v>
      </c>
      <c r="C14" s="113">
        <v>24.557204404021064</v>
      </c>
      <c r="D14" s="115">
        <v>1026</v>
      </c>
      <c r="E14" s="114">
        <v>683</v>
      </c>
      <c r="F14" s="114">
        <v>1069</v>
      </c>
      <c r="G14" s="114">
        <v>688</v>
      </c>
      <c r="H14" s="140">
        <v>916</v>
      </c>
      <c r="I14" s="115">
        <v>110</v>
      </c>
      <c r="J14" s="116">
        <v>12.008733624454148</v>
      </c>
      <c r="K14" s="110"/>
      <c r="L14" s="110"/>
      <c r="M14" s="110"/>
      <c r="N14" s="110"/>
      <c r="O14" s="110"/>
    </row>
    <row r="15" spans="1:15" s="110" customFormat="1" ht="24.95" customHeight="1" x14ac:dyDescent="0.2">
      <c r="A15" s="193" t="s">
        <v>216</v>
      </c>
      <c r="B15" s="199" t="s">
        <v>217</v>
      </c>
      <c r="C15" s="113">
        <v>4.2125418860698902</v>
      </c>
      <c r="D15" s="115">
        <v>176</v>
      </c>
      <c r="E15" s="114">
        <v>139</v>
      </c>
      <c r="F15" s="114">
        <v>195</v>
      </c>
      <c r="G15" s="114">
        <v>144</v>
      </c>
      <c r="H15" s="140">
        <v>186</v>
      </c>
      <c r="I15" s="115">
        <v>-10</v>
      </c>
      <c r="J15" s="116">
        <v>-5.376344086021505</v>
      </c>
    </row>
    <row r="16" spans="1:15" s="287" customFormat="1" ht="24.95" customHeight="1" x14ac:dyDescent="0.2">
      <c r="A16" s="193" t="s">
        <v>218</v>
      </c>
      <c r="B16" s="199" t="s">
        <v>141</v>
      </c>
      <c r="C16" s="113">
        <v>15.27046433700335</v>
      </c>
      <c r="D16" s="115">
        <v>638</v>
      </c>
      <c r="E16" s="114">
        <v>360</v>
      </c>
      <c r="F16" s="114">
        <v>662</v>
      </c>
      <c r="G16" s="114">
        <v>371</v>
      </c>
      <c r="H16" s="140">
        <v>494</v>
      </c>
      <c r="I16" s="115">
        <v>144</v>
      </c>
      <c r="J16" s="116">
        <v>29.149797570850204</v>
      </c>
      <c r="K16" s="110"/>
      <c r="L16" s="110"/>
      <c r="M16" s="110"/>
      <c r="N16" s="110"/>
      <c r="O16" s="110"/>
    </row>
    <row r="17" spans="1:15" s="110" customFormat="1" ht="24.95" customHeight="1" x14ac:dyDescent="0.2">
      <c r="A17" s="193" t="s">
        <v>142</v>
      </c>
      <c r="B17" s="199" t="s">
        <v>220</v>
      </c>
      <c r="C17" s="113">
        <v>5.074198180947822</v>
      </c>
      <c r="D17" s="115">
        <v>212</v>
      </c>
      <c r="E17" s="114">
        <v>184</v>
      </c>
      <c r="F17" s="114">
        <v>212</v>
      </c>
      <c r="G17" s="114">
        <v>173</v>
      </c>
      <c r="H17" s="140">
        <v>236</v>
      </c>
      <c r="I17" s="115">
        <v>-24</v>
      </c>
      <c r="J17" s="116">
        <v>-10.169491525423728</v>
      </c>
    </row>
    <row r="18" spans="1:15" s="287" customFormat="1" ht="24.95" customHeight="1" x14ac:dyDescent="0.2">
      <c r="A18" s="201" t="s">
        <v>144</v>
      </c>
      <c r="B18" s="202" t="s">
        <v>145</v>
      </c>
      <c r="C18" s="113">
        <v>9.8851124940162762</v>
      </c>
      <c r="D18" s="115">
        <v>413</v>
      </c>
      <c r="E18" s="114">
        <v>420</v>
      </c>
      <c r="F18" s="114">
        <v>285</v>
      </c>
      <c r="G18" s="114">
        <v>248</v>
      </c>
      <c r="H18" s="140">
        <v>381</v>
      </c>
      <c r="I18" s="115">
        <v>32</v>
      </c>
      <c r="J18" s="116">
        <v>8.3989501312335957</v>
      </c>
      <c r="K18" s="110"/>
      <c r="L18" s="110"/>
      <c r="M18" s="110"/>
      <c r="N18" s="110"/>
      <c r="O18" s="110"/>
    </row>
    <row r="19" spans="1:15" s="110" customFormat="1" ht="24.95" customHeight="1" x14ac:dyDescent="0.2">
      <c r="A19" s="193" t="s">
        <v>146</v>
      </c>
      <c r="B19" s="199" t="s">
        <v>147</v>
      </c>
      <c r="C19" s="113">
        <v>11.273336524652944</v>
      </c>
      <c r="D19" s="115">
        <v>471</v>
      </c>
      <c r="E19" s="114">
        <v>420</v>
      </c>
      <c r="F19" s="114">
        <v>618</v>
      </c>
      <c r="G19" s="114">
        <v>452</v>
      </c>
      <c r="H19" s="140">
        <v>651</v>
      </c>
      <c r="I19" s="115">
        <v>-180</v>
      </c>
      <c r="J19" s="116">
        <v>-27.649769585253456</v>
      </c>
    </row>
    <row r="20" spans="1:15" s="287" customFormat="1" ht="24.95" customHeight="1" x14ac:dyDescent="0.2">
      <c r="A20" s="193" t="s">
        <v>148</v>
      </c>
      <c r="B20" s="199" t="s">
        <v>149</v>
      </c>
      <c r="C20" s="113">
        <v>5.2417424605074201</v>
      </c>
      <c r="D20" s="115">
        <v>219</v>
      </c>
      <c r="E20" s="114">
        <v>226</v>
      </c>
      <c r="F20" s="114">
        <v>264</v>
      </c>
      <c r="G20" s="114">
        <v>167</v>
      </c>
      <c r="H20" s="140">
        <v>232</v>
      </c>
      <c r="I20" s="115">
        <v>-13</v>
      </c>
      <c r="J20" s="116">
        <v>-5.6034482758620694</v>
      </c>
      <c r="K20" s="110"/>
      <c r="L20" s="110"/>
      <c r="M20" s="110"/>
      <c r="N20" s="110"/>
      <c r="O20" s="110"/>
    </row>
    <row r="21" spans="1:15" s="110" customFormat="1" ht="24.95" customHeight="1" x14ac:dyDescent="0.2">
      <c r="A21" s="201" t="s">
        <v>150</v>
      </c>
      <c r="B21" s="202" t="s">
        <v>151</v>
      </c>
      <c r="C21" s="113">
        <v>3.2551460028721877</v>
      </c>
      <c r="D21" s="115">
        <v>136</v>
      </c>
      <c r="E21" s="114">
        <v>160</v>
      </c>
      <c r="F21" s="114">
        <v>215</v>
      </c>
      <c r="G21" s="114">
        <v>147</v>
      </c>
      <c r="H21" s="140">
        <v>123</v>
      </c>
      <c r="I21" s="115">
        <v>13</v>
      </c>
      <c r="J21" s="116">
        <v>10.56910569105691</v>
      </c>
    </row>
    <row r="22" spans="1:15" s="110" customFormat="1" ht="24.95" customHeight="1" x14ac:dyDescent="0.2">
      <c r="A22" s="201" t="s">
        <v>152</v>
      </c>
      <c r="B22" s="199" t="s">
        <v>153</v>
      </c>
      <c r="C22" s="113">
        <v>1.7233125897558641</v>
      </c>
      <c r="D22" s="115">
        <v>72</v>
      </c>
      <c r="E22" s="114">
        <v>27</v>
      </c>
      <c r="F22" s="114">
        <v>133</v>
      </c>
      <c r="G22" s="114">
        <v>24</v>
      </c>
      <c r="H22" s="140">
        <v>54</v>
      </c>
      <c r="I22" s="115">
        <v>18</v>
      </c>
      <c r="J22" s="116">
        <v>33.333333333333336</v>
      </c>
    </row>
    <row r="23" spans="1:15" s="110" customFormat="1" ht="24.95" customHeight="1" x14ac:dyDescent="0.2">
      <c r="A23" s="193" t="s">
        <v>154</v>
      </c>
      <c r="B23" s="199" t="s">
        <v>155</v>
      </c>
      <c r="C23" s="113">
        <v>1.9147917663954046</v>
      </c>
      <c r="D23" s="115">
        <v>80</v>
      </c>
      <c r="E23" s="114">
        <v>25</v>
      </c>
      <c r="F23" s="114">
        <v>184</v>
      </c>
      <c r="G23" s="114">
        <v>23</v>
      </c>
      <c r="H23" s="140">
        <v>73</v>
      </c>
      <c r="I23" s="115">
        <v>7</v>
      </c>
      <c r="J23" s="116">
        <v>9.5890410958904102</v>
      </c>
    </row>
    <row r="24" spans="1:15" s="110" customFormat="1" ht="24.95" customHeight="1" x14ac:dyDescent="0.2">
      <c r="A24" s="193" t="s">
        <v>156</v>
      </c>
      <c r="B24" s="199" t="s">
        <v>221</v>
      </c>
      <c r="C24" s="113">
        <v>5.1220679751077069</v>
      </c>
      <c r="D24" s="115">
        <v>214</v>
      </c>
      <c r="E24" s="114">
        <v>168</v>
      </c>
      <c r="F24" s="114">
        <v>186</v>
      </c>
      <c r="G24" s="114">
        <v>149</v>
      </c>
      <c r="H24" s="140">
        <v>206</v>
      </c>
      <c r="I24" s="115">
        <v>8</v>
      </c>
      <c r="J24" s="116">
        <v>3.883495145631068</v>
      </c>
    </row>
    <row r="25" spans="1:15" s="110" customFormat="1" ht="24.95" customHeight="1" x14ac:dyDescent="0.2">
      <c r="A25" s="193" t="s">
        <v>222</v>
      </c>
      <c r="B25" s="204" t="s">
        <v>159</v>
      </c>
      <c r="C25" s="113">
        <v>3.3508855911919579</v>
      </c>
      <c r="D25" s="115">
        <v>140</v>
      </c>
      <c r="E25" s="114">
        <v>186</v>
      </c>
      <c r="F25" s="114">
        <v>126</v>
      </c>
      <c r="G25" s="114">
        <v>147</v>
      </c>
      <c r="H25" s="140">
        <v>182</v>
      </c>
      <c r="I25" s="115">
        <v>-42</v>
      </c>
      <c r="J25" s="116">
        <v>-23.076923076923077</v>
      </c>
    </row>
    <row r="26" spans="1:15" s="110" customFormat="1" ht="24.95" customHeight="1" x14ac:dyDescent="0.2">
      <c r="A26" s="201">
        <v>782.78300000000002</v>
      </c>
      <c r="B26" s="203" t="s">
        <v>160</v>
      </c>
      <c r="C26" s="113">
        <v>12.134992819530876</v>
      </c>
      <c r="D26" s="115">
        <v>507</v>
      </c>
      <c r="E26" s="114">
        <v>612</v>
      </c>
      <c r="F26" s="114">
        <v>498</v>
      </c>
      <c r="G26" s="114">
        <v>492</v>
      </c>
      <c r="H26" s="140">
        <v>537</v>
      </c>
      <c r="I26" s="115">
        <v>-30</v>
      </c>
      <c r="J26" s="116">
        <v>-5.5865921787709496</v>
      </c>
    </row>
    <row r="27" spans="1:15" s="110" customFormat="1" ht="24.95" customHeight="1" x14ac:dyDescent="0.2">
      <c r="A27" s="193" t="s">
        <v>161</v>
      </c>
      <c r="B27" s="199" t="s">
        <v>162</v>
      </c>
      <c r="C27" s="113">
        <v>1.4839636189564385</v>
      </c>
      <c r="D27" s="115">
        <v>62</v>
      </c>
      <c r="E27" s="114">
        <v>35</v>
      </c>
      <c r="F27" s="114">
        <v>63</v>
      </c>
      <c r="G27" s="114">
        <v>47</v>
      </c>
      <c r="H27" s="140">
        <v>86</v>
      </c>
      <c r="I27" s="115">
        <v>-24</v>
      </c>
      <c r="J27" s="116">
        <v>-27.906976744186046</v>
      </c>
    </row>
    <row r="28" spans="1:15" s="110" customFormat="1" ht="24.95" customHeight="1" x14ac:dyDescent="0.2">
      <c r="A28" s="193" t="s">
        <v>163</v>
      </c>
      <c r="B28" s="199" t="s">
        <v>164</v>
      </c>
      <c r="C28" s="113">
        <v>2.6567735758736237</v>
      </c>
      <c r="D28" s="115">
        <v>111</v>
      </c>
      <c r="E28" s="114">
        <v>54</v>
      </c>
      <c r="F28" s="114">
        <v>214</v>
      </c>
      <c r="G28" s="114">
        <v>52</v>
      </c>
      <c r="H28" s="140">
        <v>86</v>
      </c>
      <c r="I28" s="115">
        <v>25</v>
      </c>
      <c r="J28" s="116">
        <v>29.069767441860463</v>
      </c>
    </row>
    <row r="29" spans="1:15" s="110" customFormat="1" ht="24.95" customHeight="1" x14ac:dyDescent="0.2">
      <c r="A29" s="193">
        <v>86</v>
      </c>
      <c r="B29" s="199" t="s">
        <v>165</v>
      </c>
      <c r="C29" s="113">
        <v>5.4571565342269031</v>
      </c>
      <c r="D29" s="115">
        <v>228</v>
      </c>
      <c r="E29" s="114">
        <v>166</v>
      </c>
      <c r="F29" s="114">
        <v>214</v>
      </c>
      <c r="G29" s="114">
        <v>174</v>
      </c>
      <c r="H29" s="140">
        <v>211</v>
      </c>
      <c r="I29" s="115">
        <v>17</v>
      </c>
      <c r="J29" s="116">
        <v>8.0568720379146921</v>
      </c>
    </row>
    <row r="30" spans="1:15" s="110" customFormat="1" ht="24.95" customHeight="1" x14ac:dyDescent="0.2">
      <c r="A30" s="193">
        <v>87.88</v>
      </c>
      <c r="B30" s="204" t="s">
        <v>166</v>
      </c>
      <c r="C30" s="113">
        <v>5.8640497845859265</v>
      </c>
      <c r="D30" s="115">
        <v>245</v>
      </c>
      <c r="E30" s="114">
        <v>168</v>
      </c>
      <c r="F30" s="114">
        <v>273</v>
      </c>
      <c r="G30" s="114">
        <v>148</v>
      </c>
      <c r="H30" s="140">
        <v>277</v>
      </c>
      <c r="I30" s="115">
        <v>-32</v>
      </c>
      <c r="J30" s="116">
        <v>-11.552346570397113</v>
      </c>
    </row>
    <row r="31" spans="1:15" s="110" customFormat="1" ht="24.95" customHeight="1" x14ac:dyDescent="0.2">
      <c r="A31" s="193" t="s">
        <v>167</v>
      </c>
      <c r="B31" s="199" t="s">
        <v>168</v>
      </c>
      <c r="C31" s="113">
        <v>2.5610339875538535</v>
      </c>
      <c r="D31" s="115">
        <v>107</v>
      </c>
      <c r="E31" s="114">
        <v>106</v>
      </c>
      <c r="F31" s="114">
        <v>146</v>
      </c>
      <c r="G31" s="114">
        <v>89</v>
      </c>
      <c r="H31" s="140">
        <v>85</v>
      </c>
      <c r="I31" s="115">
        <v>22</v>
      </c>
      <c r="J31" s="116">
        <v>25.882352941176471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1.0052656773575874</v>
      </c>
      <c r="D34" s="115">
        <v>42</v>
      </c>
      <c r="E34" s="114">
        <v>53</v>
      </c>
      <c r="F34" s="114">
        <v>50</v>
      </c>
      <c r="G34" s="114">
        <v>28</v>
      </c>
      <c r="H34" s="140">
        <v>52</v>
      </c>
      <c r="I34" s="115">
        <v>-10</v>
      </c>
      <c r="J34" s="116">
        <v>-19.23076923076923</v>
      </c>
    </row>
    <row r="35" spans="1:10" s="110" customFormat="1" ht="24.95" customHeight="1" x14ac:dyDescent="0.2">
      <c r="A35" s="292" t="s">
        <v>171</v>
      </c>
      <c r="B35" s="293" t="s">
        <v>172</v>
      </c>
      <c r="C35" s="113">
        <v>36.955481091431309</v>
      </c>
      <c r="D35" s="115">
        <v>1544</v>
      </c>
      <c r="E35" s="114">
        <v>1157</v>
      </c>
      <c r="F35" s="114">
        <v>1399</v>
      </c>
      <c r="G35" s="114">
        <v>1007</v>
      </c>
      <c r="H35" s="140">
        <v>1409</v>
      </c>
      <c r="I35" s="115">
        <v>135</v>
      </c>
      <c r="J35" s="116">
        <v>9.5812633073101487</v>
      </c>
    </row>
    <row r="36" spans="1:10" s="110" customFormat="1" ht="24.95" customHeight="1" x14ac:dyDescent="0.2">
      <c r="A36" s="294" t="s">
        <v>173</v>
      </c>
      <c r="B36" s="295" t="s">
        <v>174</v>
      </c>
      <c r="C36" s="125">
        <v>62.039253231211106</v>
      </c>
      <c r="D36" s="143">
        <v>2592</v>
      </c>
      <c r="E36" s="144">
        <v>2353</v>
      </c>
      <c r="F36" s="144">
        <v>3134</v>
      </c>
      <c r="G36" s="144">
        <v>2111</v>
      </c>
      <c r="H36" s="145">
        <v>2803</v>
      </c>
      <c r="I36" s="143">
        <v>-211</v>
      </c>
      <c r="J36" s="146">
        <v>-7.5276489475561901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4178</v>
      </c>
      <c r="F11" s="264">
        <v>3563</v>
      </c>
      <c r="G11" s="264">
        <v>4583</v>
      </c>
      <c r="H11" s="264">
        <v>3146</v>
      </c>
      <c r="I11" s="265">
        <v>4264</v>
      </c>
      <c r="J11" s="263">
        <v>-86</v>
      </c>
      <c r="K11" s="266">
        <v>-2.0168855534709191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28.075634274772618</v>
      </c>
      <c r="E13" s="115">
        <v>1173</v>
      </c>
      <c r="F13" s="114">
        <v>1334</v>
      </c>
      <c r="G13" s="114">
        <v>1202</v>
      </c>
      <c r="H13" s="114">
        <v>1058</v>
      </c>
      <c r="I13" s="140">
        <v>1187</v>
      </c>
      <c r="J13" s="115">
        <v>-14</v>
      </c>
      <c r="K13" s="116">
        <v>-1.1794439764111204</v>
      </c>
    </row>
    <row r="14" spans="1:17" ht="15.95" customHeight="1" x14ac:dyDescent="0.2">
      <c r="A14" s="306" t="s">
        <v>230</v>
      </c>
      <c r="B14" s="307"/>
      <c r="C14" s="308"/>
      <c r="D14" s="113">
        <v>59.66969842029679</v>
      </c>
      <c r="E14" s="115">
        <v>2493</v>
      </c>
      <c r="F14" s="114">
        <v>1884</v>
      </c>
      <c r="G14" s="114">
        <v>2729</v>
      </c>
      <c r="H14" s="114">
        <v>1753</v>
      </c>
      <c r="I14" s="140">
        <v>2571</v>
      </c>
      <c r="J14" s="115">
        <v>-78</v>
      </c>
      <c r="K14" s="116">
        <v>-3.0338389731621938</v>
      </c>
    </row>
    <row r="15" spans="1:17" ht="15.95" customHeight="1" x14ac:dyDescent="0.2">
      <c r="A15" s="306" t="s">
        <v>231</v>
      </c>
      <c r="B15" s="307"/>
      <c r="C15" s="308"/>
      <c r="D15" s="113">
        <v>7.0368597415031111</v>
      </c>
      <c r="E15" s="115">
        <v>294</v>
      </c>
      <c r="F15" s="114">
        <v>202</v>
      </c>
      <c r="G15" s="114">
        <v>314</v>
      </c>
      <c r="H15" s="114">
        <v>192</v>
      </c>
      <c r="I15" s="140">
        <v>268</v>
      </c>
      <c r="J15" s="115">
        <v>26</v>
      </c>
      <c r="K15" s="116">
        <v>9.7014925373134329</v>
      </c>
    </row>
    <row r="16" spans="1:17" ht="15.95" customHeight="1" x14ac:dyDescent="0.2">
      <c r="A16" s="306" t="s">
        <v>232</v>
      </c>
      <c r="B16" s="307"/>
      <c r="C16" s="308"/>
      <c r="D16" s="113">
        <v>5.0502632838678796</v>
      </c>
      <c r="E16" s="115">
        <v>211</v>
      </c>
      <c r="F16" s="114">
        <v>137</v>
      </c>
      <c r="G16" s="114">
        <v>295</v>
      </c>
      <c r="H16" s="114">
        <v>136</v>
      </c>
      <c r="I16" s="140">
        <v>228</v>
      </c>
      <c r="J16" s="115">
        <v>-17</v>
      </c>
      <c r="K16" s="116">
        <v>-7.4561403508771926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1.4121589277166109</v>
      </c>
      <c r="E18" s="115">
        <v>59</v>
      </c>
      <c r="F18" s="114">
        <v>58</v>
      </c>
      <c r="G18" s="114">
        <v>56</v>
      </c>
      <c r="H18" s="114">
        <v>32</v>
      </c>
      <c r="I18" s="140">
        <v>67</v>
      </c>
      <c r="J18" s="115">
        <v>-8</v>
      </c>
      <c r="K18" s="116">
        <v>-11.940298507462687</v>
      </c>
    </row>
    <row r="19" spans="1:11" ht="14.1" customHeight="1" x14ac:dyDescent="0.2">
      <c r="A19" s="306" t="s">
        <v>235</v>
      </c>
      <c r="B19" s="307" t="s">
        <v>236</v>
      </c>
      <c r="C19" s="308"/>
      <c r="D19" s="113">
        <v>0.40689325035902346</v>
      </c>
      <c r="E19" s="115">
        <v>17</v>
      </c>
      <c r="F19" s="114">
        <v>36</v>
      </c>
      <c r="G19" s="114">
        <v>37</v>
      </c>
      <c r="H19" s="114">
        <v>12</v>
      </c>
      <c r="I19" s="140">
        <v>13</v>
      </c>
      <c r="J19" s="115">
        <v>4</v>
      </c>
      <c r="K19" s="116">
        <v>30.76923076923077</v>
      </c>
    </row>
    <row r="20" spans="1:11" ht="14.1" customHeight="1" x14ac:dyDescent="0.2">
      <c r="A20" s="306">
        <v>12</v>
      </c>
      <c r="B20" s="307" t="s">
        <v>237</v>
      </c>
      <c r="C20" s="308"/>
      <c r="D20" s="113">
        <v>0.59837242699856386</v>
      </c>
      <c r="E20" s="115">
        <v>25</v>
      </c>
      <c r="F20" s="114">
        <v>57</v>
      </c>
      <c r="G20" s="114">
        <v>27</v>
      </c>
      <c r="H20" s="114">
        <v>27</v>
      </c>
      <c r="I20" s="140">
        <v>29</v>
      </c>
      <c r="J20" s="115">
        <v>-4</v>
      </c>
      <c r="K20" s="116">
        <v>-13.793103448275861</v>
      </c>
    </row>
    <row r="21" spans="1:11" ht="14.1" customHeight="1" x14ac:dyDescent="0.2">
      <c r="A21" s="306">
        <v>21</v>
      </c>
      <c r="B21" s="307" t="s">
        <v>238</v>
      </c>
      <c r="C21" s="308"/>
      <c r="D21" s="113">
        <v>3.3748204882719004</v>
      </c>
      <c r="E21" s="115">
        <v>141</v>
      </c>
      <c r="F21" s="114">
        <v>139</v>
      </c>
      <c r="G21" s="114">
        <v>122</v>
      </c>
      <c r="H21" s="114">
        <v>133</v>
      </c>
      <c r="I21" s="140">
        <v>137</v>
      </c>
      <c r="J21" s="115">
        <v>4</v>
      </c>
      <c r="K21" s="116">
        <v>2.9197080291970803</v>
      </c>
    </row>
    <row r="22" spans="1:11" ht="14.1" customHeight="1" x14ac:dyDescent="0.2">
      <c r="A22" s="306">
        <v>22</v>
      </c>
      <c r="B22" s="307" t="s">
        <v>239</v>
      </c>
      <c r="C22" s="308"/>
      <c r="D22" s="113">
        <v>2.4174246050741983</v>
      </c>
      <c r="E22" s="115">
        <v>101</v>
      </c>
      <c r="F22" s="114">
        <v>89</v>
      </c>
      <c r="G22" s="114">
        <v>117</v>
      </c>
      <c r="H22" s="114">
        <v>101</v>
      </c>
      <c r="I22" s="140">
        <v>133</v>
      </c>
      <c r="J22" s="115">
        <v>-32</v>
      </c>
      <c r="K22" s="116">
        <v>-24.060150375939848</v>
      </c>
    </row>
    <row r="23" spans="1:11" ht="14.1" customHeight="1" x14ac:dyDescent="0.2">
      <c r="A23" s="306">
        <v>23</v>
      </c>
      <c r="B23" s="307" t="s">
        <v>240</v>
      </c>
      <c r="C23" s="308"/>
      <c r="D23" s="113">
        <v>0.35902345619913834</v>
      </c>
      <c r="E23" s="115">
        <v>15</v>
      </c>
      <c r="F23" s="114">
        <v>9</v>
      </c>
      <c r="G23" s="114">
        <v>24</v>
      </c>
      <c r="H23" s="114">
        <v>13</v>
      </c>
      <c r="I23" s="140">
        <v>19</v>
      </c>
      <c r="J23" s="115">
        <v>-4</v>
      </c>
      <c r="K23" s="116">
        <v>-21.05263157894737</v>
      </c>
    </row>
    <row r="24" spans="1:11" ht="14.1" customHeight="1" x14ac:dyDescent="0.2">
      <c r="A24" s="306">
        <v>24</v>
      </c>
      <c r="B24" s="307" t="s">
        <v>241</v>
      </c>
      <c r="C24" s="308"/>
      <c r="D24" s="113">
        <v>6.27094303494495</v>
      </c>
      <c r="E24" s="115">
        <v>262</v>
      </c>
      <c r="F24" s="114">
        <v>289</v>
      </c>
      <c r="G24" s="114">
        <v>306</v>
      </c>
      <c r="H24" s="114">
        <v>255</v>
      </c>
      <c r="I24" s="140">
        <v>320</v>
      </c>
      <c r="J24" s="115">
        <v>-58</v>
      </c>
      <c r="K24" s="116">
        <v>-18.125</v>
      </c>
    </row>
    <row r="25" spans="1:11" ht="14.1" customHeight="1" x14ac:dyDescent="0.2">
      <c r="A25" s="306">
        <v>25</v>
      </c>
      <c r="B25" s="307" t="s">
        <v>242</v>
      </c>
      <c r="C25" s="308"/>
      <c r="D25" s="113">
        <v>7.9224509334609863</v>
      </c>
      <c r="E25" s="115">
        <v>331</v>
      </c>
      <c r="F25" s="114">
        <v>201</v>
      </c>
      <c r="G25" s="114">
        <v>252</v>
      </c>
      <c r="H25" s="114">
        <v>181</v>
      </c>
      <c r="I25" s="140">
        <v>309</v>
      </c>
      <c r="J25" s="115">
        <v>22</v>
      </c>
      <c r="K25" s="116">
        <v>7.1197411003236244</v>
      </c>
    </row>
    <row r="26" spans="1:11" ht="14.1" customHeight="1" x14ac:dyDescent="0.2">
      <c r="A26" s="306">
        <v>26</v>
      </c>
      <c r="B26" s="307" t="s">
        <v>243</v>
      </c>
      <c r="C26" s="308"/>
      <c r="D26" s="113">
        <v>3.4226902824317857</v>
      </c>
      <c r="E26" s="115">
        <v>143</v>
      </c>
      <c r="F26" s="114">
        <v>69</v>
      </c>
      <c r="G26" s="114">
        <v>122</v>
      </c>
      <c r="H26" s="114">
        <v>97</v>
      </c>
      <c r="I26" s="140">
        <v>140</v>
      </c>
      <c r="J26" s="115">
        <v>3</v>
      </c>
      <c r="K26" s="116">
        <v>2.1428571428571428</v>
      </c>
    </row>
    <row r="27" spans="1:11" ht="14.1" customHeight="1" x14ac:dyDescent="0.2">
      <c r="A27" s="306">
        <v>27</v>
      </c>
      <c r="B27" s="307" t="s">
        <v>244</v>
      </c>
      <c r="C27" s="308"/>
      <c r="D27" s="113">
        <v>2.4652943992340832</v>
      </c>
      <c r="E27" s="115">
        <v>103</v>
      </c>
      <c r="F27" s="114">
        <v>60</v>
      </c>
      <c r="G27" s="114">
        <v>109</v>
      </c>
      <c r="H27" s="114">
        <v>76</v>
      </c>
      <c r="I27" s="140">
        <v>82</v>
      </c>
      <c r="J27" s="115">
        <v>21</v>
      </c>
      <c r="K27" s="116">
        <v>25.609756097560975</v>
      </c>
    </row>
    <row r="28" spans="1:11" ht="14.1" customHeight="1" x14ac:dyDescent="0.2">
      <c r="A28" s="306">
        <v>28</v>
      </c>
      <c r="B28" s="307" t="s">
        <v>245</v>
      </c>
      <c r="C28" s="308"/>
      <c r="D28" s="113">
        <v>2.4652943992340832</v>
      </c>
      <c r="E28" s="115">
        <v>103</v>
      </c>
      <c r="F28" s="114">
        <v>37</v>
      </c>
      <c r="G28" s="114">
        <v>133</v>
      </c>
      <c r="H28" s="114">
        <v>34</v>
      </c>
      <c r="I28" s="140">
        <v>36</v>
      </c>
      <c r="J28" s="115">
        <v>67</v>
      </c>
      <c r="K28" s="116">
        <v>186.11111111111111</v>
      </c>
    </row>
    <row r="29" spans="1:11" ht="14.1" customHeight="1" x14ac:dyDescent="0.2">
      <c r="A29" s="306">
        <v>29</v>
      </c>
      <c r="B29" s="307" t="s">
        <v>246</v>
      </c>
      <c r="C29" s="308"/>
      <c r="D29" s="113">
        <v>3.7577788415509814</v>
      </c>
      <c r="E29" s="115">
        <v>157</v>
      </c>
      <c r="F29" s="114">
        <v>115</v>
      </c>
      <c r="G29" s="114">
        <v>144</v>
      </c>
      <c r="H29" s="114">
        <v>147</v>
      </c>
      <c r="I29" s="140">
        <v>133</v>
      </c>
      <c r="J29" s="115">
        <v>24</v>
      </c>
      <c r="K29" s="116">
        <v>18.045112781954888</v>
      </c>
    </row>
    <row r="30" spans="1:11" ht="14.1" customHeight="1" x14ac:dyDescent="0.2">
      <c r="A30" s="306" t="s">
        <v>247</v>
      </c>
      <c r="B30" s="307" t="s">
        <v>248</v>
      </c>
      <c r="C30" s="308"/>
      <c r="D30" s="113">
        <v>1.4360938247965533</v>
      </c>
      <c r="E30" s="115">
        <v>60</v>
      </c>
      <c r="F30" s="114">
        <v>42</v>
      </c>
      <c r="G30" s="114">
        <v>65</v>
      </c>
      <c r="H30" s="114" t="s">
        <v>513</v>
      </c>
      <c r="I30" s="140" t="s">
        <v>513</v>
      </c>
      <c r="J30" s="115" t="s">
        <v>513</v>
      </c>
      <c r="K30" s="116" t="s">
        <v>513</v>
      </c>
    </row>
    <row r="31" spans="1:11" ht="14.1" customHeight="1" x14ac:dyDescent="0.2">
      <c r="A31" s="306" t="s">
        <v>249</v>
      </c>
      <c r="B31" s="307" t="s">
        <v>250</v>
      </c>
      <c r="C31" s="308"/>
      <c r="D31" s="113">
        <v>2.3216850167544281</v>
      </c>
      <c r="E31" s="115">
        <v>97</v>
      </c>
      <c r="F31" s="114">
        <v>73</v>
      </c>
      <c r="G31" s="114">
        <v>74</v>
      </c>
      <c r="H31" s="114">
        <v>91</v>
      </c>
      <c r="I31" s="140">
        <v>66</v>
      </c>
      <c r="J31" s="115">
        <v>31</v>
      </c>
      <c r="K31" s="116">
        <v>46.969696969696969</v>
      </c>
    </row>
    <row r="32" spans="1:11" ht="14.1" customHeight="1" x14ac:dyDescent="0.2">
      <c r="A32" s="306">
        <v>31</v>
      </c>
      <c r="B32" s="307" t="s">
        <v>251</v>
      </c>
      <c r="C32" s="308"/>
      <c r="D32" s="113">
        <v>0.23934897079942558</v>
      </c>
      <c r="E32" s="115">
        <v>10</v>
      </c>
      <c r="F32" s="114">
        <v>10</v>
      </c>
      <c r="G32" s="114">
        <v>12</v>
      </c>
      <c r="H32" s="114">
        <v>11</v>
      </c>
      <c r="I32" s="140">
        <v>21</v>
      </c>
      <c r="J32" s="115">
        <v>-11</v>
      </c>
      <c r="K32" s="116">
        <v>-52.38095238095238</v>
      </c>
    </row>
    <row r="33" spans="1:11" ht="14.1" customHeight="1" x14ac:dyDescent="0.2">
      <c r="A33" s="306">
        <v>32</v>
      </c>
      <c r="B33" s="307" t="s">
        <v>252</v>
      </c>
      <c r="C33" s="308"/>
      <c r="D33" s="113">
        <v>5.0502632838678796</v>
      </c>
      <c r="E33" s="115">
        <v>211</v>
      </c>
      <c r="F33" s="114">
        <v>186</v>
      </c>
      <c r="G33" s="114">
        <v>112</v>
      </c>
      <c r="H33" s="114">
        <v>82</v>
      </c>
      <c r="I33" s="140">
        <v>192</v>
      </c>
      <c r="J33" s="115">
        <v>19</v>
      </c>
      <c r="K33" s="116">
        <v>9.8958333333333339</v>
      </c>
    </row>
    <row r="34" spans="1:11" ht="14.1" customHeight="1" x14ac:dyDescent="0.2">
      <c r="A34" s="306">
        <v>33</v>
      </c>
      <c r="B34" s="307" t="s">
        <v>253</v>
      </c>
      <c r="C34" s="308"/>
      <c r="D34" s="113">
        <v>2.3456199138343705</v>
      </c>
      <c r="E34" s="115">
        <v>98</v>
      </c>
      <c r="F34" s="114">
        <v>178</v>
      </c>
      <c r="G34" s="114">
        <v>104</v>
      </c>
      <c r="H34" s="114">
        <v>82</v>
      </c>
      <c r="I34" s="140">
        <v>106</v>
      </c>
      <c r="J34" s="115">
        <v>-8</v>
      </c>
      <c r="K34" s="116">
        <v>-7.5471698113207548</v>
      </c>
    </row>
    <row r="35" spans="1:11" ht="14.1" customHeight="1" x14ac:dyDescent="0.2">
      <c r="A35" s="306">
        <v>34</v>
      </c>
      <c r="B35" s="307" t="s">
        <v>254</v>
      </c>
      <c r="C35" s="308"/>
      <c r="D35" s="113">
        <v>2.2738152225945427</v>
      </c>
      <c r="E35" s="115">
        <v>95</v>
      </c>
      <c r="F35" s="114">
        <v>71</v>
      </c>
      <c r="G35" s="114">
        <v>69</v>
      </c>
      <c r="H35" s="114">
        <v>97</v>
      </c>
      <c r="I35" s="140">
        <v>92</v>
      </c>
      <c r="J35" s="115">
        <v>3</v>
      </c>
      <c r="K35" s="116">
        <v>3.2608695652173911</v>
      </c>
    </row>
    <row r="36" spans="1:11" ht="14.1" customHeight="1" x14ac:dyDescent="0.2">
      <c r="A36" s="306">
        <v>41</v>
      </c>
      <c r="B36" s="307" t="s">
        <v>255</v>
      </c>
      <c r="C36" s="308"/>
      <c r="D36" s="113">
        <v>1.077070368597415</v>
      </c>
      <c r="E36" s="115">
        <v>45</v>
      </c>
      <c r="F36" s="114">
        <v>33</v>
      </c>
      <c r="G36" s="114">
        <v>62</v>
      </c>
      <c r="H36" s="114">
        <v>36</v>
      </c>
      <c r="I36" s="140">
        <v>45</v>
      </c>
      <c r="J36" s="115">
        <v>0</v>
      </c>
      <c r="K36" s="116">
        <v>0</v>
      </c>
    </row>
    <row r="37" spans="1:11" ht="14.1" customHeight="1" x14ac:dyDescent="0.2">
      <c r="A37" s="306">
        <v>42</v>
      </c>
      <c r="B37" s="307" t="s">
        <v>256</v>
      </c>
      <c r="C37" s="308"/>
      <c r="D37" s="113" t="s">
        <v>513</v>
      </c>
      <c r="E37" s="115" t="s">
        <v>513</v>
      </c>
      <c r="F37" s="114">
        <v>3</v>
      </c>
      <c r="G37" s="114">
        <v>4</v>
      </c>
      <c r="H37" s="114" t="s">
        <v>513</v>
      </c>
      <c r="I37" s="140">
        <v>0</v>
      </c>
      <c r="J37" s="115" t="s">
        <v>513</v>
      </c>
      <c r="K37" s="116" t="s">
        <v>513</v>
      </c>
    </row>
    <row r="38" spans="1:11" ht="14.1" customHeight="1" x14ac:dyDescent="0.2">
      <c r="A38" s="306">
        <v>43</v>
      </c>
      <c r="B38" s="307" t="s">
        <v>257</v>
      </c>
      <c r="C38" s="308"/>
      <c r="D38" s="113">
        <v>1.4839636189564385</v>
      </c>
      <c r="E38" s="115">
        <v>62</v>
      </c>
      <c r="F38" s="114">
        <v>32</v>
      </c>
      <c r="G38" s="114">
        <v>89</v>
      </c>
      <c r="H38" s="114">
        <v>24</v>
      </c>
      <c r="I38" s="140">
        <v>36</v>
      </c>
      <c r="J38" s="115">
        <v>26</v>
      </c>
      <c r="K38" s="116">
        <v>72.222222222222229</v>
      </c>
    </row>
    <row r="39" spans="1:11" ht="14.1" customHeight="1" x14ac:dyDescent="0.2">
      <c r="A39" s="306">
        <v>51</v>
      </c>
      <c r="B39" s="307" t="s">
        <v>258</v>
      </c>
      <c r="C39" s="308"/>
      <c r="D39" s="113">
        <v>8.5686931546194351</v>
      </c>
      <c r="E39" s="115">
        <v>358</v>
      </c>
      <c r="F39" s="114">
        <v>413</v>
      </c>
      <c r="G39" s="114">
        <v>367</v>
      </c>
      <c r="H39" s="114">
        <v>305</v>
      </c>
      <c r="I39" s="140">
        <v>352</v>
      </c>
      <c r="J39" s="115">
        <v>6</v>
      </c>
      <c r="K39" s="116">
        <v>1.7045454545454546</v>
      </c>
    </row>
    <row r="40" spans="1:11" ht="14.1" customHeight="1" x14ac:dyDescent="0.2">
      <c r="A40" s="306" t="s">
        <v>259</v>
      </c>
      <c r="B40" s="307" t="s">
        <v>260</v>
      </c>
      <c r="C40" s="308"/>
      <c r="D40" s="113">
        <v>7.4916227860220204</v>
      </c>
      <c r="E40" s="115">
        <v>313</v>
      </c>
      <c r="F40" s="114">
        <v>386</v>
      </c>
      <c r="G40" s="114">
        <v>340</v>
      </c>
      <c r="H40" s="114">
        <v>277</v>
      </c>
      <c r="I40" s="140">
        <v>314</v>
      </c>
      <c r="J40" s="115">
        <v>-1</v>
      </c>
      <c r="K40" s="116">
        <v>-0.31847133757961782</v>
      </c>
    </row>
    <row r="41" spans="1:11" ht="14.1" customHeight="1" x14ac:dyDescent="0.2">
      <c r="A41" s="306"/>
      <c r="B41" s="307" t="s">
        <v>261</v>
      </c>
      <c r="C41" s="308"/>
      <c r="D41" s="113">
        <v>6.9411201531833413</v>
      </c>
      <c r="E41" s="115">
        <v>290</v>
      </c>
      <c r="F41" s="114">
        <v>353</v>
      </c>
      <c r="G41" s="114">
        <v>320</v>
      </c>
      <c r="H41" s="114">
        <v>261</v>
      </c>
      <c r="I41" s="140">
        <v>283</v>
      </c>
      <c r="J41" s="115">
        <v>7</v>
      </c>
      <c r="K41" s="116">
        <v>2.4734982332155475</v>
      </c>
    </row>
    <row r="42" spans="1:11" ht="14.1" customHeight="1" x14ac:dyDescent="0.2">
      <c r="A42" s="306">
        <v>52</v>
      </c>
      <c r="B42" s="307" t="s">
        <v>262</v>
      </c>
      <c r="C42" s="308"/>
      <c r="D42" s="113">
        <v>6.9650550502632838</v>
      </c>
      <c r="E42" s="115">
        <v>291</v>
      </c>
      <c r="F42" s="114">
        <v>264</v>
      </c>
      <c r="G42" s="114">
        <v>282</v>
      </c>
      <c r="H42" s="114">
        <v>167</v>
      </c>
      <c r="I42" s="140">
        <v>283</v>
      </c>
      <c r="J42" s="115">
        <v>8</v>
      </c>
      <c r="K42" s="116">
        <v>2.8268551236749118</v>
      </c>
    </row>
    <row r="43" spans="1:11" ht="14.1" customHeight="1" x14ac:dyDescent="0.2">
      <c r="A43" s="306" t="s">
        <v>263</v>
      </c>
      <c r="B43" s="307" t="s">
        <v>264</v>
      </c>
      <c r="C43" s="308"/>
      <c r="D43" s="113">
        <v>4.6194351364289137</v>
      </c>
      <c r="E43" s="115">
        <v>193</v>
      </c>
      <c r="F43" s="114">
        <v>197</v>
      </c>
      <c r="G43" s="114">
        <v>212</v>
      </c>
      <c r="H43" s="114">
        <v>136</v>
      </c>
      <c r="I43" s="140">
        <v>191</v>
      </c>
      <c r="J43" s="115">
        <v>2</v>
      </c>
      <c r="K43" s="116">
        <v>1.0471204188481675</v>
      </c>
    </row>
    <row r="44" spans="1:11" ht="14.1" customHeight="1" x14ac:dyDescent="0.2">
      <c r="A44" s="306">
        <v>53</v>
      </c>
      <c r="B44" s="307" t="s">
        <v>265</v>
      </c>
      <c r="C44" s="308"/>
      <c r="D44" s="113">
        <v>0.69411201531833411</v>
      </c>
      <c r="E44" s="115">
        <v>29</v>
      </c>
      <c r="F44" s="114">
        <v>54</v>
      </c>
      <c r="G44" s="114">
        <v>48</v>
      </c>
      <c r="H44" s="114">
        <v>37</v>
      </c>
      <c r="I44" s="140">
        <v>43</v>
      </c>
      <c r="J44" s="115">
        <v>-14</v>
      </c>
      <c r="K44" s="116">
        <v>-32.558139534883722</v>
      </c>
    </row>
    <row r="45" spans="1:11" ht="14.1" customHeight="1" x14ac:dyDescent="0.2">
      <c r="A45" s="306" t="s">
        <v>266</v>
      </c>
      <c r="B45" s="307" t="s">
        <v>267</v>
      </c>
      <c r="C45" s="308"/>
      <c r="D45" s="113">
        <v>0.64624222115844898</v>
      </c>
      <c r="E45" s="115">
        <v>27</v>
      </c>
      <c r="F45" s="114">
        <v>53</v>
      </c>
      <c r="G45" s="114">
        <v>46</v>
      </c>
      <c r="H45" s="114">
        <v>36</v>
      </c>
      <c r="I45" s="140">
        <v>40</v>
      </c>
      <c r="J45" s="115">
        <v>-13</v>
      </c>
      <c r="K45" s="116">
        <v>-32.5</v>
      </c>
    </row>
    <row r="46" spans="1:11" ht="14.1" customHeight="1" x14ac:dyDescent="0.2">
      <c r="A46" s="306">
        <v>54</v>
      </c>
      <c r="B46" s="307" t="s">
        <v>268</v>
      </c>
      <c r="C46" s="308"/>
      <c r="D46" s="113">
        <v>2.4892292963140257</v>
      </c>
      <c r="E46" s="115">
        <v>104</v>
      </c>
      <c r="F46" s="114">
        <v>105</v>
      </c>
      <c r="G46" s="114">
        <v>111</v>
      </c>
      <c r="H46" s="114">
        <v>107</v>
      </c>
      <c r="I46" s="140">
        <v>133</v>
      </c>
      <c r="J46" s="115">
        <v>-29</v>
      </c>
      <c r="K46" s="116">
        <v>-21.804511278195488</v>
      </c>
    </row>
    <row r="47" spans="1:11" ht="14.1" customHeight="1" x14ac:dyDescent="0.2">
      <c r="A47" s="306">
        <v>61</v>
      </c>
      <c r="B47" s="307" t="s">
        <v>269</v>
      </c>
      <c r="C47" s="308"/>
      <c r="D47" s="113">
        <v>1.077070368597415</v>
      </c>
      <c r="E47" s="115">
        <v>45</v>
      </c>
      <c r="F47" s="114">
        <v>48</v>
      </c>
      <c r="G47" s="114">
        <v>75</v>
      </c>
      <c r="H47" s="114">
        <v>70</v>
      </c>
      <c r="I47" s="140">
        <v>81</v>
      </c>
      <c r="J47" s="115">
        <v>-36</v>
      </c>
      <c r="K47" s="116">
        <v>-44.444444444444443</v>
      </c>
    </row>
    <row r="48" spans="1:11" ht="14.1" customHeight="1" x14ac:dyDescent="0.2">
      <c r="A48" s="306">
        <v>62</v>
      </c>
      <c r="B48" s="307" t="s">
        <v>270</v>
      </c>
      <c r="C48" s="308"/>
      <c r="D48" s="113">
        <v>5.9597893729056963</v>
      </c>
      <c r="E48" s="115">
        <v>249</v>
      </c>
      <c r="F48" s="114">
        <v>230</v>
      </c>
      <c r="G48" s="114">
        <v>320</v>
      </c>
      <c r="H48" s="114">
        <v>209</v>
      </c>
      <c r="I48" s="140">
        <v>296</v>
      </c>
      <c r="J48" s="115">
        <v>-47</v>
      </c>
      <c r="K48" s="116">
        <v>-15.878378378378379</v>
      </c>
    </row>
    <row r="49" spans="1:11" ht="14.1" customHeight="1" x14ac:dyDescent="0.2">
      <c r="A49" s="306">
        <v>63</v>
      </c>
      <c r="B49" s="307" t="s">
        <v>271</v>
      </c>
      <c r="C49" s="308"/>
      <c r="D49" s="113">
        <v>1.9387266634753471</v>
      </c>
      <c r="E49" s="115">
        <v>81</v>
      </c>
      <c r="F49" s="114">
        <v>104</v>
      </c>
      <c r="G49" s="114">
        <v>150</v>
      </c>
      <c r="H49" s="114">
        <v>78</v>
      </c>
      <c r="I49" s="140">
        <v>79</v>
      </c>
      <c r="J49" s="115">
        <v>2</v>
      </c>
      <c r="K49" s="116">
        <v>2.5316455696202533</v>
      </c>
    </row>
    <row r="50" spans="1:11" ht="14.1" customHeight="1" x14ac:dyDescent="0.2">
      <c r="A50" s="306" t="s">
        <v>272</v>
      </c>
      <c r="B50" s="307" t="s">
        <v>273</v>
      </c>
      <c r="C50" s="308"/>
      <c r="D50" s="113">
        <v>0.31115366203925321</v>
      </c>
      <c r="E50" s="115">
        <v>13</v>
      </c>
      <c r="F50" s="114">
        <v>15</v>
      </c>
      <c r="G50" s="114">
        <v>29</v>
      </c>
      <c r="H50" s="114">
        <v>9</v>
      </c>
      <c r="I50" s="140">
        <v>11</v>
      </c>
      <c r="J50" s="115">
        <v>2</v>
      </c>
      <c r="K50" s="116">
        <v>18.181818181818183</v>
      </c>
    </row>
    <row r="51" spans="1:11" ht="14.1" customHeight="1" x14ac:dyDescent="0.2">
      <c r="A51" s="306" t="s">
        <v>274</v>
      </c>
      <c r="B51" s="307" t="s">
        <v>275</v>
      </c>
      <c r="C51" s="308"/>
      <c r="D51" s="113">
        <v>1.3882240306366682</v>
      </c>
      <c r="E51" s="115">
        <v>58</v>
      </c>
      <c r="F51" s="114">
        <v>81</v>
      </c>
      <c r="G51" s="114">
        <v>106</v>
      </c>
      <c r="H51" s="114">
        <v>60</v>
      </c>
      <c r="I51" s="140">
        <v>57</v>
      </c>
      <c r="J51" s="115">
        <v>1</v>
      </c>
      <c r="K51" s="116">
        <v>1.7543859649122806</v>
      </c>
    </row>
    <row r="52" spans="1:11" ht="14.1" customHeight="1" x14ac:dyDescent="0.2">
      <c r="A52" s="306">
        <v>71</v>
      </c>
      <c r="B52" s="307" t="s">
        <v>276</v>
      </c>
      <c r="C52" s="308"/>
      <c r="D52" s="113">
        <v>6.9411201531833413</v>
      </c>
      <c r="E52" s="115">
        <v>290</v>
      </c>
      <c r="F52" s="114">
        <v>207</v>
      </c>
      <c r="G52" s="114">
        <v>309</v>
      </c>
      <c r="H52" s="114">
        <v>241</v>
      </c>
      <c r="I52" s="140">
        <v>305</v>
      </c>
      <c r="J52" s="115">
        <v>-15</v>
      </c>
      <c r="K52" s="116">
        <v>-4.918032786885246</v>
      </c>
    </row>
    <row r="53" spans="1:11" ht="14.1" customHeight="1" x14ac:dyDescent="0.2">
      <c r="A53" s="306" t="s">
        <v>277</v>
      </c>
      <c r="B53" s="307" t="s">
        <v>278</v>
      </c>
      <c r="C53" s="308"/>
      <c r="D53" s="113">
        <v>1.8190521780756344</v>
      </c>
      <c r="E53" s="115">
        <v>76</v>
      </c>
      <c r="F53" s="114">
        <v>48</v>
      </c>
      <c r="G53" s="114">
        <v>118</v>
      </c>
      <c r="H53" s="114">
        <v>65</v>
      </c>
      <c r="I53" s="140">
        <v>80</v>
      </c>
      <c r="J53" s="115">
        <v>-4</v>
      </c>
      <c r="K53" s="116">
        <v>-5</v>
      </c>
    </row>
    <row r="54" spans="1:11" ht="14.1" customHeight="1" x14ac:dyDescent="0.2">
      <c r="A54" s="306" t="s">
        <v>279</v>
      </c>
      <c r="B54" s="307" t="s">
        <v>280</v>
      </c>
      <c r="C54" s="308"/>
      <c r="D54" s="113">
        <v>4.2843465773097176</v>
      </c>
      <c r="E54" s="115">
        <v>179</v>
      </c>
      <c r="F54" s="114">
        <v>138</v>
      </c>
      <c r="G54" s="114">
        <v>162</v>
      </c>
      <c r="H54" s="114">
        <v>151</v>
      </c>
      <c r="I54" s="140">
        <v>189</v>
      </c>
      <c r="J54" s="115">
        <v>-10</v>
      </c>
      <c r="K54" s="116">
        <v>-5.2910052910052912</v>
      </c>
    </row>
    <row r="55" spans="1:11" ht="14.1" customHeight="1" x14ac:dyDescent="0.2">
      <c r="A55" s="306">
        <v>72</v>
      </c>
      <c r="B55" s="307" t="s">
        <v>281</v>
      </c>
      <c r="C55" s="308"/>
      <c r="D55" s="113">
        <v>2.4892292963140257</v>
      </c>
      <c r="E55" s="115">
        <v>104</v>
      </c>
      <c r="F55" s="114">
        <v>44</v>
      </c>
      <c r="G55" s="114">
        <v>190</v>
      </c>
      <c r="H55" s="114">
        <v>39</v>
      </c>
      <c r="I55" s="140">
        <v>92</v>
      </c>
      <c r="J55" s="115">
        <v>12</v>
      </c>
      <c r="K55" s="116">
        <v>13.043478260869565</v>
      </c>
    </row>
    <row r="56" spans="1:11" ht="14.1" customHeight="1" x14ac:dyDescent="0.2">
      <c r="A56" s="306" t="s">
        <v>282</v>
      </c>
      <c r="B56" s="307" t="s">
        <v>283</v>
      </c>
      <c r="C56" s="308"/>
      <c r="D56" s="113">
        <v>1.3403542364767831</v>
      </c>
      <c r="E56" s="115">
        <v>56</v>
      </c>
      <c r="F56" s="114">
        <v>18</v>
      </c>
      <c r="G56" s="114">
        <v>146</v>
      </c>
      <c r="H56" s="114">
        <v>18</v>
      </c>
      <c r="I56" s="140">
        <v>63</v>
      </c>
      <c r="J56" s="115">
        <v>-7</v>
      </c>
      <c r="K56" s="116">
        <v>-11.111111111111111</v>
      </c>
    </row>
    <row r="57" spans="1:11" ht="14.1" customHeight="1" x14ac:dyDescent="0.2">
      <c r="A57" s="306" t="s">
        <v>284</v>
      </c>
      <c r="B57" s="307" t="s">
        <v>285</v>
      </c>
      <c r="C57" s="308"/>
      <c r="D57" s="113">
        <v>0.62230732407850642</v>
      </c>
      <c r="E57" s="115">
        <v>26</v>
      </c>
      <c r="F57" s="114">
        <v>20</v>
      </c>
      <c r="G57" s="114">
        <v>31</v>
      </c>
      <c r="H57" s="114">
        <v>14</v>
      </c>
      <c r="I57" s="140">
        <v>10</v>
      </c>
      <c r="J57" s="115">
        <v>16</v>
      </c>
      <c r="K57" s="116">
        <v>160</v>
      </c>
    </row>
    <row r="58" spans="1:11" ht="14.1" customHeight="1" x14ac:dyDescent="0.2">
      <c r="A58" s="306">
        <v>73</v>
      </c>
      <c r="B58" s="307" t="s">
        <v>286</v>
      </c>
      <c r="C58" s="308"/>
      <c r="D58" s="113">
        <v>1.1728099569171853</v>
      </c>
      <c r="E58" s="115">
        <v>49</v>
      </c>
      <c r="F58" s="114">
        <v>23</v>
      </c>
      <c r="G58" s="114">
        <v>41</v>
      </c>
      <c r="H58" s="114">
        <v>37</v>
      </c>
      <c r="I58" s="140">
        <v>41</v>
      </c>
      <c r="J58" s="115">
        <v>8</v>
      </c>
      <c r="K58" s="116">
        <v>19.512195121951219</v>
      </c>
    </row>
    <row r="59" spans="1:11" ht="14.1" customHeight="1" x14ac:dyDescent="0.2">
      <c r="A59" s="306" t="s">
        <v>287</v>
      </c>
      <c r="B59" s="307" t="s">
        <v>288</v>
      </c>
      <c r="C59" s="308"/>
      <c r="D59" s="113">
        <v>1.0531354715174726</v>
      </c>
      <c r="E59" s="115">
        <v>44</v>
      </c>
      <c r="F59" s="114">
        <v>20</v>
      </c>
      <c r="G59" s="114">
        <v>32</v>
      </c>
      <c r="H59" s="114">
        <v>28</v>
      </c>
      <c r="I59" s="140">
        <v>32</v>
      </c>
      <c r="J59" s="115">
        <v>12</v>
      </c>
      <c r="K59" s="116">
        <v>37.5</v>
      </c>
    </row>
    <row r="60" spans="1:11" ht="14.1" customHeight="1" x14ac:dyDescent="0.2">
      <c r="A60" s="306">
        <v>81</v>
      </c>
      <c r="B60" s="307" t="s">
        <v>289</v>
      </c>
      <c r="C60" s="308"/>
      <c r="D60" s="113">
        <v>6.3666826232647198</v>
      </c>
      <c r="E60" s="115">
        <v>266</v>
      </c>
      <c r="F60" s="114">
        <v>189</v>
      </c>
      <c r="G60" s="114">
        <v>245</v>
      </c>
      <c r="H60" s="114">
        <v>184</v>
      </c>
      <c r="I60" s="140">
        <v>251</v>
      </c>
      <c r="J60" s="115">
        <v>15</v>
      </c>
      <c r="K60" s="116">
        <v>5.9760956175298805</v>
      </c>
    </row>
    <row r="61" spans="1:11" ht="14.1" customHeight="1" x14ac:dyDescent="0.2">
      <c r="A61" s="306" t="s">
        <v>290</v>
      </c>
      <c r="B61" s="307" t="s">
        <v>291</v>
      </c>
      <c r="C61" s="308"/>
      <c r="D61" s="113">
        <v>2.2020105313547154</v>
      </c>
      <c r="E61" s="115">
        <v>92</v>
      </c>
      <c r="F61" s="114">
        <v>70</v>
      </c>
      <c r="G61" s="114">
        <v>108</v>
      </c>
      <c r="H61" s="114">
        <v>65</v>
      </c>
      <c r="I61" s="140">
        <v>91</v>
      </c>
      <c r="J61" s="115">
        <v>1</v>
      </c>
      <c r="K61" s="116">
        <v>1.098901098901099</v>
      </c>
    </row>
    <row r="62" spans="1:11" ht="14.1" customHeight="1" x14ac:dyDescent="0.2">
      <c r="A62" s="306" t="s">
        <v>292</v>
      </c>
      <c r="B62" s="307" t="s">
        <v>293</v>
      </c>
      <c r="C62" s="308"/>
      <c r="D62" s="113">
        <v>2.1302058401148876</v>
      </c>
      <c r="E62" s="115">
        <v>89</v>
      </c>
      <c r="F62" s="114">
        <v>71</v>
      </c>
      <c r="G62" s="114">
        <v>89</v>
      </c>
      <c r="H62" s="114">
        <v>83</v>
      </c>
      <c r="I62" s="140">
        <v>95</v>
      </c>
      <c r="J62" s="115">
        <v>-6</v>
      </c>
      <c r="K62" s="116">
        <v>-6.3157894736842106</v>
      </c>
    </row>
    <row r="63" spans="1:11" ht="14.1" customHeight="1" x14ac:dyDescent="0.2">
      <c r="A63" s="306"/>
      <c r="B63" s="307" t="s">
        <v>294</v>
      </c>
      <c r="C63" s="308"/>
      <c r="D63" s="113">
        <v>1.9147917663954046</v>
      </c>
      <c r="E63" s="115">
        <v>80</v>
      </c>
      <c r="F63" s="114">
        <v>47</v>
      </c>
      <c r="G63" s="114">
        <v>81</v>
      </c>
      <c r="H63" s="114">
        <v>72</v>
      </c>
      <c r="I63" s="140">
        <v>87</v>
      </c>
      <c r="J63" s="115">
        <v>-7</v>
      </c>
      <c r="K63" s="116">
        <v>-8.0459770114942533</v>
      </c>
    </row>
    <row r="64" spans="1:11" ht="14.1" customHeight="1" x14ac:dyDescent="0.2">
      <c r="A64" s="306" t="s">
        <v>295</v>
      </c>
      <c r="B64" s="307" t="s">
        <v>296</v>
      </c>
      <c r="C64" s="308"/>
      <c r="D64" s="113">
        <v>0.71804691239827667</v>
      </c>
      <c r="E64" s="115">
        <v>30</v>
      </c>
      <c r="F64" s="114">
        <v>15</v>
      </c>
      <c r="G64" s="114">
        <v>14</v>
      </c>
      <c r="H64" s="114">
        <v>22</v>
      </c>
      <c r="I64" s="140">
        <v>29</v>
      </c>
      <c r="J64" s="115">
        <v>1</v>
      </c>
      <c r="K64" s="116">
        <v>3.4482758620689653</v>
      </c>
    </row>
    <row r="65" spans="1:11" ht="14.1" customHeight="1" x14ac:dyDescent="0.2">
      <c r="A65" s="306" t="s">
        <v>297</v>
      </c>
      <c r="B65" s="307" t="s">
        <v>298</v>
      </c>
      <c r="C65" s="308"/>
      <c r="D65" s="113">
        <v>0.69411201531833411</v>
      </c>
      <c r="E65" s="115">
        <v>29</v>
      </c>
      <c r="F65" s="114">
        <v>19</v>
      </c>
      <c r="G65" s="114">
        <v>16</v>
      </c>
      <c r="H65" s="114">
        <v>4</v>
      </c>
      <c r="I65" s="140">
        <v>15</v>
      </c>
      <c r="J65" s="115">
        <v>14</v>
      </c>
      <c r="K65" s="116">
        <v>93.333333333333329</v>
      </c>
    </row>
    <row r="66" spans="1:11" ht="14.1" customHeight="1" x14ac:dyDescent="0.2">
      <c r="A66" s="306">
        <v>82</v>
      </c>
      <c r="B66" s="307" t="s">
        <v>299</v>
      </c>
      <c r="C66" s="308"/>
      <c r="D66" s="113">
        <v>3.7817137386309239</v>
      </c>
      <c r="E66" s="115">
        <v>158</v>
      </c>
      <c r="F66" s="114">
        <v>112</v>
      </c>
      <c r="G66" s="114">
        <v>162</v>
      </c>
      <c r="H66" s="114">
        <v>100</v>
      </c>
      <c r="I66" s="140">
        <v>184</v>
      </c>
      <c r="J66" s="115">
        <v>-26</v>
      </c>
      <c r="K66" s="116">
        <v>-14.130434782608695</v>
      </c>
    </row>
    <row r="67" spans="1:11" ht="14.1" customHeight="1" x14ac:dyDescent="0.2">
      <c r="A67" s="306" t="s">
        <v>300</v>
      </c>
      <c r="B67" s="307" t="s">
        <v>301</v>
      </c>
      <c r="C67" s="308"/>
      <c r="D67" s="113">
        <v>2.8003829583532789</v>
      </c>
      <c r="E67" s="115">
        <v>117</v>
      </c>
      <c r="F67" s="114">
        <v>78</v>
      </c>
      <c r="G67" s="114">
        <v>120</v>
      </c>
      <c r="H67" s="114">
        <v>76</v>
      </c>
      <c r="I67" s="140">
        <v>151</v>
      </c>
      <c r="J67" s="115">
        <v>-34</v>
      </c>
      <c r="K67" s="116">
        <v>-22.516556291390728</v>
      </c>
    </row>
    <row r="68" spans="1:11" ht="14.1" customHeight="1" x14ac:dyDescent="0.2">
      <c r="A68" s="306" t="s">
        <v>302</v>
      </c>
      <c r="B68" s="307" t="s">
        <v>303</v>
      </c>
      <c r="C68" s="308"/>
      <c r="D68" s="113">
        <v>0.59837242699856386</v>
      </c>
      <c r="E68" s="115">
        <v>25</v>
      </c>
      <c r="F68" s="114">
        <v>25</v>
      </c>
      <c r="G68" s="114">
        <v>31</v>
      </c>
      <c r="H68" s="114">
        <v>17</v>
      </c>
      <c r="I68" s="140">
        <v>20</v>
      </c>
      <c r="J68" s="115">
        <v>5</v>
      </c>
      <c r="K68" s="116">
        <v>25</v>
      </c>
    </row>
    <row r="69" spans="1:11" ht="14.1" customHeight="1" x14ac:dyDescent="0.2">
      <c r="A69" s="306">
        <v>83</v>
      </c>
      <c r="B69" s="307" t="s">
        <v>304</v>
      </c>
      <c r="C69" s="308"/>
      <c r="D69" s="113">
        <v>3.0397319291527047</v>
      </c>
      <c r="E69" s="115">
        <v>127</v>
      </c>
      <c r="F69" s="114">
        <v>68</v>
      </c>
      <c r="G69" s="114">
        <v>218</v>
      </c>
      <c r="H69" s="114">
        <v>79</v>
      </c>
      <c r="I69" s="140">
        <v>140</v>
      </c>
      <c r="J69" s="115">
        <v>-13</v>
      </c>
      <c r="K69" s="116">
        <v>-9.2857142857142865</v>
      </c>
    </row>
    <row r="70" spans="1:11" ht="14.1" customHeight="1" x14ac:dyDescent="0.2">
      <c r="A70" s="306" t="s">
        <v>305</v>
      </c>
      <c r="B70" s="307" t="s">
        <v>306</v>
      </c>
      <c r="C70" s="308"/>
      <c r="D70" s="113">
        <v>2.0584011488750598</v>
      </c>
      <c r="E70" s="115">
        <v>86</v>
      </c>
      <c r="F70" s="114">
        <v>48</v>
      </c>
      <c r="G70" s="114">
        <v>191</v>
      </c>
      <c r="H70" s="114">
        <v>44</v>
      </c>
      <c r="I70" s="140">
        <v>111</v>
      </c>
      <c r="J70" s="115">
        <v>-25</v>
      </c>
      <c r="K70" s="116">
        <v>-22.522522522522522</v>
      </c>
    </row>
    <row r="71" spans="1:11" ht="14.1" customHeight="1" x14ac:dyDescent="0.2">
      <c r="A71" s="306"/>
      <c r="B71" s="307" t="s">
        <v>307</v>
      </c>
      <c r="C71" s="308"/>
      <c r="D71" s="113">
        <v>1.2206797510770704</v>
      </c>
      <c r="E71" s="115">
        <v>51</v>
      </c>
      <c r="F71" s="114">
        <v>27</v>
      </c>
      <c r="G71" s="114">
        <v>142</v>
      </c>
      <c r="H71" s="114">
        <v>25</v>
      </c>
      <c r="I71" s="140">
        <v>75</v>
      </c>
      <c r="J71" s="115">
        <v>-24</v>
      </c>
      <c r="K71" s="116">
        <v>-32</v>
      </c>
    </row>
    <row r="72" spans="1:11" ht="14.1" customHeight="1" x14ac:dyDescent="0.2">
      <c r="A72" s="306">
        <v>84</v>
      </c>
      <c r="B72" s="307" t="s">
        <v>308</v>
      </c>
      <c r="C72" s="308"/>
      <c r="D72" s="113">
        <v>0.71804691239827667</v>
      </c>
      <c r="E72" s="115">
        <v>30</v>
      </c>
      <c r="F72" s="114">
        <v>18</v>
      </c>
      <c r="G72" s="114">
        <v>93</v>
      </c>
      <c r="H72" s="114">
        <v>19</v>
      </c>
      <c r="I72" s="140">
        <v>24</v>
      </c>
      <c r="J72" s="115">
        <v>6</v>
      </c>
      <c r="K72" s="116">
        <v>25</v>
      </c>
    </row>
    <row r="73" spans="1:11" ht="14.1" customHeight="1" x14ac:dyDescent="0.2">
      <c r="A73" s="306" t="s">
        <v>309</v>
      </c>
      <c r="B73" s="307" t="s">
        <v>310</v>
      </c>
      <c r="C73" s="308"/>
      <c r="D73" s="113">
        <v>0.26328386787936814</v>
      </c>
      <c r="E73" s="115">
        <v>11</v>
      </c>
      <c r="F73" s="114">
        <v>3</v>
      </c>
      <c r="G73" s="114">
        <v>58</v>
      </c>
      <c r="H73" s="114">
        <v>4</v>
      </c>
      <c r="I73" s="140">
        <v>7</v>
      </c>
      <c r="J73" s="115">
        <v>4</v>
      </c>
      <c r="K73" s="116">
        <v>57.142857142857146</v>
      </c>
    </row>
    <row r="74" spans="1:11" ht="14.1" customHeight="1" x14ac:dyDescent="0.2">
      <c r="A74" s="306" t="s">
        <v>311</v>
      </c>
      <c r="B74" s="307" t="s">
        <v>312</v>
      </c>
      <c r="C74" s="308"/>
      <c r="D74" s="113">
        <v>0.23934897079942558</v>
      </c>
      <c r="E74" s="115">
        <v>10</v>
      </c>
      <c r="F74" s="114">
        <v>4</v>
      </c>
      <c r="G74" s="114">
        <v>22</v>
      </c>
      <c r="H74" s="114">
        <v>6</v>
      </c>
      <c r="I74" s="140">
        <v>9</v>
      </c>
      <c r="J74" s="115">
        <v>1</v>
      </c>
      <c r="K74" s="116">
        <v>11.111111111111111</v>
      </c>
    </row>
    <row r="75" spans="1:11" ht="14.1" customHeight="1" x14ac:dyDescent="0.2">
      <c r="A75" s="306" t="s">
        <v>313</v>
      </c>
      <c r="B75" s="307" t="s">
        <v>314</v>
      </c>
      <c r="C75" s="308"/>
      <c r="D75" s="113">
        <v>0</v>
      </c>
      <c r="E75" s="115">
        <v>0</v>
      </c>
      <c r="F75" s="114">
        <v>0</v>
      </c>
      <c r="G75" s="114" t="s">
        <v>513</v>
      </c>
      <c r="H75" s="114" t="s">
        <v>513</v>
      </c>
      <c r="I75" s="140">
        <v>0</v>
      </c>
      <c r="J75" s="115">
        <v>0</v>
      </c>
      <c r="K75" s="116">
        <v>0</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0.3829583532790809</v>
      </c>
      <c r="E77" s="115">
        <v>16</v>
      </c>
      <c r="F77" s="114">
        <v>18</v>
      </c>
      <c r="G77" s="114">
        <v>30</v>
      </c>
      <c r="H77" s="114">
        <v>13</v>
      </c>
      <c r="I77" s="140">
        <v>19</v>
      </c>
      <c r="J77" s="115">
        <v>-3</v>
      </c>
      <c r="K77" s="116">
        <v>-15.789473684210526</v>
      </c>
    </row>
    <row r="78" spans="1:11" ht="14.1" customHeight="1" x14ac:dyDescent="0.2">
      <c r="A78" s="306">
        <v>93</v>
      </c>
      <c r="B78" s="307" t="s">
        <v>317</v>
      </c>
      <c r="C78" s="308"/>
      <c r="D78" s="113">
        <v>0.14360938247965535</v>
      </c>
      <c r="E78" s="115">
        <v>6</v>
      </c>
      <c r="F78" s="114">
        <v>13</v>
      </c>
      <c r="G78" s="114">
        <v>14</v>
      </c>
      <c r="H78" s="114">
        <v>16</v>
      </c>
      <c r="I78" s="140">
        <v>22</v>
      </c>
      <c r="J78" s="115">
        <v>-16</v>
      </c>
      <c r="K78" s="116">
        <v>-72.727272727272734</v>
      </c>
    </row>
    <row r="79" spans="1:11" ht="14.1" customHeight="1" x14ac:dyDescent="0.2">
      <c r="A79" s="306">
        <v>94</v>
      </c>
      <c r="B79" s="307" t="s">
        <v>318</v>
      </c>
      <c r="C79" s="308"/>
      <c r="D79" s="113" t="s">
        <v>513</v>
      </c>
      <c r="E79" s="115" t="s">
        <v>513</v>
      </c>
      <c r="F79" s="114">
        <v>8</v>
      </c>
      <c r="G79" s="114">
        <v>17</v>
      </c>
      <c r="H79" s="114">
        <v>6</v>
      </c>
      <c r="I79" s="140">
        <v>6</v>
      </c>
      <c r="J79" s="115" t="s">
        <v>513</v>
      </c>
      <c r="K79" s="116" t="s">
        <v>513</v>
      </c>
    </row>
    <row r="80" spans="1:11" ht="14.1" customHeight="1" x14ac:dyDescent="0.2">
      <c r="A80" s="306" t="s">
        <v>319</v>
      </c>
      <c r="B80" s="307" t="s">
        <v>320</v>
      </c>
      <c r="C80" s="308"/>
      <c r="D80" s="113" t="s">
        <v>513</v>
      </c>
      <c r="E80" s="115" t="s">
        <v>513</v>
      </c>
      <c r="F80" s="114" t="s">
        <v>513</v>
      </c>
      <c r="G80" s="114" t="s">
        <v>513</v>
      </c>
      <c r="H80" s="114">
        <v>0</v>
      </c>
      <c r="I80" s="140" t="s">
        <v>513</v>
      </c>
      <c r="J80" s="115" t="s">
        <v>513</v>
      </c>
      <c r="K80" s="116" t="s">
        <v>513</v>
      </c>
    </row>
    <row r="81" spans="1:11" ht="14.1" customHeight="1" x14ac:dyDescent="0.2">
      <c r="A81" s="310" t="s">
        <v>321</v>
      </c>
      <c r="B81" s="311" t="s">
        <v>333</v>
      </c>
      <c r="C81" s="312"/>
      <c r="D81" s="125">
        <v>0.16754427955959789</v>
      </c>
      <c r="E81" s="143">
        <v>7</v>
      </c>
      <c r="F81" s="144">
        <v>6</v>
      </c>
      <c r="G81" s="144">
        <v>43</v>
      </c>
      <c r="H81" s="144">
        <v>7</v>
      </c>
      <c r="I81" s="145">
        <v>10</v>
      </c>
      <c r="J81" s="143">
        <v>-3</v>
      </c>
      <c r="K81" s="146">
        <v>-30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45570</v>
      </c>
      <c r="C10" s="114">
        <v>26265</v>
      </c>
      <c r="D10" s="114">
        <v>19305</v>
      </c>
      <c r="E10" s="114">
        <v>36059</v>
      </c>
      <c r="F10" s="114">
        <v>8802</v>
      </c>
      <c r="G10" s="114">
        <v>6974</v>
      </c>
      <c r="H10" s="114">
        <v>11042</v>
      </c>
      <c r="I10" s="115">
        <v>11281</v>
      </c>
      <c r="J10" s="114">
        <v>8170</v>
      </c>
      <c r="K10" s="114">
        <v>3111</v>
      </c>
      <c r="L10" s="423">
        <v>3382</v>
      </c>
      <c r="M10" s="424">
        <v>3650</v>
      </c>
    </row>
    <row r="11" spans="1:13" ht="11.1" customHeight="1" x14ac:dyDescent="0.2">
      <c r="A11" s="422" t="s">
        <v>387</v>
      </c>
      <c r="B11" s="115">
        <v>46746</v>
      </c>
      <c r="C11" s="114">
        <v>27272</v>
      </c>
      <c r="D11" s="114">
        <v>19474</v>
      </c>
      <c r="E11" s="114">
        <v>37142</v>
      </c>
      <c r="F11" s="114">
        <v>8900</v>
      </c>
      <c r="G11" s="114">
        <v>7028</v>
      </c>
      <c r="H11" s="114">
        <v>11460</v>
      </c>
      <c r="I11" s="115">
        <v>11560</v>
      </c>
      <c r="J11" s="114">
        <v>8280</v>
      </c>
      <c r="K11" s="114">
        <v>3280</v>
      </c>
      <c r="L11" s="423">
        <v>3573</v>
      </c>
      <c r="M11" s="424">
        <v>2516</v>
      </c>
    </row>
    <row r="12" spans="1:13" ht="11.1" customHeight="1" x14ac:dyDescent="0.2">
      <c r="A12" s="422" t="s">
        <v>388</v>
      </c>
      <c r="B12" s="115">
        <v>47848</v>
      </c>
      <c r="C12" s="114">
        <v>27967</v>
      </c>
      <c r="D12" s="114">
        <v>19881</v>
      </c>
      <c r="E12" s="114">
        <v>38081</v>
      </c>
      <c r="F12" s="114">
        <v>9008</v>
      </c>
      <c r="G12" s="114">
        <v>7703</v>
      </c>
      <c r="H12" s="114">
        <v>11689</v>
      </c>
      <c r="I12" s="115">
        <v>11657</v>
      </c>
      <c r="J12" s="114">
        <v>8328</v>
      </c>
      <c r="K12" s="114">
        <v>3329</v>
      </c>
      <c r="L12" s="423">
        <v>5289</v>
      </c>
      <c r="M12" s="424">
        <v>4517</v>
      </c>
    </row>
    <row r="13" spans="1:13" s="110" customFormat="1" ht="11.1" customHeight="1" x14ac:dyDescent="0.2">
      <c r="A13" s="422" t="s">
        <v>389</v>
      </c>
      <c r="B13" s="115">
        <v>47065</v>
      </c>
      <c r="C13" s="114">
        <v>27136</v>
      </c>
      <c r="D13" s="114">
        <v>19929</v>
      </c>
      <c r="E13" s="114">
        <v>37229</v>
      </c>
      <c r="F13" s="114">
        <v>9085</v>
      </c>
      <c r="G13" s="114">
        <v>7428</v>
      </c>
      <c r="H13" s="114">
        <v>11662</v>
      </c>
      <c r="I13" s="115">
        <v>11720</v>
      </c>
      <c r="J13" s="114">
        <v>8325</v>
      </c>
      <c r="K13" s="114">
        <v>3395</v>
      </c>
      <c r="L13" s="423">
        <v>2404</v>
      </c>
      <c r="M13" s="424">
        <v>3445</v>
      </c>
    </row>
    <row r="14" spans="1:13" ht="15" customHeight="1" x14ac:dyDescent="0.2">
      <c r="A14" s="422" t="s">
        <v>390</v>
      </c>
      <c r="B14" s="115">
        <v>47589</v>
      </c>
      <c r="C14" s="114">
        <v>27600</v>
      </c>
      <c r="D14" s="114">
        <v>19989</v>
      </c>
      <c r="E14" s="114">
        <v>36767</v>
      </c>
      <c r="F14" s="114">
        <v>10227</v>
      </c>
      <c r="G14" s="114">
        <v>7373</v>
      </c>
      <c r="H14" s="114">
        <v>11985</v>
      </c>
      <c r="I14" s="115">
        <v>11677</v>
      </c>
      <c r="J14" s="114">
        <v>8291</v>
      </c>
      <c r="K14" s="114">
        <v>3386</v>
      </c>
      <c r="L14" s="423">
        <v>4280</v>
      </c>
      <c r="M14" s="424">
        <v>3814</v>
      </c>
    </row>
    <row r="15" spans="1:13" ht="11.1" customHeight="1" x14ac:dyDescent="0.2">
      <c r="A15" s="422" t="s">
        <v>387</v>
      </c>
      <c r="B15" s="115">
        <v>48454</v>
      </c>
      <c r="C15" s="114">
        <v>28307</v>
      </c>
      <c r="D15" s="114">
        <v>20147</v>
      </c>
      <c r="E15" s="114">
        <v>37320</v>
      </c>
      <c r="F15" s="114">
        <v>10539</v>
      </c>
      <c r="G15" s="114">
        <v>7348</v>
      </c>
      <c r="H15" s="114">
        <v>12364</v>
      </c>
      <c r="I15" s="115">
        <v>11852</v>
      </c>
      <c r="J15" s="114">
        <v>8288</v>
      </c>
      <c r="K15" s="114">
        <v>3564</v>
      </c>
      <c r="L15" s="423">
        <v>3610</v>
      </c>
      <c r="M15" s="424">
        <v>2785</v>
      </c>
    </row>
    <row r="16" spans="1:13" ht="11.1" customHeight="1" x14ac:dyDescent="0.2">
      <c r="A16" s="422" t="s">
        <v>388</v>
      </c>
      <c r="B16" s="115">
        <v>49669</v>
      </c>
      <c r="C16" s="114">
        <v>29071</v>
      </c>
      <c r="D16" s="114">
        <v>20598</v>
      </c>
      <c r="E16" s="114">
        <v>38290</v>
      </c>
      <c r="F16" s="114">
        <v>10793</v>
      </c>
      <c r="G16" s="114">
        <v>8051</v>
      </c>
      <c r="H16" s="114">
        <v>12654</v>
      </c>
      <c r="I16" s="115">
        <v>12130</v>
      </c>
      <c r="J16" s="114">
        <v>8362</v>
      </c>
      <c r="K16" s="114">
        <v>3768</v>
      </c>
      <c r="L16" s="423">
        <v>5501</v>
      </c>
      <c r="M16" s="424">
        <v>4457</v>
      </c>
    </row>
    <row r="17" spans="1:13" s="110" customFormat="1" ht="11.1" customHeight="1" x14ac:dyDescent="0.2">
      <c r="A17" s="422" t="s">
        <v>389</v>
      </c>
      <c r="B17" s="115">
        <v>49020</v>
      </c>
      <c r="C17" s="114">
        <v>28443</v>
      </c>
      <c r="D17" s="114">
        <v>20577</v>
      </c>
      <c r="E17" s="114">
        <v>38181</v>
      </c>
      <c r="F17" s="114">
        <v>10813</v>
      </c>
      <c r="G17" s="114">
        <v>7695</v>
      </c>
      <c r="H17" s="114">
        <v>12693</v>
      </c>
      <c r="I17" s="115">
        <v>12184</v>
      </c>
      <c r="J17" s="114">
        <v>8390</v>
      </c>
      <c r="K17" s="114">
        <v>3794</v>
      </c>
      <c r="L17" s="423">
        <v>2573</v>
      </c>
      <c r="M17" s="424">
        <v>3339</v>
      </c>
    </row>
    <row r="18" spans="1:13" ht="15" customHeight="1" x14ac:dyDescent="0.2">
      <c r="A18" s="422" t="s">
        <v>391</v>
      </c>
      <c r="B18" s="115">
        <v>49004</v>
      </c>
      <c r="C18" s="114">
        <v>28412</v>
      </c>
      <c r="D18" s="114">
        <v>20592</v>
      </c>
      <c r="E18" s="114">
        <v>38005</v>
      </c>
      <c r="F18" s="114">
        <v>10946</v>
      </c>
      <c r="G18" s="114">
        <v>7512</v>
      </c>
      <c r="H18" s="114">
        <v>12875</v>
      </c>
      <c r="I18" s="115">
        <v>11955</v>
      </c>
      <c r="J18" s="114">
        <v>8217</v>
      </c>
      <c r="K18" s="114">
        <v>3738</v>
      </c>
      <c r="L18" s="423">
        <v>4125</v>
      </c>
      <c r="M18" s="424">
        <v>4100</v>
      </c>
    </row>
    <row r="19" spans="1:13" ht="11.1" customHeight="1" x14ac:dyDescent="0.2">
      <c r="A19" s="422" t="s">
        <v>387</v>
      </c>
      <c r="B19" s="115">
        <v>49614</v>
      </c>
      <c r="C19" s="114">
        <v>28902</v>
      </c>
      <c r="D19" s="114">
        <v>20712</v>
      </c>
      <c r="E19" s="114">
        <v>38444</v>
      </c>
      <c r="F19" s="114">
        <v>11120</v>
      </c>
      <c r="G19" s="114">
        <v>7343</v>
      </c>
      <c r="H19" s="114">
        <v>13263</v>
      </c>
      <c r="I19" s="115">
        <v>12367</v>
      </c>
      <c r="J19" s="114">
        <v>8424</v>
      </c>
      <c r="K19" s="114">
        <v>3943</v>
      </c>
      <c r="L19" s="423">
        <v>3354</v>
      </c>
      <c r="M19" s="424">
        <v>2817</v>
      </c>
    </row>
    <row r="20" spans="1:13" ht="11.1" customHeight="1" x14ac:dyDescent="0.2">
      <c r="A20" s="422" t="s">
        <v>388</v>
      </c>
      <c r="B20" s="115">
        <v>50551</v>
      </c>
      <c r="C20" s="114">
        <v>29382</v>
      </c>
      <c r="D20" s="114">
        <v>21169</v>
      </c>
      <c r="E20" s="114">
        <v>39290</v>
      </c>
      <c r="F20" s="114">
        <v>11184</v>
      </c>
      <c r="G20" s="114">
        <v>8001</v>
      </c>
      <c r="H20" s="114">
        <v>13468</v>
      </c>
      <c r="I20" s="115">
        <v>12653</v>
      </c>
      <c r="J20" s="114">
        <v>8532</v>
      </c>
      <c r="K20" s="114">
        <v>4121</v>
      </c>
      <c r="L20" s="423">
        <v>4544</v>
      </c>
      <c r="M20" s="424">
        <v>3787</v>
      </c>
    </row>
    <row r="21" spans="1:13" s="110" customFormat="1" ht="11.1" customHeight="1" x14ac:dyDescent="0.2">
      <c r="A21" s="422" t="s">
        <v>389</v>
      </c>
      <c r="B21" s="115">
        <v>49658</v>
      </c>
      <c r="C21" s="114">
        <v>28629</v>
      </c>
      <c r="D21" s="114">
        <v>21029</v>
      </c>
      <c r="E21" s="114">
        <v>38618</v>
      </c>
      <c r="F21" s="114">
        <v>11029</v>
      </c>
      <c r="G21" s="114">
        <v>7694</v>
      </c>
      <c r="H21" s="114">
        <v>13409</v>
      </c>
      <c r="I21" s="115">
        <v>12617</v>
      </c>
      <c r="J21" s="114">
        <v>8536</v>
      </c>
      <c r="K21" s="114">
        <v>4081</v>
      </c>
      <c r="L21" s="423">
        <v>2260</v>
      </c>
      <c r="M21" s="424">
        <v>3218</v>
      </c>
    </row>
    <row r="22" spans="1:13" ht="15" customHeight="1" x14ac:dyDescent="0.2">
      <c r="A22" s="422" t="s">
        <v>392</v>
      </c>
      <c r="B22" s="115">
        <v>49513</v>
      </c>
      <c r="C22" s="114">
        <v>28603</v>
      </c>
      <c r="D22" s="114">
        <v>20910</v>
      </c>
      <c r="E22" s="114">
        <v>38437</v>
      </c>
      <c r="F22" s="114">
        <v>10970</v>
      </c>
      <c r="G22" s="114">
        <v>7422</v>
      </c>
      <c r="H22" s="114">
        <v>13471</v>
      </c>
      <c r="I22" s="115">
        <v>12585</v>
      </c>
      <c r="J22" s="114">
        <v>8499</v>
      </c>
      <c r="K22" s="114">
        <v>4086</v>
      </c>
      <c r="L22" s="423">
        <v>3624</v>
      </c>
      <c r="M22" s="424">
        <v>3855</v>
      </c>
    </row>
    <row r="23" spans="1:13" ht="11.1" customHeight="1" x14ac:dyDescent="0.2">
      <c r="A23" s="422" t="s">
        <v>387</v>
      </c>
      <c r="B23" s="115">
        <v>50519</v>
      </c>
      <c r="C23" s="114">
        <v>29439</v>
      </c>
      <c r="D23" s="114">
        <v>21080</v>
      </c>
      <c r="E23" s="114">
        <v>39289</v>
      </c>
      <c r="F23" s="114">
        <v>11101</v>
      </c>
      <c r="G23" s="114">
        <v>7327</v>
      </c>
      <c r="H23" s="114">
        <v>14045</v>
      </c>
      <c r="I23" s="115">
        <v>12717</v>
      </c>
      <c r="J23" s="114">
        <v>8491</v>
      </c>
      <c r="K23" s="114">
        <v>4226</v>
      </c>
      <c r="L23" s="423">
        <v>3539</v>
      </c>
      <c r="M23" s="424">
        <v>2592</v>
      </c>
    </row>
    <row r="24" spans="1:13" ht="11.1" customHeight="1" x14ac:dyDescent="0.2">
      <c r="A24" s="422" t="s">
        <v>388</v>
      </c>
      <c r="B24" s="115">
        <v>51789</v>
      </c>
      <c r="C24" s="114">
        <v>30189</v>
      </c>
      <c r="D24" s="114">
        <v>21600</v>
      </c>
      <c r="E24" s="114">
        <v>39900</v>
      </c>
      <c r="F24" s="114">
        <v>11172</v>
      </c>
      <c r="G24" s="114">
        <v>8040</v>
      </c>
      <c r="H24" s="114">
        <v>14331</v>
      </c>
      <c r="I24" s="115">
        <v>12888</v>
      </c>
      <c r="J24" s="114">
        <v>8504</v>
      </c>
      <c r="K24" s="114">
        <v>4384</v>
      </c>
      <c r="L24" s="423">
        <v>5247</v>
      </c>
      <c r="M24" s="424">
        <v>4070</v>
      </c>
    </row>
    <row r="25" spans="1:13" s="110" customFormat="1" ht="11.1" customHeight="1" x14ac:dyDescent="0.2">
      <c r="A25" s="422" t="s">
        <v>389</v>
      </c>
      <c r="B25" s="115">
        <v>50698</v>
      </c>
      <c r="C25" s="114">
        <v>29370</v>
      </c>
      <c r="D25" s="114">
        <v>21328</v>
      </c>
      <c r="E25" s="114">
        <v>38844</v>
      </c>
      <c r="F25" s="114">
        <v>11127</v>
      </c>
      <c r="G25" s="114">
        <v>7673</v>
      </c>
      <c r="H25" s="114">
        <v>14263</v>
      </c>
      <c r="I25" s="115">
        <v>12983</v>
      </c>
      <c r="J25" s="114">
        <v>8584</v>
      </c>
      <c r="K25" s="114">
        <v>4399</v>
      </c>
      <c r="L25" s="423">
        <v>2357</v>
      </c>
      <c r="M25" s="424">
        <v>3278</v>
      </c>
    </row>
    <row r="26" spans="1:13" ht="15" customHeight="1" x14ac:dyDescent="0.2">
      <c r="A26" s="422" t="s">
        <v>393</v>
      </c>
      <c r="B26" s="115">
        <v>51300</v>
      </c>
      <c r="C26" s="114">
        <v>29790</v>
      </c>
      <c r="D26" s="114">
        <v>21510</v>
      </c>
      <c r="E26" s="114">
        <v>39297</v>
      </c>
      <c r="F26" s="114">
        <v>11275</v>
      </c>
      <c r="G26" s="114">
        <v>7504</v>
      </c>
      <c r="H26" s="114">
        <v>14579</v>
      </c>
      <c r="I26" s="115">
        <v>12911</v>
      </c>
      <c r="J26" s="114">
        <v>8547</v>
      </c>
      <c r="K26" s="114">
        <v>4364</v>
      </c>
      <c r="L26" s="423">
        <v>5745</v>
      </c>
      <c r="M26" s="424">
        <v>5206</v>
      </c>
    </row>
    <row r="27" spans="1:13" ht="11.1" customHeight="1" x14ac:dyDescent="0.2">
      <c r="A27" s="422" t="s">
        <v>387</v>
      </c>
      <c r="B27" s="115">
        <v>52165</v>
      </c>
      <c r="C27" s="114">
        <v>30418</v>
      </c>
      <c r="D27" s="114">
        <v>21747</v>
      </c>
      <c r="E27" s="114">
        <v>39982</v>
      </c>
      <c r="F27" s="114">
        <v>11459</v>
      </c>
      <c r="G27" s="114">
        <v>7424</v>
      </c>
      <c r="H27" s="114">
        <v>15035</v>
      </c>
      <c r="I27" s="115">
        <v>13085</v>
      </c>
      <c r="J27" s="114">
        <v>8603</v>
      </c>
      <c r="K27" s="114">
        <v>4482</v>
      </c>
      <c r="L27" s="423">
        <v>3852</v>
      </c>
      <c r="M27" s="424">
        <v>3042</v>
      </c>
    </row>
    <row r="28" spans="1:13" ht="11.1" customHeight="1" x14ac:dyDescent="0.2">
      <c r="A28" s="422" t="s">
        <v>388</v>
      </c>
      <c r="B28" s="115">
        <v>52999</v>
      </c>
      <c r="C28" s="114">
        <v>30883</v>
      </c>
      <c r="D28" s="114">
        <v>22116</v>
      </c>
      <c r="E28" s="114">
        <v>41212</v>
      </c>
      <c r="F28" s="114">
        <v>11733</v>
      </c>
      <c r="G28" s="114">
        <v>7966</v>
      </c>
      <c r="H28" s="114">
        <v>15241</v>
      </c>
      <c r="I28" s="115">
        <v>13302</v>
      </c>
      <c r="J28" s="114">
        <v>8680</v>
      </c>
      <c r="K28" s="114">
        <v>4622</v>
      </c>
      <c r="L28" s="423">
        <v>5349</v>
      </c>
      <c r="M28" s="424">
        <v>4734</v>
      </c>
    </row>
    <row r="29" spans="1:13" s="110" customFormat="1" ht="11.1" customHeight="1" x14ac:dyDescent="0.2">
      <c r="A29" s="422" t="s">
        <v>389</v>
      </c>
      <c r="B29" s="115">
        <v>51748</v>
      </c>
      <c r="C29" s="114">
        <v>29836</v>
      </c>
      <c r="D29" s="114">
        <v>21912</v>
      </c>
      <c r="E29" s="114">
        <v>39962</v>
      </c>
      <c r="F29" s="114">
        <v>11764</v>
      </c>
      <c r="G29" s="114">
        <v>7574</v>
      </c>
      <c r="H29" s="114">
        <v>15175</v>
      </c>
      <c r="I29" s="115">
        <v>13029</v>
      </c>
      <c r="J29" s="114">
        <v>8512</v>
      </c>
      <c r="K29" s="114">
        <v>4517</v>
      </c>
      <c r="L29" s="423">
        <v>2391</v>
      </c>
      <c r="M29" s="424">
        <v>3684</v>
      </c>
    </row>
    <row r="30" spans="1:13" ht="15" customHeight="1" x14ac:dyDescent="0.2">
      <c r="A30" s="422" t="s">
        <v>394</v>
      </c>
      <c r="B30" s="115">
        <v>52378</v>
      </c>
      <c r="C30" s="114">
        <v>30127</v>
      </c>
      <c r="D30" s="114">
        <v>22251</v>
      </c>
      <c r="E30" s="114">
        <v>40284</v>
      </c>
      <c r="F30" s="114">
        <v>12084</v>
      </c>
      <c r="G30" s="114">
        <v>7501</v>
      </c>
      <c r="H30" s="114">
        <v>15367</v>
      </c>
      <c r="I30" s="115">
        <v>12752</v>
      </c>
      <c r="J30" s="114">
        <v>8226</v>
      </c>
      <c r="K30" s="114">
        <v>4526</v>
      </c>
      <c r="L30" s="423">
        <v>4580</v>
      </c>
      <c r="M30" s="424">
        <v>4164</v>
      </c>
    </row>
    <row r="31" spans="1:13" ht="11.1" customHeight="1" x14ac:dyDescent="0.2">
      <c r="A31" s="422" t="s">
        <v>387</v>
      </c>
      <c r="B31" s="115">
        <v>52974</v>
      </c>
      <c r="C31" s="114">
        <v>30643</v>
      </c>
      <c r="D31" s="114">
        <v>22331</v>
      </c>
      <c r="E31" s="114">
        <v>40706</v>
      </c>
      <c r="F31" s="114">
        <v>12262</v>
      </c>
      <c r="G31" s="114">
        <v>7354</v>
      </c>
      <c r="H31" s="114">
        <v>15728</v>
      </c>
      <c r="I31" s="115">
        <v>12983</v>
      </c>
      <c r="J31" s="114">
        <v>8306</v>
      </c>
      <c r="K31" s="114">
        <v>4677</v>
      </c>
      <c r="L31" s="423">
        <v>3590</v>
      </c>
      <c r="M31" s="424">
        <v>3044</v>
      </c>
    </row>
    <row r="32" spans="1:13" ht="11.1" customHeight="1" x14ac:dyDescent="0.2">
      <c r="A32" s="422" t="s">
        <v>388</v>
      </c>
      <c r="B32" s="115">
        <v>53815</v>
      </c>
      <c r="C32" s="114">
        <v>31029</v>
      </c>
      <c r="D32" s="114">
        <v>22786</v>
      </c>
      <c r="E32" s="114">
        <v>41376</v>
      </c>
      <c r="F32" s="114">
        <v>12438</v>
      </c>
      <c r="G32" s="114">
        <v>7852</v>
      </c>
      <c r="H32" s="114">
        <v>15943</v>
      </c>
      <c r="I32" s="115">
        <v>13038</v>
      </c>
      <c r="J32" s="114">
        <v>8296</v>
      </c>
      <c r="K32" s="114">
        <v>4742</v>
      </c>
      <c r="L32" s="423">
        <v>4920</v>
      </c>
      <c r="M32" s="424">
        <v>4284</v>
      </c>
    </row>
    <row r="33" spans="1:13" s="110" customFormat="1" ht="11.1" customHeight="1" x14ac:dyDescent="0.2">
      <c r="A33" s="422" t="s">
        <v>389</v>
      </c>
      <c r="B33" s="115">
        <v>52941</v>
      </c>
      <c r="C33" s="114">
        <v>30212</v>
      </c>
      <c r="D33" s="114">
        <v>22729</v>
      </c>
      <c r="E33" s="114">
        <v>40555</v>
      </c>
      <c r="F33" s="114">
        <v>12385</v>
      </c>
      <c r="G33" s="114">
        <v>7491</v>
      </c>
      <c r="H33" s="114">
        <v>15805</v>
      </c>
      <c r="I33" s="115">
        <v>12984</v>
      </c>
      <c r="J33" s="114">
        <v>8249</v>
      </c>
      <c r="K33" s="114">
        <v>4735</v>
      </c>
      <c r="L33" s="423">
        <v>2541</v>
      </c>
      <c r="M33" s="424">
        <v>3499</v>
      </c>
    </row>
    <row r="34" spans="1:13" ht="15" customHeight="1" x14ac:dyDescent="0.2">
      <c r="A34" s="422" t="s">
        <v>395</v>
      </c>
      <c r="B34" s="115">
        <v>53016</v>
      </c>
      <c r="C34" s="114">
        <v>30282</v>
      </c>
      <c r="D34" s="114">
        <v>22734</v>
      </c>
      <c r="E34" s="114">
        <v>40603</v>
      </c>
      <c r="F34" s="114">
        <v>12413</v>
      </c>
      <c r="G34" s="114">
        <v>7258</v>
      </c>
      <c r="H34" s="114">
        <v>16013</v>
      </c>
      <c r="I34" s="115">
        <v>12889</v>
      </c>
      <c r="J34" s="114">
        <v>8149</v>
      </c>
      <c r="K34" s="114">
        <v>4740</v>
      </c>
      <c r="L34" s="423">
        <v>4384</v>
      </c>
      <c r="M34" s="424">
        <v>4221</v>
      </c>
    </row>
    <row r="35" spans="1:13" ht="11.1" customHeight="1" x14ac:dyDescent="0.2">
      <c r="A35" s="422" t="s">
        <v>387</v>
      </c>
      <c r="B35" s="115">
        <v>53569</v>
      </c>
      <c r="C35" s="114">
        <v>30731</v>
      </c>
      <c r="D35" s="114">
        <v>22838</v>
      </c>
      <c r="E35" s="114">
        <v>40996</v>
      </c>
      <c r="F35" s="114">
        <v>12573</v>
      </c>
      <c r="G35" s="114">
        <v>7139</v>
      </c>
      <c r="H35" s="114">
        <v>16351</v>
      </c>
      <c r="I35" s="115">
        <v>13218</v>
      </c>
      <c r="J35" s="114">
        <v>8242</v>
      </c>
      <c r="K35" s="114">
        <v>4976</v>
      </c>
      <c r="L35" s="423">
        <v>3542</v>
      </c>
      <c r="M35" s="424">
        <v>3046</v>
      </c>
    </row>
    <row r="36" spans="1:13" ht="11.1" customHeight="1" x14ac:dyDescent="0.2">
      <c r="A36" s="422" t="s">
        <v>388</v>
      </c>
      <c r="B36" s="115">
        <v>54324</v>
      </c>
      <c r="C36" s="114">
        <v>31145</v>
      </c>
      <c r="D36" s="114">
        <v>23179</v>
      </c>
      <c r="E36" s="114">
        <v>41633</v>
      </c>
      <c r="F36" s="114">
        <v>12691</v>
      </c>
      <c r="G36" s="114">
        <v>7740</v>
      </c>
      <c r="H36" s="114">
        <v>16470</v>
      </c>
      <c r="I36" s="115">
        <v>13273</v>
      </c>
      <c r="J36" s="114">
        <v>8160</v>
      </c>
      <c r="K36" s="114">
        <v>5113</v>
      </c>
      <c r="L36" s="423">
        <v>4755</v>
      </c>
      <c r="M36" s="424">
        <v>4034</v>
      </c>
    </row>
    <row r="37" spans="1:13" s="110" customFormat="1" ht="11.1" customHeight="1" x14ac:dyDescent="0.2">
      <c r="A37" s="422" t="s">
        <v>389</v>
      </c>
      <c r="B37" s="115">
        <v>53522</v>
      </c>
      <c r="C37" s="114">
        <v>30422</v>
      </c>
      <c r="D37" s="114">
        <v>23100</v>
      </c>
      <c r="E37" s="114">
        <v>40775</v>
      </c>
      <c r="F37" s="114">
        <v>12747</v>
      </c>
      <c r="G37" s="114">
        <v>7426</v>
      </c>
      <c r="H37" s="114">
        <v>16440</v>
      </c>
      <c r="I37" s="115">
        <v>13186</v>
      </c>
      <c r="J37" s="114">
        <v>8129</v>
      </c>
      <c r="K37" s="114">
        <v>5057</v>
      </c>
      <c r="L37" s="423">
        <v>2519</v>
      </c>
      <c r="M37" s="424">
        <v>3351</v>
      </c>
    </row>
    <row r="38" spans="1:13" ht="15" customHeight="1" x14ac:dyDescent="0.2">
      <c r="A38" s="425" t="s">
        <v>396</v>
      </c>
      <c r="B38" s="115">
        <v>54080</v>
      </c>
      <c r="C38" s="114">
        <v>30871</v>
      </c>
      <c r="D38" s="114">
        <v>23209</v>
      </c>
      <c r="E38" s="114">
        <v>41201</v>
      </c>
      <c r="F38" s="114">
        <v>12879</v>
      </c>
      <c r="G38" s="114">
        <v>7309</v>
      </c>
      <c r="H38" s="114">
        <v>16679</v>
      </c>
      <c r="I38" s="115">
        <v>13235</v>
      </c>
      <c r="J38" s="114">
        <v>8083</v>
      </c>
      <c r="K38" s="114">
        <v>5152</v>
      </c>
      <c r="L38" s="423">
        <v>4620</v>
      </c>
      <c r="M38" s="424">
        <v>3983</v>
      </c>
    </row>
    <row r="39" spans="1:13" ht="11.1" customHeight="1" x14ac:dyDescent="0.2">
      <c r="A39" s="422" t="s">
        <v>387</v>
      </c>
      <c r="B39" s="115">
        <v>54763</v>
      </c>
      <c r="C39" s="114">
        <v>31390</v>
      </c>
      <c r="D39" s="114">
        <v>23373</v>
      </c>
      <c r="E39" s="114">
        <v>41711</v>
      </c>
      <c r="F39" s="114">
        <v>13052</v>
      </c>
      <c r="G39" s="114">
        <v>7148</v>
      </c>
      <c r="H39" s="114">
        <v>17068</v>
      </c>
      <c r="I39" s="115">
        <v>13551</v>
      </c>
      <c r="J39" s="114">
        <v>8207</v>
      </c>
      <c r="K39" s="114">
        <v>5344</v>
      </c>
      <c r="L39" s="423">
        <v>3741</v>
      </c>
      <c r="M39" s="424">
        <v>3122</v>
      </c>
    </row>
    <row r="40" spans="1:13" ht="11.1" customHeight="1" x14ac:dyDescent="0.2">
      <c r="A40" s="425" t="s">
        <v>388</v>
      </c>
      <c r="B40" s="115">
        <v>55806</v>
      </c>
      <c r="C40" s="114">
        <v>31960</v>
      </c>
      <c r="D40" s="114">
        <v>23846</v>
      </c>
      <c r="E40" s="114">
        <v>42686</v>
      </c>
      <c r="F40" s="114">
        <v>13120</v>
      </c>
      <c r="G40" s="114">
        <v>7817</v>
      </c>
      <c r="H40" s="114">
        <v>17252</v>
      </c>
      <c r="I40" s="115">
        <v>13537</v>
      </c>
      <c r="J40" s="114">
        <v>8139</v>
      </c>
      <c r="K40" s="114">
        <v>5398</v>
      </c>
      <c r="L40" s="423">
        <v>5904</v>
      </c>
      <c r="M40" s="424">
        <v>4891</v>
      </c>
    </row>
    <row r="41" spans="1:13" s="110" customFormat="1" ht="11.1" customHeight="1" x14ac:dyDescent="0.2">
      <c r="A41" s="422" t="s">
        <v>389</v>
      </c>
      <c r="B41" s="115">
        <v>55084</v>
      </c>
      <c r="C41" s="114">
        <v>31256</v>
      </c>
      <c r="D41" s="114">
        <v>23828</v>
      </c>
      <c r="E41" s="114">
        <v>41889</v>
      </c>
      <c r="F41" s="114">
        <v>13195</v>
      </c>
      <c r="G41" s="114">
        <v>7528</v>
      </c>
      <c r="H41" s="114">
        <v>17258</v>
      </c>
      <c r="I41" s="115">
        <v>13410</v>
      </c>
      <c r="J41" s="114">
        <v>8114</v>
      </c>
      <c r="K41" s="114">
        <v>5296</v>
      </c>
      <c r="L41" s="423">
        <v>3044</v>
      </c>
      <c r="M41" s="424">
        <v>3751</v>
      </c>
    </row>
    <row r="42" spans="1:13" ht="15" customHeight="1" x14ac:dyDescent="0.2">
      <c r="A42" s="422" t="s">
        <v>397</v>
      </c>
      <c r="B42" s="115">
        <v>55398</v>
      </c>
      <c r="C42" s="114">
        <v>31519</v>
      </c>
      <c r="D42" s="114">
        <v>23879</v>
      </c>
      <c r="E42" s="114">
        <v>42092</v>
      </c>
      <c r="F42" s="114">
        <v>13306</v>
      </c>
      <c r="G42" s="114">
        <v>7356</v>
      </c>
      <c r="H42" s="114">
        <v>17433</v>
      </c>
      <c r="I42" s="115">
        <v>13437</v>
      </c>
      <c r="J42" s="114">
        <v>8049</v>
      </c>
      <c r="K42" s="114">
        <v>5388</v>
      </c>
      <c r="L42" s="423">
        <v>4541</v>
      </c>
      <c r="M42" s="424">
        <v>4276</v>
      </c>
    </row>
    <row r="43" spans="1:13" ht="11.1" customHeight="1" x14ac:dyDescent="0.2">
      <c r="A43" s="422" t="s">
        <v>387</v>
      </c>
      <c r="B43" s="115">
        <v>56131</v>
      </c>
      <c r="C43" s="114">
        <v>32198</v>
      </c>
      <c r="D43" s="114">
        <v>23933</v>
      </c>
      <c r="E43" s="114">
        <v>42649</v>
      </c>
      <c r="F43" s="114">
        <v>13482</v>
      </c>
      <c r="G43" s="114">
        <v>7229</v>
      </c>
      <c r="H43" s="114">
        <v>17836</v>
      </c>
      <c r="I43" s="115">
        <v>13882</v>
      </c>
      <c r="J43" s="114">
        <v>8196</v>
      </c>
      <c r="K43" s="114">
        <v>5686</v>
      </c>
      <c r="L43" s="423">
        <v>4224</v>
      </c>
      <c r="M43" s="424">
        <v>3567</v>
      </c>
    </row>
    <row r="44" spans="1:13" ht="11.1" customHeight="1" x14ac:dyDescent="0.2">
      <c r="A44" s="422" t="s">
        <v>388</v>
      </c>
      <c r="B44" s="115">
        <v>56952</v>
      </c>
      <c r="C44" s="114">
        <v>32636</v>
      </c>
      <c r="D44" s="114">
        <v>24316</v>
      </c>
      <c r="E44" s="114">
        <v>43311</v>
      </c>
      <c r="F44" s="114">
        <v>13641</v>
      </c>
      <c r="G44" s="114">
        <v>7759</v>
      </c>
      <c r="H44" s="114">
        <v>18025</v>
      </c>
      <c r="I44" s="115">
        <v>13846</v>
      </c>
      <c r="J44" s="114">
        <v>8068</v>
      </c>
      <c r="K44" s="114">
        <v>5778</v>
      </c>
      <c r="L44" s="423">
        <v>5326</v>
      </c>
      <c r="M44" s="424">
        <v>4639</v>
      </c>
    </row>
    <row r="45" spans="1:13" s="110" customFormat="1" ht="11.1" customHeight="1" x14ac:dyDescent="0.2">
      <c r="A45" s="422" t="s">
        <v>389</v>
      </c>
      <c r="B45" s="115">
        <v>55959</v>
      </c>
      <c r="C45" s="114">
        <v>31806</v>
      </c>
      <c r="D45" s="114">
        <v>24153</v>
      </c>
      <c r="E45" s="114">
        <v>42319</v>
      </c>
      <c r="F45" s="114">
        <v>13640</v>
      </c>
      <c r="G45" s="114">
        <v>7422</v>
      </c>
      <c r="H45" s="114">
        <v>17896</v>
      </c>
      <c r="I45" s="115">
        <v>13794</v>
      </c>
      <c r="J45" s="114">
        <v>8094</v>
      </c>
      <c r="K45" s="114">
        <v>5700</v>
      </c>
      <c r="L45" s="423">
        <v>2902</v>
      </c>
      <c r="M45" s="424">
        <v>3893</v>
      </c>
    </row>
    <row r="46" spans="1:13" ht="15" customHeight="1" x14ac:dyDescent="0.2">
      <c r="A46" s="422" t="s">
        <v>398</v>
      </c>
      <c r="B46" s="115">
        <v>56288</v>
      </c>
      <c r="C46" s="114">
        <v>32067</v>
      </c>
      <c r="D46" s="114">
        <v>24221</v>
      </c>
      <c r="E46" s="114">
        <v>42540</v>
      </c>
      <c r="F46" s="114">
        <v>13748</v>
      </c>
      <c r="G46" s="114">
        <v>7276</v>
      </c>
      <c r="H46" s="114">
        <v>18052</v>
      </c>
      <c r="I46" s="115">
        <v>13860</v>
      </c>
      <c r="J46" s="114">
        <v>8034</v>
      </c>
      <c r="K46" s="114">
        <v>5826</v>
      </c>
      <c r="L46" s="423">
        <v>4462</v>
      </c>
      <c r="M46" s="424">
        <v>4264</v>
      </c>
    </row>
    <row r="47" spans="1:13" ht="11.1" customHeight="1" x14ac:dyDescent="0.2">
      <c r="A47" s="422" t="s">
        <v>387</v>
      </c>
      <c r="B47" s="115">
        <v>56630</v>
      </c>
      <c r="C47" s="114">
        <v>32402</v>
      </c>
      <c r="D47" s="114">
        <v>24228</v>
      </c>
      <c r="E47" s="114">
        <v>42769</v>
      </c>
      <c r="F47" s="114">
        <v>13861</v>
      </c>
      <c r="G47" s="114">
        <v>7120</v>
      </c>
      <c r="H47" s="114">
        <v>18386</v>
      </c>
      <c r="I47" s="115">
        <v>14054</v>
      </c>
      <c r="J47" s="114">
        <v>8096</v>
      </c>
      <c r="K47" s="114">
        <v>5958</v>
      </c>
      <c r="L47" s="423">
        <v>3475</v>
      </c>
      <c r="M47" s="424">
        <v>3146</v>
      </c>
    </row>
    <row r="48" spans="1:13" ht="11.1" customHeight="1" x14ac:dyDescent="0.2">
      <c r="A48" s="422" t="s">
        <v>388</v>
      </c>
      <c r="B48" s="115">
        <v>57311</v>
      </c>
      <c r="C48" s="114">
        <v>32799</v>
      </c>
      <c r="D48" s="114">
        <v>24512</v>
      </c>
      <c r="E48" s="114">
        <v>43382</v>
      </c>
      <c r="F48" s="114">
        <v>13929</v>
      </c>
      <c r="G48" s="114">
        <v>7643</v>
      </c>
      <c r="H48" s="114">
        <v>18496</v>
      </c>
      <c r="I48" s="115">
        <v>14127</v>
      </c>
      <c r="J48" s="114">
        <v>8012</v>
      </c>
      <c r="K48" s="114">
        <v>6115</v>
      </c>
      <c r="L48" s="423">
        <v>5057</v>
      </c>
      <c r="M48" s="424">
        <v>4583</v>
      </c>
    </row>
    <row r="49" spans="1:17" s="110" customFormat="1" ht="11.1" customHeight="1" x14ac:dyDescent="0.2">
      <c r="A49" s="422" t="s">
        <v>389</v>
      </c>
      <c r="B49" s="115">
        <v>56311</v>
      </c>
      <c r="C49" s="114">
        <v>31941</v>
      </c>
      <c r="D49" s="114">
        <v>24370</v>
      </c>
      <c r="E49" s="114">
        <v>42358</v>
      </c>
      <c r="F49" s="114">
        <v>13953</v>
      </c>
      <c r="G49" s="114">
        <v>7302</v>
      </c>
      <c r="H49" s="114">
        <v>18395</v>
      </c>
      <c r="I49" s="115">
        <v>14173</v>
      </c>
      <c r="J49" s="114">
        <v>8066</v>
      </c>
      <c r="K49" s="114">
        <v>6107</v>
      </c>
      <c r="L49" s="423">
        <v>2487</v>
      </c>
      <c r="M49" s="424">
        <v>3563</v>
      </c>
    </row>
    <row r="50" spans="1:17" ht="15" customHeight="1" x14ac:dyDescent="0.2">
      <c r="A50" s="422" t="s">
        <v>399</v>
      </c>
      <c r="B50" s="143">
        <v>56315</v>
      </c>
      <c r="C50" s="144">
        <v>31887</v>
      </c>
      <c r="D50" s="144">
        <v>24428</v>
      </c>
      <c r="E50" s="144">
        <v>42273</v>
      </c>
      <c r="F50" s="144">
        <v>14042</v>
      </c>
      <c r="G50" s="144">
        <v>7105</v>
      </c>
      <c r="H50" s="144">
        <v>18422</v>
      </c>
      <c r="I50" s="143">
        <v>13785</v>
      </c>
      <c r="J50" s="144">
        <v>7847</v>
      </c>
      <c r="K50" s="144">
        <v>5938</v>
      </c>
      <c r="L50" s="426">
        <v>4114</v>
      </c>
      <c r="M50" s="427">
        <v>4178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4.7967595224559408E-2</v>
      </c>
      <c r="C6" s="480">
        <f>'Tabelle 3.3'!J11</f>
        <v>-0.54112554112554112</v>
      </c>
      <c r="D6" s="481">
        <f t="shared" ref="D6:E9" si="0">IF(OR(AND(B6&gt;=-50,B6&lt;=50),ISNUMBER(B6)=FALSE),B6,"")</f>
        <v>4.7967595224559408E-2</v>
      </c>
      <c r="E6" s="481">
        <f t="shared" si="0"/>
        <v>-0.54112554112554112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4.7967595224559408E-2</v>
      </c>
      <c r="C14" s="480">
        <f>'Tabelle 3.3'!J11</f>
        <v>-0.54112554112554112</v>
      </c>
      <c r="D14" s="481">
        <f>IF(OR(AND(B14&gt;=-50,B14&lt;=50),ISNUMBER(B14)=FALSE),B14,"")</f>
        <v>4.7967595224559408E-2</v>
      </c>
      <c r="E14" s="481">
        <f>IF(OR(AND(C14&gt;=-50,C14&lt;=50),ISNUMBER(C14)=FALSE),C14,"")</f>
        <v>-0.54112554112554112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2.1428571428571428</v>
      </c>
      <c r="C15" s="480">
        <f>'Tabelle 3.3'!J12</f>
        <v>3.6923076923076925</v>
      </c>
      <c r="D15" s="481">
        <f t="shared" ref="D15:E45" si="3">IF(OR(AND(B15&gt;=-50,B15&lt;=50),ISNUMBER(B15)=FALSE),B15,"")</f>
        <v>2.1428571428571428</v>
      </c>
      <c r="E15" s="481">
        <f t="shared" si="3"/>
        <v>3.6923076923076925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3.9708265802269045</v>
      </c>
      <c r="C16" s="480">
        <f>'Tabelle 3.3'!J13</f>
        <v>2.1276595744680851</v>
      </c>
      <c r="D16" s="481">
        <f t="shared" si="3"/>
        <v>3.9708265802269045</v>
      </c>
      <c r="E16" s="481">
        <f t="shared" si="3"/>
        <v>2.1276595744680851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-0.99569698789152405</v>
      </c>
      <c r="C17" s="480">
        <f>'Tabelle 3.3'!J14</f>
        <v>-5.6529112492933864</v>
      </c>
      <c r="D17" s="481">
        <f t="shared" si="3"/>
        <v>-0.99569698789152405</v>
      </c>
      <c r="E17" s="481">
        <f t="shared" si="3"/>
        <v>-5.6529112492933864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1.9574468085106382</v>
      </c>
      <c r="C18" s="480">
        <f>'Tabelle 3.3'!J15</f>
        <v>-5.882352941176471</v>
      </c>
      <c r="D18" s="481">
        <f t="shared" si="3"/>
        <v>1.9574468085106382</v>
      </c>
      <c r="E18" s="481">
        <f t="shared" si="3"/>
        <v>-5.882352941176471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-3.1193564275160073</v>
      </c>
      <c r="C19" s="480">
        <f>'Tabelle 3.3'!J16</f>
        <v>-6.4596273291925463</v>
      </c>
      <c r="D19" s="481">
        <f t="shared" si="3"/>
        <v>-3.1193564275160073</v>
      </c>
      <c r="E19" s="481">
        <f t="shared" si="3"/>
        <v>-6.4596273291925463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2.617433979901846</v>
      </c>
      <c r="C20" s="480">
        <f>'Tabelle 3.3'!J17</f>
        <v>-2.4</v>
      </c>
      <c r="D20" s="481">
        <f t="shared" si="3"/>
        <v>2.617433979901846</v>
      </c>
      <c r="E20" s="481">
        <f t="shared" si="3"/>
        <v>-2.4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1.7816650469711695</v>
      </c>
      <c r="C21" s="480">
        <f>'Tabelle 3.3'!J18</f>
        <v>7.8260869565217392</v>
      </c>
      <c r="D21" s="481">
        <f t="shared" si="3"/>
        <v>1.7816650469711695</v>
      </c>
      <c r="E21" s="481">
        <f t="shared" si="3"/>
        <v>7.8260869565217392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-0.53113796308591155</v>
      </c>
      <c r="C22" s="480">
        <f>'Tabelle 3.3'!J19</f>
        <v>0.46276819520403872</v>
      </c>
      <c r="D22" s="481">
        <f t="shared" si="3"/>
        <v>-0.53113796308591155</v>
      </c>
      <c r="E22" s="481">
        <f t="shared" si="3"/>
        <v>0.46276819520403872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-2.5095852213314744</v>
      </c>
      <c r="C23" s="480">
        <f>'Tabelle 3.3'!J20</f>
        <v>-2.342786683107275</v>
      </c>
      <c r="D23" s="481">
        <f t="shared" si="3"/>
        <v>-2.5095852213314744</v>
      </c>
      <c r="E23" s="481">
        <f t="shared" si="3"/>
        <v>-2.342786683107275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-4.1069723018147091</v>
      </c>
      <c r="C24" s="480">
        <f>'Tabelle 3.3'!J21</f>
        <v>-8.2125603864734291</v>
      </c>
      <c r="D24" s="481">
        <f t="shared" si="3"/>
        <v>-4.1069723018147091</v>
      </c>
      <c r="E24" s="481">
        <f t="shared" si="3"/>
        <v>-8.2125603864734291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0.57553956834532372</v>
      </c>
      <c r="C25" s="480">
        <f>'Tabelle 3.3'!J22</f>
        <v>4.166666666666667</v>
      </c>
      <c r="D25" s="481">
        <f t="shared" si="3"/>
        <v>0.57553956834532372</v>
      </c>
      <c r="E25" s="481">
        <f t="shared" si="3"/>
        <v>4.166666666666667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-1.1739594450373532</v>
      </c>
      <c r="C26" s="480">
        <f>'Tabelle 3.3'!J23</f>
        <v>12.096774193548388</v>
      </c>
      <c r="D26" s="481">
        <f t="shared" si="3"/>
        <v>-1.1739594450373532</v>
      </c>
      <c r="E26" s="481">
        <f t="shared" si="3"/>
        <v>12.096774193548388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2.328693790149893</v>
      </c>
      <c r="C27" s="480">
        <f>'Tabelle 3.3'!J24</f>
        <v>-0.79051383399209485</v>
      </c>
      <c r="D27" s="481">
        <f t="shared" si="3"/>
        <v>2.328693790149893</v>
      </c>
      <c r="E27" s="481">
        <f t="shared" si="3"/>
        <v>-0.79051383399209485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-0.25817555938037867</v>
      </c>
      <c r="C28" s="480">
        <f>'Tabelle 3.3'!J25</f>
        <v>5.9382422802850359</v>
      </c>
      <c r="D28" s="481">
        <f t="shared" si="3"/>
        <v>-0.25817555938037867</v>
      </c>
      <c r="E28" s="481">
        <f t="shared" si="3"/>
        <v>5.9382422802850359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-17.40301724137931</v>
      </c>
      <c r="C29" s="480">
        <f>'Tabelle 3.3'!J26</f>
        <v>0</v>
      </c>
      <c r="D29" s="481">
        <f t="shared" si="3"/>
        <v>-17.40301724137931</v>
      </c>
      <c r="E29" s="481">
        <f t="shared" si="3"/>
        <v>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6.2389380530973453</v>
      </c>
      <c r="C30" s="480">
        <f>'Tabelle 3.3'!J27</f>
        <v>-1.4925373134328359</v>
      </c>
      <c r="D30" s="481">
        <f t="shared" si="3"/>
        <v>6.2389380530973453</v>
      </c>
      <c r="E30" s="481">
        <f t="shared" si="3"/>
        <v>-1.4925373134328359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2.7613412228796843</v>
      </c>
      <c r="C31" s="480">
        <f>'Tabelle 3.3'!J28</f>
        <v>9.7484276729559749</v>
      </c>
      <c r="D31" s="481">
        <f t="shared" si="3"/>
        <v>2.7613412228796843</v>
      </c>
      <c r="E31" s="481">
        <f t="shared" si="3"/>
        <v>9.7484276729559749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5.1926298157453941</v>
      </c>
      <c r="C32" s="480">
        <f>'Tabelle 3.3'!J29</f>
        <v>8</v>
      </c>
      <c r="D32" s="481">
        <f t="shared" si="3"/>
        <v>5.1926298157453941</v>
      </c>
      <c r="E32" s="481">
        <f t="shared" si="3"/>
        <v>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2.4063439978124146</v>
      </c>
      <c r="C33" s="480">
        <f>'Tabelle 3.3'!J30</f>
        <v>-0.39447731755424065</v>
      </c>
      <c r="D33" s="481">
        <f t="shared" si="3"/>
        <v>2.4063439978124146</v>
      </c>
      <c r="E33" s="481">
        <f t="shared" si="3"/>
        <v>-0.39447731755424065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6.7432950191570882</v>
      </c>
      <c r="C34" s="480">
        <f>'Tabelle 3.3'!J31</f>
        <v>-3.8888888888888888</v>
      </c>
      <c r="D34" s="481">
        <f t="shared" si="3"/>
        <v>6.7432950191570882</v>
      </c>
      <c r="E34" s="481">
        <f t="shared" si="3"/>
        <v>-3.8888888888888888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2.1428571428571428</v>
      </c>
      <c r="C37" s="480">
        <f>'Tabelle 3.3'!J34</f>
        <v>3.6923076923076925</v>
      </c>
      <c r="D37" s="481">
        <f t="shared" si="3"/>
        <v>2.1428571428571428</v>
      </c>
      <c r="E37" s="481">
        <f t="shared" si="3"/>
        <v>3.6923076923076925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-0.3908339161558399</v>
      </c>
      <c r="C38" s="480">
        <f>'Tabelle 3.3'!J35</f>
        <v>-1.5867019267094824</v>
      </c>
      <c r="D38" s="481">
        <f t="shared" si="3"/>
        <v>-0.3908339161558399</v>
      </c>
      <c r="E38" s="481">
        <f t="shared" si="3"/>
        <v>-1.5867019267094824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0.35803681759133105</v>
      </c>
      <c r="C39" s="480">
        <f>'Tabelle 3.3'!J36</f>
        <v>-0.41329904481998531</v>
      </c>
      <c r="D39" s="481">
        <f t="shared" si="3"/>
        <v>0.35803681759133105</v>
      </c>
      <c r="E39" s="481">
        <f t="shared" si="3"/>
        <v>-0.41329904481998531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0.35803681759133105</v>
      </c>
      <c r="C45" s="480">
        <f>'Tabelle 3.3'!J36</f>
        <v>-0.41329904481998531</v>
      </c>
      <c r="D45" s="481">
        <f t="shared" si="3"/>
        <v>0.35803681759133105</v>
      </c>
      <c r="E45" s="481">
        <f t="shared" si="3"/>
        <v>-0.41329904481998531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51300</v>
      </c>
      <c r="C51" s="487">
        <v>8547</v>
      </c>
      <c r="D51" s="487">
        <v>4364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52165</v>
      </c>
      <c r="C52" s="487">
        <v>8603</v>
      </c>
      <c r="D52" s="487">
        <v>4482</v>
      </c>
      <c r="E52" s="488">
        <f t="shared" ref="E52:G70" si="11">IF($A$51=37802,IF(COUNTBLANK(B$51:B$70)&gt;0,#N/A,B52/B$51*100),IF(COUNTBLANK(B$51:B$75)&gt;0,#N/A,B52/B$51*100))</f>
        <v>101.68615984405459</v>
      </c>
      <c r="F52" s="488">
        <f t="shared" si="11"/>
        <v>100.65520065520066</v>
      </c>
      <c r="G52" s="488">
        <f t="shared" si="11"/>
        <v>102.70394133822181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52999</v>
      </c>
      <c r="C53" s="487">
        <v>8680</v>
      </c>
      <c r="D53" s="487">
        <v>4622</v>
      </c>
      <c r="E53" s="488">
        <f t="shared" si="11"/>
        <v>103.31189083820662</v>
      </c>
      <c r="F53" s="488">
        <f t="shared" si="11"/>
        <v>101.55610155610155</v>
      </c>
      <c r="G53" s="488">
        <f t="shared" si="11"/>
        <v>105.91200733272228</v>
      </c>
      <c r="H53" s="489">
        <f>IF(ISERROR(L53)=TRUE,IF(MONTH(A53)=MONTH(MAX(A$51:A$75)),A53,""),"")</f>
        <v>41883</v>
      </c>
      <c r="I53" s="488">
        <f t="shared" si="12"/>
        <v>103.31189083820662</v>
      </c>
      <c r="J53" s="488">
        <f t="shared" si="10"/>
        <v>101.55610155610155</v>
      </c>
      <c r="K53" s="488">
        <f t="shared" si="10"/>
        <v>105.91200733272228</v>
      </c>
      <c r="L53" s="488" t="e">
        <f t="shared" si="13"/>
        <v>#N/A</v>
      </c>
    </row>
    <row r="54" spans="1:14" ht="15" customHeight="1" x14ac:dyDescent="0.2">
      <c r="A54" s="490" t="s">
        <v>462</v>
      </c>
      <c r="B54" s="487">
        <v>51748</v>
      </c>
      <c r="C54" s="487">
        <v>8512</v>
      </c>
      <c r="D54" s="487">
        <v>4517</v>
      </c>
      <c r="E54" s="488">
        <f t="shared" si="11"/>
        <v>100.87329434697855</v>
      </c>
      <c r="F54" s="488">
        <f t="shared" si="11"/>
        <v>99.59049959049959</v>
      </c>
      <c r="G54" s="488">
        <f t="shared" si="11"/>
        <v>103.50595783684693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52378</v>
      </c>
      <c r="C55" s="487">
        <v>8226</v>
      </c>
      <c r="D55" s="487">
        <v>4526</v>
      </c>
      <c r="E55" s="488">
        <f t="shared" si="11"/>
        <v>102.10136452241716</v>
      </c>
      <c r="F55" s="488">
        <f t="shared" si="11"/>
        <v>96.244296244296251</v>
      </c>
      <c r="G55" s="488">
        <f t="shared" si="11"/>
        <v>103.71219065077911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52974</v>
      </c>
      <c r="C56" s="487">
        <v>8306</v>
      </c>
      <c r="D56" s="487">
        <v>4677</v>
      </c>
      <c r="E56" s="488">
        <f t="shared" si="11"/>
        <v>103.26315789473684</v>
      </c>
      <c r="F56" s="488">
        <f t="shared" si="11"/>
        <v>97.180297180297188</v>
      </c>
      <c r="G56" s="488">
        <f t="shared" si="11"/>
        <v>107.17231897341888</v>
      </c>
      <c r="H56" s="489" t="str">
        <f t="shared" si="14"/>
        <v/>
      </c>
      <c r="I56" s="488" t="str">
        <f t="shared" si="12"/>
        <v/>
      </c>
      <c r="J56" s="488" t="str">
        <f t="shared" si="10"/>
        <v/>
      </c>
      <c r="K56" s="488" t="str">
        <f t="shared" si="10"/>
        <v/>
      </c>
      <c r="L56" s="488" t="e">
        <f t="shared" si="13"/>
        <v>#N/A</v>
      </c>
    </row>
    <row r="57" spans="1:14" ht="15" customHeight="1" x14ac:dyDescent="0.2">
      <c r="A57" s="490">
        <v>42248</v>
      </c>
      <c r="B57" s="487">
        <v>53815</v>
      </c>
      <c r="C57" s="487">
        <v>8296</v>
      </c>
      <c r="D57" s="487">
        <v>4742</v>
      </c>
      <c r="E57" s="488">
        <f t="shared" si="11"/>
        <v>104.90253411306043</v>
      </c>
      <c r="F57" s="488">
        <f t="shared" si="11"/>
        <v>97.063297063297057</v>
      </c>
      <c r="G57" s="488">
        <f t="shared" si="11"/>
        <v>108.66177818515123</v>
      </c>
      <c r="H57" s="489">
        <f t="shared" si="14"/>
        <v>42248</v>
      </c>
      <c r="I57" s="488">
        <f t="shared" si="12"/>
        <v>104.90253411306043</v>
      </c>
      <c r="J57" s="488">
        <f t="shared" si="10"/>
        <v>97.063297063297057</v>
      </c>
      <c r="K57" s="488">
        <f t="shared" si="10"/>
        <v>108.66177818515123</v>
      </c>
      <c r="L57" s="488" t="e">
        <f t="shared" si="13"/>
        <v>#N/A</v>
      </c>
    </row>
    <row r="58" spans="1:14" ht="15" customHeight="1" x14ac:dyDescent="0.2">
      <c r="A58" s="490" t="s">
        <v>465</v>
      </c>
      <c r="B58" s="487">
        <v>52941</v>
      </c>
      <c r="C58" s="487">
        <v>8249</v>
      </c>
      <c r="D58" s="487">
        <v>4735</v>
      </c>
      <c r="E58" s="488">
        <f t="shared" si="11"/>
        <v>103.19883040935673</v>
      </c>
      <c r="F58" s="488">
        <f t="shared" si="11"/>
        <v>96.513396513396515</v>
      </c>
      <c r="G58" s="488">
        <f t="shared" si="11"/>
        <v>108.50137488542622</v>
      </c>
      <c r="H58" s="489" t="str">
        <f t="shared" si="14"/>
        <v/>
      </c>
      <c r="I58" s="488" t="str">
        <f t="shared" si="12"/>
        <v/>
      </c>
      <c r="J58" s="488" t="str">
        <f t="shared" si="10"/>
        <v/>
      </c>
      <c r="K58" s="488" t="str">
        <f t="shared" si="10"/>
        <v/>
      </c>
      <c r="L58" s="488" t="e">
        <f t="shared" si="13"/>
        <v>#N/A</v>
      </c>
    </row>
    <row r="59" spans="1:14" ht="15" customHeight="1" x14ac:dyDescent="0.2">
      <c r="A59" s="490" t="s">
        <v>466</v>
      </c>
      <c r="B59" s="487">
        <v>53016</v>
      </c>
      <c r="C59" s="487">
        <v>8149</v>
      </c>
      <c r="D59" s="487">
        <v>4740</v>
      </c>
      <c r="E59" s="488">
        <f t="shared" si="11"/>
        <v>103.34502923976608</v>
      </c>
      <c r="F59" s="488">
        <f t="shared" si="11"/>
        <v>95.343395343395343</v>
      </c>
      <c r="G59" s="488">
        <f t="shared" si="11"/>
        <v>108.61594867094408</v>
      </c>
      <c r="H59" s="489" t="str">
        <f t="shared" si="14"/>
        <v/>
      </c>
      <c r="I59" s="488" t="str">
        <f t="shared" si="12"/>
        <v/>
      </c>
      <c r="J59" s="488" t="str">
        <f t="shared" si="10"/>
        <v/>
      </c>
      <c r="K59" s="488" t="str">
        <f t="shared" si="10"/>
        <v/>
      </c>
      <c r="L59" s="488" t="e">
        <f t="shared" si="13"/>
        <v>#N/A</v>
      </c>
    </row>
    <row r="60" spans="1:14" ht="15" customHeight="1" x14ac:dyDescent="0.2">
      <c r="A60" s="490" t="s">
        <v>467</v>
      </c>
      <c r="B60" s="487">
        <v>53569</v>
      </c>
      <c r="C60" s="487">
        <v>8242</v>
      </c>
      <c r="D60" s="487">
        <v>4976</v>
      </c>
      <c r="E60" s="488">
        <f t="shared" si="11"/>
        <v>104.42300194931772</v>
      </c>
      <c r="F60" s="488">
        <f t="shared" si="11"/>
        <v>96.431496431496427</v>
      </c>
      <c r="G60" s="488">
        <f t="shared" si="11"/>
        <v>114.02383134738771</v>
      </c>
      <c r="H60" s="489" t="str">
        <f t="shared" si="14"/>
        <v/>
      </c>
      <c r="I60" s="488" t="str">
        <f t="shared" si="12"/>
        <v/>
      </c>
      <c r="J60" s="488" t="str">
        <f t="shared" si="10"/>
        <v/>
      </c>
      <c r="K60" s="488" t="str">
        <f t="shared" si="10"/>
        <v/>
      </c>
      <c r="L60" s="488" t="e">
        <f t="shared" si="13"/>
        <v>#N/A</v>
      </c>
    </row>
    <row r="61" spans="1:14" ht="15" customHeight="1" x14ac:dyDescent="0.2">
      <c r="A61" s="490">
        <v>42614</v>
      </c>
      <c r="B61" s="487">
        <v>54324</v>
      </c>
      <c r="C61" s="487">
        <v>8160</v>
      </c>
      <c r="D61" s="487">
        <v>5113</v>
      </c>
      <c r="E61" s="488">
        <f t="shared" si="11"/>
        <v>105.89473684210526</v>
      </c>
      <c r="F61" s="488">
        <f t="shared" si="11"/>
        <v>95.472095472095475</v>
      </c>
      <c r="G61" s="488">
        <f t="shared" si="11"/>
        <v>117.16315307057745</v>
      </c>
      <c r="H61" s="489">
        <f t="shared" si="14"/>
        <v>42614</v>
      </c>
      <c r="I61" s="488">
        <f t="shared" si="12"/>
        <v>105.89473684210526</v>
      </c>
      <c r="J61" s="488">
        <f t="shared" si="10"/>
        <v>95.472095472095475</v>
      </c>
      <c r="K61" s="488">
        <f t="shared" si="10"/>
        <v>117.16315307057745</v>
      </c>
      <c r="L61" s="488" t="e">
        <f t="shared" si="13"/>
        <v>#N/A</v>
      </c>
    </row>
    <row r="62" spans="1:14" ht="15" customHeight="1" x14ac:dyDescent="0.2">
      <c r="A62" s="490" t="s">
        <v>468</v>
      </c>
      <c r="B62" s="487">
        <v>53522</v>
      </c>
      <c r="C62" s="487">
        <v>8129</v>
      </c>
      <c r="D62" s="487">
        <v>5057</v>
      </c>
      <c r="E62" s="488">
        <f t="shared" si="11"/>
        <v>104.33138401559454</v>
      </c>
      <c r="F62" s="488">
        <f t="shared" si="11"/>
        <v>95.109395109395109</v>
      </c>
      <c r="G62" s="488">
        <f t="shared" si="11"/>
        <v>115.87992667277727</v>
      </c>
      <c r="H62" s="489" t="str">
        <f t="shared" si="14"/>
        <v/>
      </c>
      <c r="I62" s="488" t="str">
        <f t="shared" si="12"/>
        <v/>
      </c>
      <c r="J62" s="488" t="str">
        <f t="shared" si="10"/>
        <v/>
      </c>
      <c r="K62" s="488" t="str">
        <f t="shared" si="10"/>
        <v/>
      </c>
      <c r="L62" s="488" t="e">
        <f t="shared" si="13"/>
        <v>#N/A</v>
      </c>
    </row>
    <row r="63" spans="1:14" ht="15" customHeight="1" x14ac:dyDescent="0.2">
      <c r="A63" s="490" t="s">
        <v>469</v>
      </c>
      <c r="B63" s="487">
        <v>54080</v>
      </c>
      <c r="C63" s="487">
        <v>8083</v>
      </c>
      <c r="D63" s="487">
        <v>5152</v>
      </c>
      <c r="E63" s="488">
        <f t="shared" si="11"/>
        <v>105.41910331384014</v>
      </c>
      <c r="F63" s="488">
        <f t="shared" si="11"/>
        <v>94.571194571194567</v>
      </c>
      <c r="G63" s="488">
        <f t="shared" si="11"/>
        <v>118.05682859761686</v>
      </c>
      <c r="H63" s="489" t="str">
        <f t="shared" si="14"/>
        <v/>
      </c>
      <c r="I63" s="488" t="str">
        <f t="shared" si="12"/>
        <v/>
      </c>
      <c r="J63" s="488" t="str">
        <f t="shared" si="10"/>
        <v/>
      </c>
      <c r="K63" s="488" t="str">
        <f t="shared" si="10"/>
        <v/>
      </c>
      <c r="L63" s="488" t="e">
        <f t="shared" si="13"/>
        <v>#N/A</v>
      </c>
    </row>
    <row r="64" spans="1:14" ht="15" customHeight="1" x14ac:dyDescent="0.2">
      <c r="A64" s="490" t="s">
        <v>470</v>
      </c>
      <c r="B64" s="487">
        <v>54763</v>
      </c>
      <c r="C64" s="487">
        <v>8207</v>
      </c>
      <c r="D64" s="487">
        <v>5344</v>
      </c>
      <c r="E64" s="488">
        <f t="shared" si="11"/>
        <v>106.7504873294347</v>
      </c>
      <c r="F64" s="488">
        <f t="shared" si="11"/>
        <v>96.021996021996031</v>
      </c>
      <c r="G64" s="488">
        <f t="shared" si="11"/>
        <v>122.45646196150321</v>
      </c>
      <c r="H64" s="489" t="str">
        <f t="shared" si="14"/>
        <v/>
      </c>
      <c r="I64" s="488" t="str">
        <f t="shared" si="12"/>
        <v/>
      </c>
      <c r="J64" s="488" t="str">
        <f t="shared" si="10"/>
        <v/>
      </c>
      <c r="K64" s="488" t="str">
        <f t="shared" si="10"/>
        <v/>
      </c>
      <c r="L64" s="488" t="e">
        <f t="shared" si="13"/>
        <v>#N/A</v>
      </c>
    </row>
    <row r="65" spans="1:12" ht="15" customHeight="1" x14ac:dyDescent="0.2">
      <c r="A65" s="490">
        <v>42979</v>
      </c>
      <c r="B65" s="487">
        <v>55806</v>
      </c>
      <c r="C65" s="487">
        <v>8139</v>
      </c>
      <c r="D65" s="487">
        <v>5398</v>
      </c>
      <c r="E65" s="488">
        <f t="shared" si="11"/>
        <v>108.78362573099416</v>
      </c>
      <c r="F65" s="488">
        <f t="shared" si="11"/>
        <v>95.226395226395226</v>
      </c>
      <c r="G65" s="488">
        <f t="shared" si="11"/>
        <v>123.69385884509624</v>
      </c>
      <c r="H65" s="489">
        <f t="shared" si="14"/>
        <v>42979</v>
      </c>
      <c r="I65" s="488">
        <f t="shared" si="12"/>
        <v>108.78362573099416</v>
      </c>
      <c r="J65" s="488">
        <f t="shared" si="10"/>
        <v>95.226395226395226</v>
      </c>
      <c r="K65" s="488">
        <f t="shared" si="10"/>
        <v>123.69385884509624</v>
      </c>
      <c r="L65" s="488" t="e">
        <f t="shared" si="13"/>
        <v>#N/A</v>
      </c>
    </row>
    <row r="66" spans="1:12" ht="15" customHeight="1" x14ac:dyDescent="0.2">
      <c r="A66" s="490" t="s">
        <v>471</v>
      </c>
      <c r="B66" s="487">
        <v>55084</v>
      </c>
      <c r="C66" s="487">
        <v>8114</v>
      </c>
      <c r="D66" s="487">
        <v>5296</v>
      </c>
      <c r="E66" s="488">
        <f t="shared" si="11"/>
        <v>107.37621832358674</v>
      </c>
      <c r="F66" s="488">
        <f t="shared" si="11"/>
        <v>94.933894933894933</v>
      </c>
      <c r="G66" s="488">
        <f t="shared" si="11"/>
        <v>121.35655362053161</v>
      </c>
      <c r="H66" s="489" t="str">
        <f t="shared" si="14"/>
        <v/>
      </c>
      <c r="I66" s="488" t="str">
        <f t="shared" si="12"/>
        <v/>
      </c>
      <c r="J66" s="488" t="str">
        <f t="shared" si="10"/>
        <v/>
      </c>
      <c r="K66" s="488" t="str">
        <f t="shared" si="10"/>
        <v/>
      </c>
      <c r="L66" s="488" t="e">
        <f t="shared" si="13"/>
        <v>#N/A</v>
      </c>
    </row>
    <row r="67" spans="1:12" ht="15" customHeight="1" x14ac:dyDescent="0.2">
      <c r="A67" s="490" t="s">
        <v>472</v>
      </c>
      <c r="B67" s="487">
        <v>55398</v>
      </c>
      <c r="C67" s="487">
        <v>8049</v>
      </c>
      <c r="D67" s="487">
        <v>5388</v>
      </c>
      <c r="E67" s="488">
        <f t="shared" si="11"/>
        <v>107.98830409356725</v>
      </c>
      <c r="F67" s="488">
        <f t="shared" si="11"/>
        <v>94.173394173394172</v>
      </c>
      <c r="G67" s="488">
        <f t="shared" si="11"/>
        <v>123.46471127406049</v>
      </c>
      <c r="H67" s="489" t="str">
        <f t="shared" si="14"/>
        <v/>
      </c>
      <c r="I67" s="488" t="str">
        <f t="shared" si="12"/>
        <v/>
      </c>
      <c r="J67" s="488" t="str">
        <f t="shared" si="12"/>
        <v/>
      </c>
      <c r="K67" s="488" t="str">
        <f t="shared" si="12"/>
        <v/>
      </c>
      <c r="L67" s="488" t="e">
        <f t="shared" si="13"/>
        <v>#N/A</v>
      </c>
    </row>
    <row r="68" spans="1:12" ht="15" customHeight="1" x14ac:dyDescent="0.2">
      <c r="A68" s="490" t="s">
        <v>473</v>
      </c>
      <c r="B68" s="487">
        <v>56131</v>
      </c>
      <c r="C68" s="487">
        <v>8196</v>
      </c>
      <c r="D68" s="487">
        <v>5686</v>
      </c>
      <c r="E68" s="488">
        <f t="shared" si="11"/>
        <v>109.41715399610136</v>
      </c>
      <c r="F68" s="488">
        <f t="shared" si="11"/>
        <v>95.8932958932959</v>
      </c>
      <c r="G68" s="488">
        <f t="shared" si="11"/>
        <v>130.29330889092577</v>
      </c>
      <c r="H68" s="489" t="str">
        <f t="shared" si="14"/>
        <v/>
      </c>
      <c r="I68" s="488" t="str">
        <f t="shared" si="12"/>
        <v/>
      </c>
      <c r="J68" s="488" t="str">
        <f t="shared" si="12"/>
        <v/>
      </c>
      <c r="K68" s="488" t="str">
        <f t="shared" si="12"/>
        <v/>
      </c>
      <c r="L68" s="488" t="e">
        <f t="shared" si="13"/>
        <v>#N/A</v>
      </c>
    </row>
    <row r="69" spans="1:12" ht="15" customHeight="1" x14ac:dyDescent="0.2">
      <c r="A69" s="490">
        <v>43344</v>
      </c>
      <c r="B69" s="487">
        <v>56952</v>
      </c>
      <c r="C69" s="487">
        <v>8068</v>
      </c>
      <c r="D69" s="487">
        <v>5778</v>
      </c>
      <c r="E69" s="488">
        <f t="shared" si="11"/>
        <v>111.01754385964912</v>
      </c>
      <c r="F69" s="488">
        <f t="shared" si="11"/>
        <v>94.395694395694392</v>
      </c>
      <c r="G69" s="488">
        <f t="shared" si="11"/>
        <v>132.40146654445465</v>
      </c>
      <c r="H69" s="489">
        <f t="shared" si="14"/>
        <v>43344</v>
      </c>
      <c r="I69" s="488">
        <f t="shared" si="12"/>
        <v>111.01754385964912</v>
      </c>
      <c r="J69" s="488">
        <f t="shared" si="12"/>
        <v>94.395694395694392</v>
      </c>
      <c r="K69" s="488">
        <f t="shared" si="12"/>
        <v>132.40146654445465</v>
      </c>
      <c r="L69" s="488" t="e">
        <f t="shared" si="13"/>
        <v>#N/A</v>
      </c>
    </row>
    <row r="70" spans="1:12" ht="15" customHeight="1" x14ac:dyDescent="0.2">
      <c r="A70" s="490" t="s">
        <v>474</v>
      </c>
      <c r="B70" s="487">
        <v>55959</v>
      </c>
      <c r="C70" s="487">
        <v>8094</v>
      </c>
      <c r="D70" s="487">
        <v>5700</v>
      </c>
      <c r="E70" s="488">
        <f t="shared" si="11"/>
        <v>109.08187134502924</v>
      </c>
      <c r="F70" s="488">
        <f t="shared" si="11"/>
        <v>94.699894699894699</v>
      </c>
      <c r="G70" s="488">
        <f t="shared" si="11"/>
        <v>130.61411549037581</v>
      </c>
      <c r="H70" s="489" t="str">
        <f t="shared" si="14"/>
        <v/>
      </c>
      <c r="I70" s="488" t="str">
        <f t="shared" si="12"/>
        <v/>
      </c>
      <c r="J70" s="488" t="str">
        <f t="shared" si="12"/>
        <v/>
      </c>
      <c r="K70" s="488" t="str">
        <f t="shared" si="12"/>
        <v/>
      </c>
      <c r="L70" s="488" t="e">
        <f t="shared" si="13"/>
        <v>#N/A</v>
      </c>
    </row>
    <row r="71" spans="1:12" ht="15" customHeight="1" x14ac:dyDescent="0.2">
      <c r="A71" s="490" t="s">
        <v>475</v>
      </c>
      <c r="B71" s="487">
        <v>56288</v>
      </c>
      <c r="C71" s="487">
        <v>8034</v>
      </c>
      <c r="D71" s="487">
        <v>5826</v>
      </c>
      <c r="E71" s="491">
        <f t="shared" ref="E71:G75" si="15">IF($A$51=37802,IF(COUNTBLANK(B$51:B$70)&gt;0,#N/A,IF(ISBLANK(B71)=FALSE,B71/B$51*100,#N/A)),IF(COUNTBLANK(B$51:B$75)&gt;0,#N/A,B71/B$51*100))</f>
        <v>109.72319688109162</v>
      </c>
      <c r="F71" s="491">
        <f t="shared" si="15"/>
        <v>93.997893997893996</v>
      </c>
      <c r="G71" s="491">
        <f t="shared" si="15"/>
        <v>133.50137488542623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56630</v>
      </c>
      <c r="C72" s="487">
        <v>8096</v>
      </c>
      <c r="D72" s="487">
        <v>5958</v>
      </c>
      <c r="E72" s="491">
        <f t="shared" si="15"/>
        <v>110.38986354775828</v>
      </c>
      <c r="F72" s="491">
        <f t="shared" si="15"/>
        <v>94.723294723294728</v>
      </c>
      <c r="G72" s="491">
        <f t="shared" si="15"/>
        <v>136.52612282309809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57311</v>
      </c>
      <c r="C73" s="487">
        <v>8012</v>
      </c>
      <c r="D73" s="487">
        <v>6115</v>
      </c>
      <c r="E73" s="491">
        <f t="shared" si="15"/>
        <v>111.71734892787524</v>
      </c>
      <c r="F73" s="491">
        <f t="shared" si="15"/>
        <v>93.740493740493733</v>
      </c>
      <c r="G73" s="491">
        <f t="shared" si="15"/>
        <v>140.12373968835931</v>
      </c>
      <c r="H73" s="492">
        <f>IF(A$51=37802,IF(ISERROR(L73)=TRUE,IF(ISBLANK(A73)=FALSE,IF(MONTH(A73)=MONTH(MAX(A$51:A$75)),A73,""),""),""),IF(ISERROR(L73)=TRUE,IF(MONTH(A73)=MONTH(MAX(A$51:A$75)),A73,""),""))</f>
        <v>43709</v>
      </c>
      <c r="I73" s="488">
        <f t="shared" si="12"/>
        <v>111.71734892787524</v>
      </c>
      <c r="J73" s="488">
        <f t="shared" si="12"/>
        <v>93.740493740493733</v>
      </c>
      <c r="K73" s="488">
        <f t="shared" si="12"/>
        <v>140.12373968835931</v>
      </c>
      <c r="L73" s="488" t="e">
        <f t="shared" si="13"/>
        <v>#N/A</v>
      </c>
    </row>
    <row r="74" spans="1:12" ht="15" customHeight="1" x14ac:dyDescent="0.2">
      <c r="A74" s="490" t="s">
        <v>477</v>
      </c>
      <c r="B74" s="487">
        <v>56311</v>
      </c>
      <c r="C74" s="487">
        <v>8066</v>
      </c>
      <c r="D74" s="487">
        <v>6107</v>
      </c>
      <c r="E74" s="491">
        <f t="shared" si="15"/>
        <v>109.76803118908383</v>
      </c>
      <c r="F74" s="491">
        <f t="shared" si="15"/>
        <v>94.372294372294377</v>
      </c>
      <c r="G74" s="491">
        <f t="shared" si="15"/>
        <v>139.94042163153071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56315</v>
      </c>
      <c r="C75" s="493">
        <v>7847</v>
      </c>
      <c r="D75" s="493">
        <v>5938</v>
      </c>
      <c r="E75" s="491">
        <f t="shared" si="15"/>
        <v>109.77582846003899</v>
      </c>
      <c r="F75" s="491">
        <f t="shared" si="15"/>
        <v>91.809991809991814</v>
      </c>
      <c r="G75" s="491">
        <f t="shared" si="15"/>
        <v>136.06782768102659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111.71734892787524</v>
      </c>
      <c r="J77" s="488">
        <f>IF(J75&lt;&gt;"",J75,IF(J74&lt;&gt;"",J74,IF(J73&lt;&gt;"",J73,IF(J72&lt;&gt;"",J72,IF(J71&lt;&gt;"",J71,IF(J70&lt;&gt;"",J70,""))))))</f>
        <v>93.740493740493733</v>
      </c>
      <c r="K77" s="488">
        <f>IF(K75&lt;&gt;"",K75,IF(K74&lt;&gt;"",K74,IF(K73&lt;&gt;"",K73,IF(K72&lt;&gt;"",K72,IF(K71&lt;&gt;"",K71,IF(K70&lt;&gt;"",K70,""))))))</f>
        <v>140.12373968835931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+11,7%</v>
      </c>
      <c r="J79" s="488" t="str">
        <f>"GeB - ausschließlich: "&amp;IF(J77&gt;100,"+","")&amp;TEXT(J77-100,"0,0")&amp;"%"</f>
        <v>GeB - ausschließlich: -6,3%</v>
      </c>
      <c r="K79" s="488" t="str">
        <f>"GeB - im Nebenjob: "&amp;IF(K77&gt;100,"+","")&amp;TEXT(K77-100,"0,0")&amp;"%"</f>
        <v>GeB - im Nebenjob: +40,1%</v>
      </c>
    </row>
    <row r="81" spans="9:9" ht="15" customHeight="1" x14ac:dyDescent="0.2">
      <c r="I81" s="488" t="str">
        <f>IF(ISERROR(HLOOKUP(1,I$78:K$79,2,FALSE)),"",HLOOKUP(1,I$78:K$79,2,FALSE))</f>
        <v>GeB - im Nebenjob: +40,1%</v>
      </c>
    </row>
    <row r="82" spans="9:9" ht="15" customHeight="1" x14ac:dyDescent="0.2">
      <c r="I82" s="488" t="str">
        <f>IF(ISERROR(HLOOKUP(2,I$78:K$79,2,FALSE)),"",HLOOKUP(2,I$78:K$79,2,FALSE))</f>
        <v>SvB: +11,7%</v>
      </c>
    </row>
    <row r="83" spans="9:9" ht="15" customHeight="1" x14ac:dyDescent="0.2">
      <c r="I83" s="488" t="str">
        <f>IF(ISERROR(HLOOKUP(3,I$78:K$79,2,FALSE)),"",HLOOKUP(3,I$78:K$79,2,FALSE))</f>
        <v>GeB - ausschließlich: -6,3%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56315</v>
      </c>
      <c r="E12" s="114">
        <v>56311</v>
      </c>
      <c r="F12" s="114">
        <v>57311</v>
      </c>
      <c r="G12" s="114">
        <v>56630</v>
      </c>
      <c r="H12" s="114">
        <v>56288</v>
      </c>
      <c r="I12" s="115">
        <v>27</v>
      </c>
      <c r="J12" s="116">
        <v>4.7967595224559408E-2</v>
      </c>
      <c r="N12" s="117"/>
    </row>
    <row r="13" spans="1:15" s="110" customFormat="1" ht="13.5" customHeight="1" x14ac:dyDescent="0.2">
      <c r="A13" s="118" t="s">
        <v>105</v>
      </c>
      <c r="B13" s="119" t="s">
        <v>106</v>
      </c>
      <c r="C13" s="113">
        <v>56.622569475273018</v>
      </c>
      <c r="D13" s="114">
        <v>31887</v>
      </c>
      <c r="E13" s="114">
        <v>31941</v>
      </c>
      <c r="F13" s="114">
        <v>32799</v>
      </c>
      <c r="G13" s="114">
        <v>32402</v>
      </c>
      <c r="H13" s="114">
        <v>32067</v>
      </c>
      <c r="I13" s="115">
        <v>-180</v>
      </c>
      <c r="J13" s="116">
        <v>-0.56132472635419595</v>
      </c>
    </row>
    <row r="14" spans="1:15" s="110" customFormat="1" ht="13.5" customHeight="1" x14ac:dyDescent="0.2">
      <c r="A14" s="120"/>
      <c r="B14" s="119" t="s">
        <v>107</v>
      </c>
      <c r="C14" s="113">
        <v>43.377430524726982</v>
      </c>
      <c r="D14" s="114">
        <v>24428</v>
      </c>
      <c r="E14" s="114">
        <v>24370</v>
      </c>
      <c r="F14" s="114">
        <v>24512</v>
      </c>
      <c r="G14" s="114">
        <v>24228</v>
      </c>
      <c r="H14" s="114">
        <v>24221</v>
      </c>
      <c r="I14" s="115">
        <v>207</v>
      </c>
      <c r="J14" s="116">
        <v>0.85463027950951653</v>
      </c>
    </row>
    <row r="15" spans="1:15" s="110" customFormat="1" ht="13.5" customHeight="1" x14ac:dyDescent="0.2">
      <c r="A15" s="118" t="s">
        <v>105</v>
      </c>
      <c r="B15" s="121" t="s">
        <v>108</v>
      </c>
      <c r="C15" s="113">
        <v>12.616532007458048</v>
      </c>
      <c r="D15" s="114">
        <v>7105</v>
      </c>
      <c r="E15" s="114">
        <v>7302</v>
      </c>
      <c r="F15" s="114">
        <v>7643</v>
      </c>
      <c r="G15" s="114">
        <v>7120</v>
      </c>
      <c r="H15" s="114">
        <v>7276</v>
      </c>
      <c r="I15" s="115">
        <v>-171</v>
      </c>
      <c r="J15" s="116">
        <v>-2.3501924134139638</v>
      </c>
    </row>
    <row r="16" spans="1:15" s="110" customFormat="1" ht="13.5" customHeight="1" x14ac:dyDescent="0.2">
      <c r="A16" s="118"/>
      <c r="B16" s="121" t="s">
        <v>109</v>
      </c>
      <c r="C16" s="113">
        <v>66.870283228269557</v>
      </c>
      <c r="D16" s="114">
        <v>37658</v>
      </c>
      <c r="E16" s="114">
        <v>37507</v>
      </c>
      <c r="F16" s="114">
        <v>38220</v>
      </c>
      <c r="G16" s="114">
        <v>38210</v>
      </c>
      <c r="H16" s="114">
        <v>37998</v>
      </c>
      <c r="I16" s="115">
        <v>-340</v>
      </c>
      <c r="J16" s="116">
        <v>-0.89478393599663142</v>
      </c>
    </row>
    <row r="17" spans="1:10" s="110" customFormat="1" ht="13.5" customHeight="1" x14ac:dyDescent="0.2">
      <c r="A17" s="118"/>
      <c r="B17" s="121" t="s">
        <v>110</v>
      </c>
      <c r="C17" s="113">
        <v>19.634200479445973</v>
      </c>
      <c r="D17" s="114">
        <v>11057</v>
      </c>
      <c r="E17" s="114">
        <v>11002</v>
      </c>
      <c r="F17" s="114">
        <v>10959</v>
      </c>
      <c r="G17" s="114">
        <v>10811</v>
      </c>
      <c r="H17" s="114">
        <v>10555</v>
      </c>
      <c r="I17" s="115">
        <v>502</v>
      </c>
      <c r="J17" s="116">
        <v>4.7560397915679768</v>
      </c>
    </row>
    <row r="18" spans="1:10" s="110" customFormat="1" ht="13.5" customHeight="1" x14ac:dyDescent="0.2">
      <c r="A18" s="120"/>
      <c r="B18" s="121" t="s">
        <v>111</v>
      </c>
      <c r="C18" s="113">
        <v>0.87898428482642277</v>
      </c>
      <c r="D18" s="114">
        <v>495</v>
      </c>
      <c r="E18" s="114">
        <v>500</v>
      </c>
      <c r="F18" s="114">
        <v>489</v>
      </c>
      <c r="G18" s="114">
        <v>489</v>
      </c>
      <c r="H18" s="114">
        <v>459</v>
      </c>
      <c r="I18" s="115">
        <v>36</v>
      </c>
      <c r="J18" s="116">
        <v>7.8431372549019605</v>
      </c>
    </row>
    <row r="19" spans="1:10" s="110" customFormat="1" ht="13.5" customHeight="1" x14ac:dyDescent="0.2">
      <c r="A19" s="120"/>
      <c r="B19" s="121" t="s">
        <v>112</v>
      </c>
      <c r="C19" s="113">
        <v>0.21841427683565656</v>
      </c>
      <c r="D19" s="114">
        <v>123</v>
      </c>
      <c r="E19" s="114">
        <v>117</v>
      </c>
      <c r="F19" s="114">
        <v>114</v>
      </c>
      <c r="G19" s="114">
        <v>113</v>
      </c>
      <c r="H19" s="114">
        <v>102</v>
      </c>
      <c r="I19" s="115">
        <v>21</v>
      </c>
      <c r="J19" s="116">
        <v>20.588235294117649</v>
      </c>
    </row>
    <row r="20" spans="1:10" s="110" customFormat="1" ht="13.5" customHeight="1" x14ac:dyDescent="0.2">
      <c r="A20" s="118" t="s">
        <v>113</v>
      </c>
      <c r="B20" s="122" t="s">
        <v>114</v>
      </c>
      <c r="C20" s="113">
        <v>75.065257924176507</v>
      </c>
      <c r="D20" s="114">
        <v>42273</v>
      </c>
      <c r="E20" s="114">
        <v>42358</v>
      </c>
      <c r="F20" s="114">
        <v>43382</v>
      </c>
      <c r="G20" s="114">
        <v>42769</v>
      </c>
      <c r="H20" s="114">
        <v>42540</v>
      </c>
      <c r="I20" s="115">
        <v>-267</v>
      </c>
      <c r="J20" s="116">
        <v>-0.62764456981664318</v>
      </c>
    </row>
    <row r="21" spans="1:10" s="110" customFormat="1" ht="13.5" customHeight="1" x14ac:dyDescent="0.2">
      <c r="A21" s="120"/>
      <c r="B21" s="122" t="s">
        <v>115</v>
      </c>
      <c r="C21" s="113">
        <v>24.934742075823493</v>
      </c>
      <c r="D21" s="114">
        <v>14042</v>
      </c>
      <c r="E21" s="114">
        <v>13953</v>
      </c>
      <c r="F21" s="114">
        <v>13929</v>
      </c>
      <c r="G21" s="114">
        <v>13861</v>
      </c>
      <c r="H21" s="114">
        <v>13748</v>
      </c>
      <c r="I21" s="115">
        <v>294</v>
      </c>
      <c r="J21" s="116">
        <v>2.1384928716904277</v>
      </c>
    </row>
    <row r="22" spans="1:10" s="110" customFormat="1" ht="13.5" customHeight="1" x14ac:dyDescent="0.2">
      <c r="A22" s="118" t="s">
        <v>113</v>
      </c>
      <c r="B22" s="122" t="s">
        <v>116</v>
      </c>
      <c r="C22" s="113">
        <v>88.521708248246469</v>
      </c>
      <c r="D22" s="114">
        <v>49851</v>
      </c>
      <c r="E22" s="114">
        <v>50115</v>
      </c>
      <c r="F22" s="114">
        <v>50772</v>
      </c>
      <c r="G22" s="114">
        <v>50159</v>
      </c>
      <c r="H22" s="114">
        <v>50058</v>
      </c>
      <c r="I22" s="115">
        <v>-207</v>
      </c>
      <c r="J22" s="116">
        <v>-0.4135203164329378</v>
      </c>
    </row>
    <row r="23" spans="1:10" s="110" customFormat="1" ht="13.5" customHeight="1" x14ac:dyDescent="0.2">
      <c r="A23" s="123"/>
      <c r="B23" s="124" t="s">
        <v>117</v>
      </c>
      <c r="C23" s="125">
        <v>11.45520731599041</v>
      </c>
      <c r="D23" s="114">
        <v>6451</v>
      </c>
      <c r="E23" s="114">
        <v>6182</v>
      </c>
      <c r="F23" s="114">
        <v>6527</v>
      </c>
      <c r="G23" s="114">
        <v>6456</v>
      </c>
      <c r="H23" s="114">
        <v>6216</v>
      </c>
      <c r="I23" s="115">
        <v>235</v>
      </c>
      <c r="J23" s="116">
        <v>3.7805662805662807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13785</v>
      </c>
      <c r="E26" s="114">
        <v>14173</v>
      </c>
      <c r="F26" s="114">
        <v>14127</v>
      </c>
      <c r="G26" s="114">
        <v>14054</v>
      </c>
      <c r="H26" s="140">
        <v>13860</v>
      </c>
      <c r="I26" s="115">
        <v>-75</v>
      </c>
      <c r="J26" s="116">
        <v>-0.54112554112554112</v>
      </c>
    </row>
    <row r="27" spans="1:10" s="110" customFormat="1" ht="13.5" customHeight="1" x14ac:dyDescent="0.2">
      <c r="A27" s="118" t="s">
        <v>105</v>
      </c>
      <c r="B27" s="119" t="s">
        <v>106</v>
      </c>
      <c r="C27" s="113">
        <v>37.461008342401158</v>
      </c>
      <c r="D27" s="115">
        <v>5164</v>
      </c>
      <c r="E27" s="114">
        <v>5250</v>
      </c>
      <c r="F27" s="114">
        <v>5259</v>
      </c>
      <c r="G27" s="114">
        <v>5207</v>
      </c>
      <c r="H27" s="140">
        <v>5142</v>
      </c>
      <c r="I27" s="115">
        <v>22</v>
      </c>
      <c r="J27" s="116">
        <v>0.42784908595877091</v>
      </c>
    </row>
    <row r="28" spans="1:10" s="110" customFormat="1" ht="13.5" customHeight="1" x14ac:dyDescent="0.2">
      <c r="A28" s="120"/>
      <c r="B28" s="119" t="s">
        <v>107</v>
      </c>
      <c r="C28" s="113">
        <v>62.538991657598842</v>
      </c>
      <c r="D28" s="115">
        <v>8621</v>
      </c>
      <c r="E28" s="114">
        <v>8923</v>
      </c>
      <c r="F28" s="114">
        <v>8868</v>
      </c>
      <c r="G28" s="114">
        <v>8847</v>
      </c>
      <c r="H28" s="140">
        <v>8718</v>
      </c>
      <c r="I28" s="115">
        <v>-97</v>
      </c>
      <c r="J28" s="116">
        <v>-1.1126405138793301</v>
      </c>
    </row>
    <row r="29" spans="1:10" s="110" customFormat="1" ht="13.5" customHeight="1" x14ac:dyDescent="0.2">
      <c r="A29" s="118" t="s">
        <v>105</v>
      </c>
      <c r="B29" s="121" t="s">
        <v>108</v>
      </c>
      <c r="C29" s="113">
        <v>10.866884294523032</v>
      </c>
      <c r="D29" s="115">
        <v>1498</v>
      </c>
      <c r="E29" s="114">
        <v>1619</v>
      </c>
      <c r="F29" s="114">
        <v>1627</v>
      </c>
      <c r="G29" s="114">
        <v>1655</v>
      </c>
      <c r="H29" s="140">
        <v>1556</v>
      </c>
      <c r="I29" s="115">
        <v>-58</v>
      </c>
      <c r="J29" s="116">
        <v>-3.7275064267352187</v>
      </c>
    </row>
    <row r="30" spans="1:10" s="110" customFormat="1" ht="13.5" customHeight="1" x14ac:dyDescent="0.2">
      <c r="A30" s="118"/>
      <c r="B30" s="121" t="s">
        <v>109</v>
      </c>
      <c r="C30" s="113">
        <v>52.934348929996375</v>
      </c>
      <c r="D30" s="115">
        <v>7297</v>
      </c>
      <c r="E30" s="114">
        <v>7496</v>
      </c>
      <c r="F30" s="114">
        <v>7464</v>
      </c>
      <c r="G30" s="114">
        <v>7424</v>
      </c>
      <c r="H30" s="140">
        <v>7414</v>
      </c>
      <c r="I30" s="115">
        <v>-117</v>
      </c>
      <c r="J30" s="116">
        <v>-1.5780954950094417</v>
      </c>
    </row>
    <row r="31" spans="1:10" s="110" customFormat="1" ht="13.5" customHeight="1" x14ac:dyDescent="0.2">
      <c r="A31" s="118"/>
      <c r="B31" s="121" t="s">
        <v>110</v>
      </c>
      <c r="C31" s="113">
        <v>20.268407689517591</v>
      </c>
      <c r="D31" s="115">
        <v>2794</v>
      </c>
      <c r="E31" s="114">
        <v>2849</v>
      </c>
      <c r="F31" s="114">
        <v>2843</v>
      </c>
      <c r="G31" s="114">
        <v>2823</v>
      </c>
      <c r="H31" s="140">
        <v>2783</v>
      </c>
      <c r="I31" s="115">
        <v>11</v>
      </c>
      <c r="J31" s="116">
        <v>0.39525691699604742</v>
      </c>
    </row>
    <row r="32" spans="1:10" s="110" customFormat="1" ht="13.5" customHeight="1" x14ac:dyDescent="0.2">
      <c r="A32" s="120"/>
      <c r="B32" s="121" t="s">
        <v>111</v>
      </c>
      <c r="C32" s="113">
        <v>15.930359085963003</v>
      </c>
      <c r="D32" s="115">
        <v>2196</v>
      </c>
      <c r="E32" s="114">
        <v>2209</v>
      </c>
      <c r="F32" s="114">
        <v>2193</v>
      </c>
      <c r="G32" s="114">
        <v>2152</v>
      </c>
      <c r="H32" s="140">
        <v>2107</v>
      </c>
      <c r="I32" s="115">
        <v>89</v>
      </c>
      <c r="J32" s="116">
        <v>4.2240151874703367</v>
      </c>
    </row>
    <row r="33" spans="1:10" s="110" customFormat="1" ht="13.5" customHeight="1" x14ac:dyDescent="0.2">
      <c r="A33" s="120"/>
      <c r="B33" s="121" t="s">
        <v>112</v>
      </c>
      <c r="C33" s="113">
        <v>1.5959376133478418</v>
      </c>
      <c r="D33" s="115">
        <v>220</v>
      </c>
      <c r="E33" s="114">
        <v>211</v>
      </c>
      <c r="F33" s="114">
        <v>236</v>
      </c>
      <c r="G33" s="114">
        <v>207</v>
      </c>
      <c r="H33" s="140">
        <v>204</v>
      </c>
      <c r="I33" s="115">
        <v>16</v>
      </c>
      <c r="J33" s="116">
        <v>7.8431372549019605</v>
      </c>
    </row>
    <row r="34" spans="1:10" s="110" customFormat="1" ht="13.5" customHeight="1" x14ac:dyDescent="0.2">
      <c r="A34" s="118" t="s">
        <v>113</v>
      </c>
      <c r="B34" s="122" t="s">
        <v>116</v>
      </c>
      <c r="C34" s="113">
        <v>91.817192600652888</v>
      </c>
      <c r="D34" s="115">
        <v>12657</v>
      </c>
      <c r="E34" s="114">
        <v>13051</v>
      </c>
      <c r="F34" s="114">
        <v>13045</v>
      </c>
      <c r="G34" s="114">
        <v>13008</v>
      </c>
      <c r="H34" s="140">
        <v>12843</v>
      </c>
      <c r="I34" s="115">
        <v>-186</v>
      </c>
      <c r="J34" s="116">
        <v>-1.4482597523943004</v>
      </c>
    </row>
    <row r="35" spans="1:10" s="110" customFormat="1" ht="13.5" customHeight="1" x14ac:dyDescent="0.2">
      <c r="A35" s="118"/>
      <c r="B35" s="119" t="s">
        <v>117</v>
      </c>
      <c r="C35" s="113">
        <v>8.0232136380123329</v>
      </c>
      <c r="D35" s="115">
        <v>1106</v>
      </c>
      <c r="E35" s="114">
        <v>1105</v>
      </c>
      <c r="F35" s="114">
        <v>1062</v>
      </c>
      <c r="G35" s="114">
        <v>1020</v>
      </c>
      <c r="H35" s="140">
        <v>994</v>
      </c>
      <c r="I35" s="115">
        <v>112</v>
      </c>
      <c r="J35" s="116">
        <v>11.267605633802816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7847</v>
      </c>
      <c r="E37" s="114">
        <v>8066</v>
      </c>
      <c r="F37" s="114">
        <v>8012</v>
      </c>
      <c r="G37" s="114">
        <v>8096</v>
      </c>
      <c r="H37" s="140">
        <v>8034</v>
      </c>
      <c r="I37" s="115">
        <v>-187</v>
      </c>
      <c r="J37" s="116">
        <v>-2.3276076674134925</v>
      </c>
    </row>
    <row r="38" spans="1:10" s="110" customFormat="1" ht="13.5" customHeight="1" x14ac:dyDescent="0.2">
      <c r="A38" s="118" t="s">
        <v>105</v>
      </c>
      <c r="B38" s="119" t="s">
        <v>106</v>
      </c>
      <c r="C38" s="113">
        <v>31.489741302408564</v>
      </c>
      <c r="D38" s="115">
        <v>2471</v>
      </c>
      <c r="E38" s="114">
        <v>2520</v>
      </c>
      <c r="F38" s="114">
        <v>2485</v>
      </c>
      <c r="G38" s="114">
        <v>2504</v>
      </c>
      <c r="H38" s="140">
        <v>2509</v>
      </c>
      <c r="I38" s="115">
        <v>-38</v>
      </c>
      <c r="J38" s="116">
        <v>-1.5145476285372659</v>
      </c>
    </row>
    <row r="39" spans="1:10" s="110" customFormat="1" ht="13.5" customHeight="1" x14ac:dyDescent="0.2">
      <c r="A39" s="120"/>
      <c r="B39" s="119" t="s">
        <v>107</v>
      </c>
      <c r="C39" s="113">
        <v>68.510258697591439</v>
      </c>
      <c r="D39" s="115">
        <v>5376</v>
      </c>
      <c r="E39" s="114">
        <v>5546</v>
      </c>
      <c r="F39" s="114">
        <v>5527</v>
      </c>
      <c r="G39" s="114">
        <v>5592</v>
      </c>
      <c r="H39" s="140">
        <v>5525</v>
      </c>
      <c r="I39" s="115">
        <v>-149</v>
      </c>
      <c r="J39" s="116">
        <v>-2.6968325791855206</v>
      </c>
    </row>
    <row r="40" spans="1:10" s="110" customFormat="1" ht="13.5" customHeight="1" x14ac:dyDescent="0.2">
      <c r="A40" s="118" t="s">
        <v>105</v>
      </c>
      <c r="B40" s="121" t="s">
        <v>108</v>
      </c>
      <c r="C40" s="113">
        <v>10.386134828596916</v>
      </c>
      <c r="D40" s="115">
        <v>815</v>
      </c>
      <c r="E40" s="114">
        <v>850</v>
      </c>
      <c r="F40" s="114">
        <v>845</v>
      </c>
      <c r="G40" s="114">
        <v>909</v>
      </c>
      <c r="H40" s="140">
        <v>852</v>
      </c>
      <c r="I40" s="115">
        <v>-37</v>
      </c>
      <c r="J40" s="116">
        <v>-4.342723004694836</v>
      </c>
    </row>
    <row r="41" spans="1:10" s="110" customFormat="1" ht="13.5" customHeight="1" x14ac:dyDescent="0.2">
      <c r="A41" s="118"/>
      <c r="B41" s="121" t="s">
        <v>109</v>
      </c>
      <c r="C41" s="113">
        <v>38.141965082197018</v>
      </c>
      <c r="D41" s="115">
        <v>2993</v>
      </c>
      <c r="E41" s="114">
        <v>3129</v>
      </c>
      <c r="F41" s="114">
        <v>3097</v>
      </c>
      <c r="G41" s="114">
        <v>3148</v>
      </c>
      <c r="H41" s="140">
        <v>3195</v>
      </c>
      <c r="I41" s="115">
        <v>-202</v>
      </c>
      <c r="J41" s="116">
        <v>-6.3223787167449137</v>
      </c>
    </row>
    <row r="42" spans="1:10" s="110" customFormat="1" ht="13.5" customHeight="1" x14ac:dyDescent="0.2">
      <c r="A42" s="118"/>
      <c r="B42" s="121" t="s">
        <v>110</v>
      </c>
      <c r="C42" s="113">
        <v>24.085637823371989</v>
      </c>
      <c r="D42" s="115">
        <v>1890</v>
      </c>
      <c r="E42" s="114">
        <v>1929</v>
      </c>
      <c r="F42" s="114">
        <v>1934</v>
      </c>
      <c r="G42" s="114">
        <v>1945</v>
      </c>
      <c r="H42" s="140">
        <v>1931</v>
      </c>
      <c r="I42" s="115">
        <v>-41</v>
      </c>
      <c r="J42" s="116">
        <v>-2.1232522009321597</v>
      </c>
    </row>
    <row r="43" spans="1:10" s="110" customFormat="1" ht="13.5" customHeight="1" x14ac:dyDescent="0.2">
      <c r="A43" s="120"/>
      <c r="B43" s="121" t="s">
        <v>111</v>
      </c>
      <c r="C43" s="113">
        <v>27.386262265834077</v>
      </c>
      <c r="D43" s="115">
        <v>2149</v>
      </c>
      <c r="E43" s="114">
        <v>2158</v>
      </c>
      <c r="F43" s="114">
        <v>2136</v>
      </c>
      <c r="G43" s="114">
        <v>2094</v>
      </c>
      <c r="H43" s="140">
        <v>2056</v>
      </c>
      <c r="I43" s="115">
        <v>93</v>
      </c>
      <c r="J43" s="116">
        <v>4.5233463035019454</v>
      </c>
    </row>
    <row r="44" spans="1:10" s="110" customFormat="1" ht="13.5" customHeight="1" x14ac:dyDescent="0.2">
      <c r="A44" s="120"/>
      <c r="B44" s="121" t="s">
        <v>112</v>
      </c>
      <c r="C44" s="113">
        <v>2.7271568752389448</v>
      </c>
      <c r="D44" s="115">
        <v>214</v>
      </c>
      <c r="E44" s="114">
        <v>203</v>
      </c>
      <c r="F44" s="114">
        <v>222</v>
      </c>
      <c r="G44" s="114">
        <v>193</v>
      </c>
      <c r="H44" s="140">
        <v>192</v>
      </c>
      <c r="I44" s="115">
        <v>22</v>
      </c>
      <c r="J44" s="116">
        <v>11.458333333333334</v>
      </c>
    </row>
    <row r="45" spans="1:10" s="110" customFormat="1" ht="13.5" customHeight="1" x14ac:dyDescent="0.2">
      <c r="A45" s="118" t="s">
        <v>113</v>
      </c>
      <c r="B45" s="122" t="s">
        <v>116</v>
      </c>
      <c r="C45" s="113">
        <v>93.373263667643684</v>
      </c>
      <c r="D45" s="115">
        <v>7327</v>
      </c>
      <c r="E45" s="114">
        <v>7518</v>
      </c>
      <c r="F45" s="114">
        <v>7480</v>
      </c>
      <c r="G45" s="114">
        <v>7585</v>
      </c>
      <c r="H45" s="140">
        <v>7521</v>
      </c>
      <c r="I45" s="115">
        <v>-194</v>
      </c>
      <c r="J45" s="116">
        <v>-2.579444222842707</v>
      </c>
    </row>
    <row r="46" spans="1:10" s="110" customFormat="1" ht="13.5" customHeight="1" x14ac:dyDescent="0.2">
      <c r="A46" s="118"/>
      <c r="B46" s="119" t="s">
        <v>117</v>
      </c>
      <c r="C46" s="113">
        <v>6.3463744106027784</v>
      </c>
      <c r="D46" s="115">
        <v>498</v>
      </c>
      <c r="E46" s="114">
        <v>531</v>
      </c>
      <c r="F46" s="114">
        <v>512</v>
      </c>
      <c r="G46" s="114">
        <v>485</v>
      </c>
      <c r="H46" s="140">
        <v>490</v>
      </c>
      <c r="I46" s="115">
        <v>8</v>
      </c>
      <c r="J46" s="116">
        <v>1.6326530612244898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5938</v>
      </c>
      <c r="E48" s="114">
        <v>6107</v>
      </c>
      <c r="F48" s="114">
        <v>6115</v>
      </c>
      <c r="G48" s="114">
        <v>5958</v>
      </c>
      <c r="H48" s="140">
        <v>5826</v>
      </c>
      <c r="I48" s="115">
        <v>112</v>
      </c>
      <c r="J48" s="116">
        <v>1.9224167524888431</v>
      </c>
    </row>
    <row r="49" spans="1:12" s="110" customFormat="1" ht="13.5" customHeight="1" x14ac:dyDescent="0.2">
      <c r="A49" s="118" t="s">
        <v>105</v>
      </c>
      <c r="B49" s="119" t="s">
        <v>106</v>
      </c>
      <c r="C49" s="113">
        <v>45.351970360390702</v>
      </c>
      <c r="D49" s="115">
        <v>2693</v>
      </c>
      <c r="E49" s="114">
        <v>2730</v>
      </c>
      <c r="F49" s="114">
        <v>2774</v>
      </c>
      <c r="G49" s="114">
        <v>2703</v>
      </c>
      <c r="H49" s="140">
        <v>2633</v>
      </c>
      <c r="I49" s="115">
        <v>60</v>
      </c>
      <c r="J49" s="116">
        <v>2.2787694644891761</v>
      </c>
    </row>
    <row r="50" spans="1:12" s="110" customFormat="1" ht="13.5" customHeight="1" x14ac:dyDescent="0.2">
      <c r="A50" s="120"/>
      <c r="B50" s="119" t="s">
        <v>107</v>
      </c>
      <c r="C50" s="113">
        <v>54.648029639609298</v>
      </c>
      <c r="D50" s="115">
        <v>3245</v>
      </c>
      <c r="E50" s="114">
        <v>3377</v>
      </c>
      <c r="F50" s="114">
        <v>3341</v>
      </c>
      <c r="G50" s="114">
        <v>3255</v>
      </c>
      <c r="H50" s="140">
        <v>3193</v>
      </c>
      <c r="I50" s="115">
        <v>52</v>
      </c>
      <c r="J50" s="116">
        <v>1.6285624804259318</v>
      </c>
    </row>
    <row r="51" spans="1:12" s="110" customFormat="1" ht="13.5" customHeight="1" x14ac:dyDescent="0.2">
      <c r="A51" s="118" t="s">
        <v>105</v>
      </c>
      <c r="B51" s="121" t="s">
        <v>108</v>
      </c>
      <c r="C51" s="113">
        <v>11.502189289323004</v>
      </c>
      <c r="D51" s="115">
        <v>683</v>
      </c>
      <c r="E51" s="114">
        <v>769</v>
      </c>
      <c r="F51" s="114">
        <v>782</v>
      </c>
      <c r="G51" s="114">
        <v>746</v>
      </c>
      <c r="H51" s="140">
        <v>704</v>
      </c>
      <c r="I51" s="115">
        <v>-21</v>
      </c>
      <c r="J51" s="116">
        <v>-2.9829545454545454</v>
      </c>
    </row>
    <row r="52" spans="1:12" s="110" customFormat="1" ht="13.5" customHeight="1" x14ac:dyDescent="0.2">
      <c r="A52" s="118"/>
      <c r="B52" s="121" t="s">
        <v>109</v>
      </c>
      <c r="C52" s="113">
        <v>72.482317278544969</v>
      </c>
      <c r="D52" s="115">
        <v>4304</v>
      </c>
      <c r="E52" s="114">
        <v>4367</v>
      </c>
      <c r="F52" s="114">
        <v>4367</v>
      </c>
      <c r="G52" s="114">
        <v>4276</v>
      </c>
      <c r="H52" s="140">
        <v>4219</v>
      </c>
      <c r="I52" s="115">
        <v>85</v>
      </c>
      <c r="J52" s="116">
        <v>2.0146954254562695</v>
      </c>
    </row>
    <row r="53" spans="1:12" s="110" customFormat="1" ht="13.5" customHeight="1" x14ac:dyDescent="0.2">
      <c r="A53" s="118"/>
      <c r="B53" s="121" t="s">
        <v>110</v>
      </c>
      <c r="C53" s="113">
        <v>15.223981138430448</v>
      </c>
      <c r="D53" s="115">
        <v>904</v>
      </c>
      <c r="E53" s="114">
        <v>920</v>
      </c>
      <c r="F53" s="114">
        <v>909</v>
      </c>
      <c r="G53" s="114">
        <v>878</v>
      </c>
      <c r="H53" s="140">
        <v>852</v>
      </c>
      <c r="I53" s="115">
        <v>52</v>
      </c>
      <c r="J53" s="116">
        <v>6.103286384976526</v>
      </c>
    </row>
    <row r="54" spans="1:12" s="110" customFormat="1" ht="13.5" customHeight="1" x14ac:dyDescent="0.2">
      <c r="A54" s="120"/>
      <c r="B54" s="121" t="s">
        <v>111</v>
      </c>
      <c r="C54" s="113">
        <v>0.79151229370158305</v>
      </c>
      <c r="D54" s="115">
        <v>47</v>
      </c>
      <c r="E54" s="114">
        <v>51</v>
      </c>
      <c r="F54" s="114">
        <v>57</v>
      </c>
      <c r="G54" s="114">
        <v>58</v>
      </c>
      <c r="H54" s="140">
        <v>51</v>
      </c>
      <c r="I54" s="115">
        <v>-4</v>
      </c>
      <c r="J54" s="116">
        <v>-7.8431372549019605</v>
      </c>
    </row>
    <row r="55" spans="1:12" s="110" customFormat="1" ht="13.5" customHeight="1" x14ac:dyDescent="0.2">
      <c r="A55" s="120"/>
      <c r="B55" s="121" t="s">
        <v>112</v>
      </c>
      <c r="C55" s="113">
        <v>0.10104412260020208</v>
      </c>
      <c r="D55" s="115">
        <v>6</v>
      </c>
      <c r="E55" s="114">
        <v>8</v>
      </c>
      <c r="F55" s="114">
        <v>14</v>
      </c>
      <c r="G55" s="114">
        <v>14</v>
      </c>
      <c r="H55" s="140">
        <v>12</v>
      </c>
      <c r="I55" s="115">
        <v>-6</v>
      </c>
      <c r="J55" s="116">
        <v>-50</v>
      </c>
    </row>
    <row r="56" spans="1:12" s="110" customFormat="1" ht="13.5" customHeight="1" x14ac:dyDescent="0.2">
      <c r="A56" s="118" t="s">
        <v>113</v>
      </c>
      <c r="B56" s="122" t="s">
        <v>116</v>
      </c>
      <c r="C56" s="113">
        <v>89.760862243179517</v>
      </c>
      <c r="D56" s="115">
        <v>5330</v>
      </c>
      <c r="E56" s="114">
        <v>5533</v>
      </c>
      <c r="F56" s="114">
        <v>5565</v>
      </c>
      <c r="G56" s="114">
        <v>5423</v>
      </c>
      <c r="H56" s="140">
        <v>5322</v>
      </c>
      <c r="I56" s="115">
        <v>8</v>
      </c>
      <c r="J56" s="116">
        <v>0.15031942878617061</v>
      </c>
    </row>
    <row r="57" spans="1:12" s="110" customFormat="1" ht="13.5" customHeight="1" x14ac:dyDescent="0.2">
      <c r="A57" s="142"/>
      <c r="B57" s="124" t="s">
        <v>117</v>
      </c>
      <c r="C57" s="125">
        <v>10.239137756820478</v>
      </c>
      <c r="D57" s="143">
        <v>608</v>
      </c>
      <c r="E57" s="144">
        <v>574</v>
      </c>
      <c r="F57" s="144">
        <v>550</v>
      </c>
      <c r="G57" s="144">
        <v>535</v>
      </c>
      <c r="H57" s="145">
        <v>504</v>
      </c>
      <c r="I57" s="143">
        <v>104</v>
      </c>
      <c r="J57" s="146">
        <v>20.634920634920636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56315</v>
      </c>
      <c r="E12" s="236">
        <v>56311</v>
      </c>
      <c r="F12" s="114">
        <v>57311</v>
      </c>
      <c r="G12" s="114">
        <v>56630</v>
      </c>
      <c r="H12" s="140">
        <v>56288</v>
      </c>
      <c r="I12" s="115">
        <v>27</v>
      </c>
      <c r="J12" s="116">
        <v>4.7967595224559408E-2</v>
      </c>
    </row>
    <row r="13" spans="1:15" s="110" customFormat="1" ht="12" customHeight="1" x14ac:dyDescent="0.2">
      <c r="A13" s="118" t="s">
        <v>105</v>
      </c>
      <c r="B13" s="119" t="s">
        <v>106</v>
      </c>
      <c r="C13" s="113">
        <v>56.622569475273018</v>
      </c>
      <c r="D13" s="115">
        <v>31887</v>
      </c>
      <c r="E13" s="114">
        <v>31941</v>
      </c>
      <c r="F13" s="114">
        <v>32799</v>
      </c>
      <c r="G13" s="114">
        <v>32402</v>
      </c>
      <c r="H13" s="140">
        <v>32067</v>
      </c>
      <c r="I13" s="115">
        <v>-180</v>
      </c>
      <c r="J13" s="116">
        <v>-0.56132472635419595</v>
      </c>
    </row>
    <row r="14" spans="1:15" s="110" customFormat="1" ht="12" customHeight="1" x14ac:dyDescent="0.2">
      <c r="A14" s="118"/>
      <c r="B14" s="119" t="s">
        <v>107</v>
      </c>
      <c r="C14" s="113">
        <v>43.377430524726982</v>
      </c>
      <c r="D14" s="115">
        <v>24428</v>
      </c>
      <c r="E14" s="114">
        <v>24370</v>
      </c>
      <c r="F14" s="114">
        <v>24512</v>
      </c>
      <c r="G14" s="114">
        <v>24228</v>
      </c>
      <c r="H14" s="140">
        <v>24221</v>
      </c>
      <c r="I14" s="115">
        <v>207</v>
      </c>
      <c r="J14" s="116">
        <v>0.85463027950951653</v>
      </c>
    </row>
    <row r="15" spans="1:15" s="110" customFormat="1" ht="12" customHeight="1" x14ac:dyDescent="0.2">
      <c r="A15" s="118" t="s">
        <v>105</v>
      </c>
      <c r="B15" s="121" t="s">
        <v>108</v>
      </c>
      <c r="C15" s="113">
        <v>12.616532007458048</v>
      </c>
      <c r="D15" s="115">
        <v>7105</v>
      </c>
      <c r="E15" s="114">
        <v>7302</v>
      </c>
      <c r="F15" s="114">
        <v>7643</v>
      </c>
      <c r="G15" s="114">
        <v>7120</v>
      </c>
      <c r="H15" s="140">
        <v>7276</v>
      </c>
      <c r="I15" s="115">
        <v>-171</v>
      </c>
      <c r="J15" s="116">
        <v>-2.3501924134139638</v>
      </c>
    </row>
    <row r="16" spans="1:15" s="110" customFormat="1" ht="12" customHeight="1" x14ac:dyDescent="0.2">
      <c r="A16" s="118"/>
      <c r="B16" s="121" t="s">
        <v>109</v>
      </c>
      <c r="C16" s="113">
        <v>66.870283228269557</v>
      </c>
      <c r="D16" s="115">
        <v>37658</v>
      </c>
      <c r="E16" s="114">
        <v>37507</v>
      </c>
      <c r="F16" s="114">
        <v>38220</v>
      </c>
      <c r="G16" s="114">
        <v>38210</v>
      </c>
      <c r="H16" s="140">
        <v>37998</v>
      </c>
      <c r="I16" s="115">
        <v>-340</v>
      </c>
      <c r="J16" s="116">
        <v>-0.89478393599663142</v>
      </c>
    </row>
    <row r="17" spans="1:10" s="110" customFormat="1" ht="12" customHeight="1" x14ac:dyDescent="0.2">
      <c r="A17" s="118"/>
      <c r="B17" s="121" t="s">
        <v>110</v>
      </c>
      <c r="C17" s="113">
        <v>19.634200479445973</v>
      </c>
      <c r="D17" s="115">
        <v>11057</v>
      </c>
      <c r="E17" s="114">
        <v>11002</v>
      </c>
      <c r="F17" s="114">
        <v>10959</v>
      </c>
      <c r="G17" s="114">
        <v>10811</v>
      </c>
      <c r="H17" s="140">
        <v>10555</v>
      </c>
      <c r="I17" s="115">
        <v>502</v>
      </c>
      <c r="J17" s="116">
        <v>4.7560397915679768</v>
      </c>
    </row>
    <row r="18" spans="1:10" s="110" customFormat="1" ht="12" customHeight="1" x14ac:dyDescent="0.2">
      <c r="A18" s="120"/>
      <c r="B18" s="121" t="s">
        <v>111</v>
      </c>
      <c r="C18" s="113">
        <v>0.87898428482642277</v>
      </c>
      <c r="D18" s="115">
        <v>495</v>
      </c>
      <c r="E18" s="114">
        <v>500</v>
      </c>
      <c r="F18" s="114">
        <v>489</v>
      </c>
      <c r="G18" s="114">
        <v>489</v>
      </c>
      <c r="H18" s="140">
        <v>459</v>
      </c>
      <c r="I18" s="115">
        <v>36</v>
      </c>
      <c r="J18" s="116">
        <v>7.8431372549019605</v>
      </c>
    </row>
    <row r="19" spans="1:10" s="110" customFormat="1" ht="12" customHeight="1" x14ac:dyDescent="0.2">
      <c r="A19" s="120"/>
      <c r="B19" s="121" t="s">
        <v>112</v>
      </c>
      <c r="C19" s="113">
        <v>0.21841427683565656</v>
      </c>
      <c r="D19" s="115">
        <v>123</v>
      </c>
      <c r="E19" s="114">
        <v>117</v>
      </c>
      <c r="F19" s="114">
        <v>114</v>
      </c>
      <c r="G19" s="114">
        <v>113</v>
      </c>
      <c r="H19" s="140">
        <v>102</v>
      </c>
      <c r="I19" s="115">
        <v>21</v>
      </c>
      <c r="J19" s="116">
        <v>20.588235294117649</v>
      </c>
    </row>
    <row r="20" spans="1:10" s="110" customFormat="1" ht="12" customHeight="1" x14ac:dyDescent="0.2">
      <c r="A20" s="118" t="s">
        <v>113</v>
      </c>
      <c r="B20" s="119" t="s">
        <v>181</v>
      </c>
      <c r="C20" s="113">
        <v>75.065257924176507</v>
      </c>
      <c r="D20" s="115">
        <v>42273</v>
      </c>
      <c r="E20" s="114">
        <v>42358</v>
      </c>
      <c r="F20" s="114">
        <v>43382</v>
      </c>
      <c r="G20" s="114">
        <v>42769</v>
      </c>
      <c r="H20" s="140">
        <v>42540</v>
      </c>
      <c r="I20" s="115">
        <v>-267</v>
      </c>
      <c r="J20" s="116">
        <v>-0.62764456981664318</v>
      </c>
    </row>
    <row r="21" spans="1:10" s="110" customFormat="1" ht="12" customHeight="1" x14ac:dyDescent="0.2">
      <c r="A21" s="118"/>
      <c r="B21" s="119" t="s">
        <v>182</v>
      </c>
      <c r="C21" s="113">
        <v>24.934742075823493</v>
      </c>
      <c r="D21" s="115">
        <v>14042</v>
      </c>
      <c r="E21" s="114">
        <v>13953</v>
      </c>
      <c r="F21" s="114">
        <v>13929</v>
      </c>
      <c r="G21" s="114">
        <v>13861</v>
      </c>
      <c r="H21" s="140">
        <v>13748</v>
      </c>
      <c r="I21" s="115">
        <v>294</v>
      </c>
      <c r="J21" s="116">
        <v>2.1384928716904277</v>
      </c>
    </row>
    <row r="22" spans="1:10" s="110" customFormat="1" ht="12" customHeight="1" x14ac:dyDescent="0.2">
      <c r="A22" s="118" t="s">
        <v>113</v>
      </c>
      <c r="B22" s="119" t="s">
        <v>116</v>
      </c>
      <c r="C22" s="113">
        <v>88.521708248246469</v>
      </c>
      <c r="D22" s="115">
        <v>49851</v>
      </c>
      <c r="E22" s="114">
        <v>50115</v>
      </c>
      <c r="F22" s="114">
        <v>50772</v>
      </c>
      <c r="G22" s="114">
        <v>50159</v>
      </c>
      <c r="H22" s="140">
        <v>50058</v>
      </c>
      <c r="I22" s="115">
        <v>-207</v>
      </c>
      <c r="J22" s="116">
        <v>-0.4135203164329378</v>
      </c>
    </row>
    <row r="23" spans="1:10" s="110" customFormat="1" ht="12" customHeight="1" x14ac:dyDescent="0.2">
      <c r="A23" s="118"/>
      <c r="B23" s="119" t="s">
        <v>117</v>
      </c>
      <c r="C23" s="113">
        <v>11.45520731599041</v>
      </c>
      <c r="D23" s="115">
        <v>6451</v>
      </c>
      <c r="E23" s="114">
        <v>6182</v>
      </c>
      <c r="F23" s="114">
        <v>6527</v>
      </c>
      <c r="G23" s="114">
        <v>6456</v>
      </c>
      <c r="H23" s="140">
        <v>6216</v>
      </c>
      <c r="I23" s="115">
        <v>235</v>
      </c>
      <c r="J23" s="116">
        <v>3.7805662805662807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64634</v>
      </c>
      <c r="E64" s="236">
        <v>64371</v>
      </c>
      <c r="F64" s="236">
        <v>65195</v>
      </c>
      <c r="G64" s="236">
        <v>64183</v>
      </c>
      <c r="H64" s="140">
        <v>63961</v>
      </c>
      <c r="I64" s="115">
        <v>673</v>
      </c>
      <c r="J64" s="116">
        <v>1.052203686621535</v>
      </c>
    </row>
    <row r="65" spans="1:12" s="110" customFormat="1" ht="12" customHeight="1" x14ac:dyDescent="0.2">
      <c r="A65" s="118" t="s">
        <v>105</v>
      </c>
      <c r="B65" s="119" t="s">
        <v>106</v>
      </c>
      <c r="C65" s="113">
        <v>55.192313642974284</v>
      </c>
      <c r="D65" s="235">
        <v>35673</v>
      </c>
      <c r="E65" s="236">
        <v>35517</v>
      </c>
      <c r="F65" s="236">
        <v>36284</v>
      </c>
      <c r="G65" s="236">
        <v>35733</v>
      </c>
      <c r="H65" s="140">
        <v>35496</v>
      </c>
      <c r="I65" s="115">
        <v>177</v>
      </c>
      <c r="J65" s="116">
        <v>0.49864773495605136</v>
      </c>
    </row>
    <row r="66" spans="1:12" s="110" customFormat="1" ht="12" customHeight="1" x14ac:dyDescent="0.2">
      <c r="A66" s="118"/>
      <c r="B66" s="119" t="s">
        <v>107</v>
      </c>
      <c r="C66" s="113">
        <v>44.807686357025716</v>
      </c>
      <c r="D66" s="235">
        <v>28961</v>
      </c>
      <c r="E66" s="236">
        <v>28854</v>
      </c>
      <c r="F66" s="236">
        <v>28911</v>
      </c>
      <c r="G66" s="236">
        <v>28450</v>
      </c>
      <c r="H66" s="140">
        <v>28465</v>
      </c>
      <c r="I66" s="115">
        <v>496</v>
      </c>
      <c r="J66" s="116">
        <v>1.7424907781486036</v>
      </c>
    </row>
    <row r="67" spans="1:12" s="110" customFormat="1" ht="12" customHeight="1" x14ac:dyDescent="0.2">
      <c r="A67" s="118" t="s">
        <v>105</v>
      </c>
      <c r="B67" s="121" t="s">
        <v>108</v>
      </c>
      <c r="C67" s="113">
        <v>13.383049169167931</v>
      </c>
      <c r="D67" s="235">
        <v>8650</v>
      </c>
      <c r="E67" s="236">
        <v>8880</v>
      </c>
      <c r="F67" s="236">
        <v>9249</v>
      </c>
      <c r="G67" s="236">
        <v>8557</v>
      </c>
      <c r="H67" s="140">
        <v>8766</v>
      </c>
      <c r="I67" s="115">
        <v>-116</v>
      </c>
      <c r="J67" s="116">
        <v>-1.3232945471138489</v>
      </c>
    </row>
    <row r="68" spans="1:12" s="110" customFormat="1" ht="12" customHeight="1" x14ac:dyDescent="0.2">
      <c r="A68" s="118"/>
      <c r="B68" s="121" t="s">
        <v>109</v>
      </c>
      <c r="C68" s="113">
        <v>66.175697001578115</v>
      </c>
      <c r="D68" s="235">
        <v>42772</v>
      </c>
      <c r="E68" s="236">
        <v>42420</v>
      </c>
      <c r="F68" s="236">
        <v>42973</v>
      </c>
      <c r="G68" s="236">
        <v>42857</v>
      </c>
      <c r="H68" s="140">
        <v>42725</v>
      </c>
      <c r="I68" s="115">
        <v>47</v>
      </c>
      <c r="J68" s="116">
        <v>0.11000585137507314</v>
      </c>
    </row>
    <row r="69" spans="1:12" s="110" customFormat="1" ht="12" customHeight="1" x14ac:dyDescent="0.2">
      <c r="A69" s="118"/>
      <c r="B69" s="121" t="s">
        <v>110</v>
      </c>
      <c r="C69" s="113">
        <v>19.644459572361296</v>
      </c>
      <c r="D69" s="235">
        <v>12697</v>
      </c>
      <c r="E69" s="236">
        <v>12550</v>
      </c>
      <c r="F69" s="236">
        <v>12464</v>
      </c>
      <c r="G69" s="236">
        <v>12260</v>
      </c>
      <c r="H69" s="140">
        <v>11999</v>
      </c>
      <c r="I69" s="115">
        <v>698</v>
      </c>
      <c r="J69" s="116">
        <v>5.817151429285774</v>
      </c>
    </row>
    <row r="70" spans="1:12" s="110" customFormat="1" ht="12" customHeight="1" x14ac:dyDescent="0.2">
      <c r="A70" s="120"/>
      <c r="B70" s="121" t="s">
        <v>111</v>
      </c>
      <c r="C70" s="113">
        <v>0.79679425689265715</v>
      </c>
      <c r="D70" s="235">
        <v>515</v>
      </c>
      <c r="E70" s="236">
        <v>521</v>
      </c>
      <c r="F70" s="236">
        <v>509</v>
      </c>
      <c r="G70" s="236">
        <v>509</v>
      </c>
      <c r="H70" s="140">
        <v>471</v>
      </c>
      <c r="I70" s="115">
        <v>44</v>
      </c>
      <c r="J70" s="116">
        <v>9.3418259023354562</v>
      </c>
    </row>
    <row r="71" spans="1:12" s="110" customFormat="1" ht="12" customHeight="1" x14ac:dyDescent="0.2">
      <c r="A71" s="120"/>
      <c r="B71" s="121" t="s">
        <v>112</v>
      </c>
      <c r="C71" s="113">
        <v>0.19339666429433425</v>
      </c>
      <c r="D71" s="235">
        <v>125</v>
      </c>
      <c r="E71" s="236">
        <v>123</v>
      </c>
      <c r="F71" s="236">
        <v>119</v>
      </c>
      <c r="G71" s="236">
        <v>121</v>
      </c>
      <c r="H71" s="140">
        <v>107</v>
      </c>
      <c r="I71" s="115">
        <v>18</v>
      </c>
      <c r="J71" s="116">
        <v>16.822429906542055</v>
      </c>
    </row>
    <row r="72" spans="1:12" s="110" customFormat="1" ht="12" customHeight="1" x14ac:dyDescent="0.2">
      <c r="A72" s="118" t="s">
        <v>113</v>
      </c>
      <c r="B72" s="119" t="s">
        <v>181</v>
      </c>
      <c r="C72" s="113">
        <v>74.046167651700344</v>
      </c>
      <c r="D72" s="235">
        <v>47859</v>
      </c>
      <c r="E72" s="236">
        <v>47701</v>
      </c>
      <c r="F72" s="236">
        <v>48619</v>
      </c>
      <c r="G72" s="236">
        <v>47841</v>
      </c>
      <c r="H72" s="140">
        <v>47733</v>
      </c>
      <c r="I72" s="115">
        <v>126</v>
      </c>
      <c r="J72" s="116">
        <v>0.26396832380114388</v>
      </c>
    </row>
    <row r="73" spans="1:12" s="110" customFormat="1" ht="12" customHeight="1" x14ac:dyDescent="0.2">
      <c r="A73" s="118"/>
      <c r="B73" s="119" t="s">
        <v>182</v>
      </c>
      <c r="C73" s="113">
        <v>25.953832348299656</v>
      </c>
      <c r="D73" s="115">
        <v>16775</v>
      </c>
      <c r="E73" s="114">
        <v>16670</v>
      </c>
      <c r="F73" s="114">
        <v>16576</v>
      </c>
      <c r="G73" s="114">
        <v>16342</v>
      </c>
      <c r="H73" s="140">
        <v>16228</v>
      </c>
      <c r="I73" s="115">
        <v>547</v>
      </c>
      <c r="J73" s="116">
        <v>3.3707172787774216</v>
      </c>
    </row>
    <row r="74" spans="1:12" s="110" customFormat="1" ht="12" customHeight="1" x14ac:dyDescent="0.2">
      <c r="A74" s="118" t="s">
        <v>113</v>
      </c>
      <c r="B74" s="119" t="s">
        <v>116</v>
      </c>
      <c r="C74" s="113">
        <v>90.840733979020328</v>
      </c>
      <c r="D74" s="115">
        <v>58714</v>
      </c>
      <c r="E74" s="114">
        <v>58851</v>
      </c>
      <c r="F74" s="114">
        <v>59407</v>
      </c>
      <c r="G74" s="114">
        <v>58506</v>
      </c>
      <c r="H74" s="140">
        <v>58506</v>
      </c>
      <c r="I74" s="115">
        <v>208</v>
      </c>
      <c r="J74" s="116">
        <v>0.35551909205893412</v>
      </c>
    </row>
    <row r="75" spans="1:12" s="110" customFormat="1" ht="12" customHeight="1" x14ac:dyDescent="0.2">
      <c r="A75" s="142"/>
      <c r="B75" s="124" t="s">
        <v>117</v>
      </c>
      <c r="C75" s="125">
        <v>9.1406999412074139</v>
      </c>
      <c r="D75" s="143">
        <v>5908</v>
      </c>
      <c r="E75" s="144">
        <v>5507</v>
      </c>
      <c r="F75" s="144">
        <v>5776</v>
      </c>
      <c r="G75" s="144">
        <v>5663</v>
      </c>
      <c r="H75" s="145">
        <v>5442</v>
      </c>
      <c r="I75" s="143">
        <v>466</v>
      </c>
      <c r="J75" s="146">
        <v>8.5630282984196988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56315</v>
      </c>
      <c r="G11" s="114">
        <v>56311</v>
      </c>
      <c r="H11" s="114">
        <v>57311</v>
      </c>
      <c r="I11" s="114">
        <v>56630</v>
      </c>
      <c r="J11" s="140">
        <v>56288</v>
      </c>
      <c r="K11" s="114">
        <v>27</v>
      </c>
      <c r="L11" s="116">
        <v>4.7967595224559408E-2</v>
      </c>
    </row>
    <row r="12" spans="1:17" s="110" customFormat="1" ht="24.95" customHeight="1" x14ac:dyDescent="0.2">
      <c r="A12" s="604" t="s">
        <v>185</v>
      </c>
      <c r="B12" s="605"/>
      <c r="C12" s="605"/>
      <c r="D12" s="606"/>
      <c r="E12" s="113">
        <v>56.622569475273018</v>
      </c>
      <c r="F12" s="115">
        <v>31887</v>
      </c>
      <c r="G12" s="114">
        <v>31941</v>
      </c>
      <c r="H12" s="114">
        <v>32799</v>
      </c>
      <c r="I12" s="114">
        <v>32402</v>
      </c>
      <c r="J12" s="140">
        <v>32067</v>
      </c>
      <c r="K12" s="114">
        <v>-180</v>
      </c>
      <c r="L12" s="116">
        <v>-0.56132472635419595</v>
      </c>
    </row>
    <row r="13" spans="1:17" s="110" customFormat="1" ht="15" customHeight="1" x14ac:dyDescent="0.2">
      <c r="A13" s="120"/>
      <c r="B13" s="612" t="s">
        <v>107</v>
      </c>
      <c r="C13" s="612"/>
      <c r="E13" s="113">
        <v>43.377430524726982</v>
      </c>
      <c r="F13" s="115">
        <v>24428</v>
      </c>
      <c r="G13" s="114">
        <v>24370</v>
      </c>
      <c r="H13" s="114">
        <v>24512</v>
      </c>
      <c r="I13" s="114">
        <v>24228</v>
      </c>
      <c r="J13" s="140">
        <v>24221</v>
      </c>
      <c r="K13" s="114">
        <v>207</v>
      </c>
      <c r="L13" s="116">
        <v>0.85463027950951653</v>
      </c>
    </row>
    <row r="14" spans="1:17" s="110" customFormat="1" ht="24.95" customHeight="1" x14ac:dyDescent="0.2">
      <c r="A14" s="604" t="s">
        <v>186</v>
      </c>
      <c r="B14" s="605"/>
      <c r="C14" s="605"/>
      <c r="D14" s="606"/>
      <c r="E14" s="113">
        <v>12.616532007458048</v>
      </c>
      <c r="F14" s="115">
        <v>7105</v>
      </c>
      <c r="G14" s="114">
        <v>7302</v>
      </c>
      <c r="H14" s="114">
        <v>7643</v>
      </c>
      <c r="I14" s="114">
        <v>7120</v>
      </c>
      <c r="J14" s="140">
        <v>7276</v>
      </c>
      <c r="K14" s="114">
        <v>-171</v>
      </c>
      <c r="L14" s="116">
        <v>-2.3501924134139638</v>
      </c>
    </row>
    <row r="15" spans="1:17" s="110" customFormat="1" ht="15" customHeight="1" x14ac:dyDescent="0.2">
      <c r="A15" s="120"/>
      <c r="B15" s="119"/>
      <c r="C15" s="258" t="s">
        <v>106</v>
      </c>
      <c r="E15" s="113">
        <v>58.099929627023222</v>
      </c>
      <c r="F15" s="115">
        <v>4128</v>
      </c>
      <c r="G15" s="114">
        <v>4245</v>
      </c>
      <c r="H15" s="114">
        <v>4456</v>
      </c>
      <c r="I15" s="114">
        <v>4138</v>
      </c>
      <c r="J15" s="140">
        <v>4226</v>
      </c>
      <c r="K15" s="114">
        <v>-98</v>
      </c>
      <c r="L15" s="116">
        <v>-2.318977756743966</v>
      </c>
    </row>
    <row r="16" spans="1:17" s="110" customFormat="1" ht="15" customHeight="1" x14ac:dyDescent="0.2">
      <c r="A16" s="120"/>
      <c r="B16" s="119"/>
      <c r="C16" s="258" t="s">
        <v>107</v>
      </c>
      <c r="E16" s="113">
        <v>41.900070372976778</v>
      </c>
      <c r="F16" s="115">
        <v>2977</v>
      </c>
      <c r="G16" s="114">
        <v>3057</v>
      </c>
      <c r="H16" s="114">
        <v>3187</v>
      </c>
      <c r="I16" s="114">
        <v>2982</v>
      </c>
      <c r="J16" s="140">
        <v>3050</v>
      </c>
      <c r="K16" s="114">
        <v>-73</v>
      </c>
      <c r="L16" s="116">
        <v>-2.3934426229508197</v>
      </c>
    </row>
    <row r="17" spans="1:12" s="110" customFormat="1" ht="15" customHeight="1" x14ac:dyDescent="0.2">
      <c r="A17" s="120"/>
      <c r="B17" s="121" t="s">
        <v>109</v>
      </c>
      <c r="C17" s="258"/>
      <c r="E17" s="113">
        <v>66.870283228269557</v>
      </c>
      <c r="F17" s="115">
        <v>37658</v>
      </c>
      <c r="G17" s="114">
        <v>37507</v>
      </c>
      <c r="H17" s="114">
        <v>38220</v>
      </c>
      <c r="I17" s="114">
        <v>38210</v>
      </c>
      <c r="J17" s="140">
        <v>37998</v>
      </c>
      <c r="K17" s="114">
        <v>-340</v>
      </c>
      <c r="L17" s="116">
        <v>-0.89478393599663142</v>
      </c>
    </row>
    <row r="18" spans="1:12" s="110" customFormat="1" ht="15" customHeight="1" x14ac:dyDescent="0.2">
      <c r="A18" s="120"/>
      <c r="B18" s="119"/>
      <c r="C18" s="258" t="s">
        <v>106</v>
      </c>
      <c r="E18" s="113">
        <v>56.723670933135061</v>
      </c>
      <c r="F18" s="115">
        <v>21361</v>
      </c>
      <c r="G18" s="114">
        <v>21298</v>
      </c>
      <c r="H18" s="114">
        <v>21910</v>
      </c>
      <c r="I18" s="114">
        <v>21902</v>
      </c>
      <c r="J18" s="140">
        <v>21665</v>
      </c>
      <c r="K18" s="114">
        <v>-304</v>
      </c>
      <c r="L18" s="116">
        <v>-1.403184860373875</v>
      </c>
    </row>
    <row r="19" spans="1:12" s="110" customFormat="1" ht="15" customHeight="1" x14ac:dyDescent="0.2">
      <c r="A19" s="120"/>
      <c r="B19" s="119"/>
      <c r="C19" s="258" t="s">
        <v>107</v>
      </c>
      <c r="E19" s="113">
        <v>43.276329066864939</v>
      </c>
      <c r="F19" s="115">
        <v>16297</v>
      </c>
      <c r="G19" s="114">
        <v>16209</v>
      </c>
      <c r="H19" s="114">
        <v>16310</v>
      </c>
      <c r="I19" s="114">
        <v>16308</v>
      </c>
      <c r="J19" s="140">
        <v>16333</v>
      </c>
      <c r="K19" s="114">
        <v>-36</v>
      </c>
      <c r="L19" s="116">
        <v>-0.22041266148288741</v>
      </c>
    </row>
    <row r="20" spans="1:12" s="110" customFormat="1" ht="15" customHeight="1" x14ac:dyDescent="0.2">
      <c r="A20" s="120"/>
      <c r="B20" s="121" t="s">
        <v>110</v>
      </c>
      <c r="C20" s="258"/>
      <c r="E20" s="113">
        <v>19.634200479445973</v>
      </c>
      <c r="F20" s="115">
        <v>11057</v>
      </c>
      <c r="G20" s="114">
        <v>11002</v>
      </c>
      <c r="H20" s="114">
        <v>10959</v>
      </c>
      <c r="I20" s="114">
        <v>10811</v>
      </c>
      <c r="J20" s="140">
        <v>10555</v>
      </c>
      <c r="K20" s="114">
        <v>502</v>
      </c>
      <c r="L20" s="116">
        <v>4.7560397915679768</v>
      </c>
    </row>
    <row r="21" spans="1:12" s="110" customFormat="1" ht="15" customHeight="1" x14ac:dyDescent="0.2">
      <c r="A21" s="120"/>
      <c r="B21" s="119"/>
      <c r="C21" s="258" t="s">
        <v>106</v>
      </c>
      <c r="E21" s="113">
        <v>55.051098851406351</v>
      </c>
      <c r="F21" s="115">
        <v>6087</v>
      </c>
      <c r="G21" s="114">
        <v>6086</v>
      </c>
      <c r="H21" s="114">
        <v>6120</v>
      </c>
      <c r="I21" s="114">
        <v>6042</v>
      </c>
      <c r="J21" s="140">
        <v>5878</v>
      </c>
      <c r="K21" s="114">
        <v>209</v>
      </c>
      <c r="L21" s="116">
        <v>3.5556311670636269</v>
      </c>
    </row>
    <row r="22" spans="1:12" s="110" customFormat="1" ht="15" customHeight="1" x14ac:dyDescent="0.2">
      <c r="A22" s="120"/>
      <c r="B22" s="119"/>
      <c r="C22" s="258" t="s">
        <v>107</v>
      </c>
      <c r="E22" s="113">
        <v>44.948901148593649</v>
      </c>
      <c r="F22" s="115">
        <v>4970</v>
      </c>
      <c r="G22" s="114">
        <v>4916</v>
      </c>
      <c r="H22" s="114">
        <v>4839</v>
      </c>
      <c r="I22" s="114">
        <v>4769</v>
      </c>
      <c r="J22" s="140">
        <v>4677</v>
      </c>
      <c r="K22" s="114">
        <v>293</v>
      </c>
      <c r="L22" s="116">
        <v>6.2646995937566814</v>
      </c>
    </row>
    <row r="23" spans="1:12" s="110" customFormat="1" ht="15" customHeight="1" x14ac:dyDescent="0.2">
      <c r="A23" s="120"/>
      <c r="B23" s="121" t="s">
        <v>111</v>
      </c>
      <c r="C23" s="258"/>
      <c r="E23" s="113">
        <v>0.87898428482642277</v>
      </c>
      <c r="F23" s="115">
        <v>495</v>
      </c>
      <c r="G23" s="114">
        <v>500</v>
      </c>
      <c r="H23" s="114">
        <v>489</v>
      </c>
      <c r="I23" s="114">
        <v>489</v>
      </c>
      <c r="J23" s="140">
        <v>459</v>
      </c>
      <c r="K23" s="114">
        <v>36</v>
      </c>
      <c r="L23" s="116">
        <v>7.8431372549019605</v>
      </c>
    </row>
    <row r="24" spans="1:12" s="110" customFormat="1" ht="15" customHeight="1" x14ac:dyDescent="0.2">
      <c r="A24" s="120"/>
      <c r="B24" s="119"/>
      <c r="C24" s="258" t="s">
        <v>106</v>
      </c>
      <c r="E24" s="113">
        <v>62.828282828282831</v>
      </c>
      <c r="F24" s="115">
        <v>311</v>
      </c>
      <c r="G24" s="114">
        <v>312</v>
      </c>
      <c r="H24" s="114">
        <v>313</v>
      </c>
      <c r="I24" s="114">
        <v>320</v>
      </c>
      <c r="J24" s="140">
        <v>298</v>
      </c>
      <c r="K24" s="114">
        <v>13</v>
      </c>
      <c r="L24" s="116">
        <v>4.3624161073825505</v>
      </c>
    </row>
    <row r="25" spans="1:12" s="110" customFormat="1" ht="15" customHeight="1" x14ac:dyDescent="0.2">
      <c r="A25" s="120"/>
      <c r="B25" s="119"/>
      <c r="C25" s="258" t="s">
        <v>107</v>
      </c>
      <c r="E25" s="113">
        <v>37.171717171717169</v>
      </c>
      <c r="F25" s="115">
        <v>184</v>
      </c>
      <c r="G25" s="114">
        <v>188</v>
      </c>
      <c r="H25" s="114">
        <v>176</v>
      </c>
      <c r="I25" s="114">
        <v>169</v>
      </c>
      <c r="J25" s="140">
        <v>161</v>
      </c>
      <c r="K25" s="114">
        <v>23</v>
      </c>
      <c r="L25" s="116">
        <v>14.285714285714286</v>
      </c>
    </row>
    <row r="26" spans="1:12" s="110" customFormat="1" ht="15" customHeight="1" x14ac:dyDescent="0.2">
      <c r="A26" s="120"/>
      <c r="C26" s="121" t="s">
        <v>187</v>
      </c>
      <c r="D26" s="110" t="s">
        <v>188</v>
      </c>
      <c r="E26" s="113">
        <v>0.21841427683565656</v>
      </c>
      <c r="F26" s="115">
        <v>123</v>
      </c>
      <c r="G26" s="114">
        <v>117</v>
      </c>
      <c r="H26" s="114">
        <v>114</v>
      </c>
      <c r="I26" s="114">
        <v>113</v>
      </c>
      <c r="J26" s="140">
        <v>102</v>
      </c>
      <c r="K26" s="114">
        <v>21</v>
      </c>
      <c r="L26" s="116">
        <v>20.588235294117649</v>
      </c>
    </row>
    <row r="27" spans="1:12" s="110" customFormat="1" ht="15" customHeight="1" x14ac:dyDescent="0.2">
      <c r="A27" s="120"/>
      <c r="B27" s="119"/>
      <c r="D27" s="259" t="s">
        <v>106</v>
      </c>
      <c r="E27" s="113">
        <v>50.40650406504065</v>
      </c>
      <c r="F27" s="115">
        <v>62</v>
      </c>
      <c r="G27" s="114">
        <v>52</v>
      </c>
      <c r="H27" s="114">
        <v>57</v>
      </c>
      <c r="I27" s="114">
        <v>60</v>
      </c>
      <c r="J27" s="140">
        <v>53</v>
      </c>
      <c r="K27" s="114">
        <v>9</v>
      </c>
      <c r="L27" s="116">
        <v>16.981132075471699</v>
      </c>
    </row>
    <row r="28" spans="1:12" s="110" customFormat="1" ht="15" customHeight="1" x14ac:dyDescent="0.2">
      <c r="A28" s="120"/>
      <c r="B28" s="119"/>
      <c r="D28" s="259" t="s">
        <v>107</v>
      </c>
      <c r="E28" s="113">
        <v>49.59349593495935</v>
      </c>
      <c r="F28" s="115">
        <v>61</v>
      </c>
      <c r="G28" s="114">
        <v>65</v>
      </c>
      <c r="H28" s="114">
        <v>57</v>
      </c>
      <c r="I28" s="114">
        <v>53</v>
      </c>
      <c r="J28" s="140">
        <v>49</v>
      </c>
      <c r="K28" s="114">
        <v>12</v>
      </c>
      <c r="L28" s="116">
        <v>24.489795918367346</v>
      </c>
    </row>
    <row r="29" spans="1:12" s="110" customFormat="1" ht="24.95" customHeight="1" x14ac:dyDescent="0.2">
      <c r="A29" s="604" t="s">
        <v>189</v>
      </c>
      <c r="B29" s="605"/>
      <c r="C29" s="605"/>
      <c r="D29" s="606"/>
      <c r="E29" s="113">
        <v>88.521708248246469</v>
      </c>
      <c r="F29" s="115">
        <v>49851</v>
      </c>
      <c r="G29" s="114">
        <v>50115</v>
      </c>
      <c r="H29" s="114">
        <v>50772</v>
      </c>
      <c r="I29" s="114">
        <v>50159</v>
      </c>
      <c r="J29" s="140">
        <v>50058</v>
      </c>
      <c r="K29" s="114">
        <v>-207</v>
      </c>
      <c r="L29" s="116">
        <v>-0.4135203164329378</v>
      </c>
    </row>
    <row r="30" spans="1:12" s="110" customFormat="1" ht="15" customHeight="1" x14ac:dyDescent="0.2">
      <c r="A30" s="120"/>
      <c r="B30" s="119"/>
      <c r="C30" s="258" t="s">
        <v>106</v>
      </c>
      <c r="E30" s="113">
        <v>54.921666566367776</v>
      </c>
      <c r="F30" s="115">
        <v>27379</v>
      </c>
      <c r="G30" s="114">
        <v>27620</v>
      </c>
      <c r="H30" s="114">
        <v>28185</v>
      </c>
      <c r="I30" s="114">
        <v>27832</v>
      </c>
      <c r="J30" s="140">
        <v>27677</v>
      </c>
      <c r="K30" s="114">
        <v>-298</v>
      </c>
      <c r="L30" s="116">
        <v>-1.0767062904216498</v>
      </c>
    </row>
    <row r="31" spans="1:12" s="110" customFormat="1" ht="15" customHeight="1" x14ac:dyDescent="0.2">
      <c r="A31" s="120"/>
      <c r="B31" s="119"/>
      <c r="C31" s="258" t="s">
        <v>107</v>
      </c>
      <c r="E31" s="113">
        <v>45.078333433632224</v>
      </c>
      <c r="F31" s="115">
        <v>22472</v>
      </c>
      <c r="G31" s="114">
        <v>22495</v>
      </c>
      <c r="H31" s="114">
        <v>22587</v>
      </c>
      <c r="I31" s="114">
        <v>22327</v>
      </c>
      <c r="J31" s="140">
        <v>22381</v>
      </c>
      <c r="K31" s="114">
        <v>91</v>
      </c>
      <c r="L31" s="116">
        <v>0.40659487958536261</v>
      </c>
    </row>
    <row r="32" spans="1:12" s="110" customFormat="1" ht="15" customHeight="1" x14ac:dyDescent="0.2">
      <c r="A32" s="120"/>
      <c r="B32" s="119" t="s">
        <v>117</v>
      </c>
      <c r="C32" s="258"/>
      <c r="E32" s="113">
        <v>11.45520731599041</v>
      </c>
      <c r="F32" s="115">
        <v>6451</v>
      </c>
      <c r="G32" s="114">
        <v>6182</v>
      </c>
      <c r="H32" s="114">
        <v>6527</v>
      </c>
      <c r="I32" s="114">
        <v>6456</v>
      </c>
      <c r="J32" s="140">
        <v>6216</v>
      </c>
      <c r="K32" s="114">
        <v>235</v>
      </c>
      <c r="L32" s="116">
        <v>3.7805662805662807</v>
      </c>
    </row>
    <row r="33" spans="1:12" s="110" customFormat="1" ht="15" customHeight="1" x14ac:dyDescent="0.2">
      <c r="A33" s="120"/>
      <c r="B33" s="119"/>
      <c r="C33" s="258" t="s">
        <v>106</v>
      </c>
      <c r="E33" s="113">
        <v>69.741125406913653</v>
      </c>
      <c r="F33" s="115">
        <v>4499</v>
      </c>
      <c r="G33" s="114">
        <v>4311</v>
      </c>
      <c r="H33" s="114">
        <v>4606</v>
      </c>
      <c r="I33" s="114">
        <v>4560</v>
      </c>
      <c r="J33" s="140">
        <v>4381</v>
      </c>
      <c r="K33" s="114">
        <v>118</v>
      </c>
      <c r="L33" s="116">
        <v>2.6934489842501712</v>
      </c>
    </row>
    <row r="34" spans="1:12" s="110" customFormat="1" ht="15" customHeight="1" x14ac:dyDescent="0.2">
      <c r="A34" s="120"/>
      <c r="B34" s="119"/>
      <c r="C34" s="258" t="s">
        <v>107</v>
      </c>
      <c r="E34" s="113">
        <v>30.258874593086343</v>
      </c>
      <c r="F34" s="115">
        <v>1952</v>
      </c>
      <c r="G34" s="114">
        <v>1871</v>
      </c>
      <c r="H34" s="114">
        <v>1921</v>
      </c>
      <c r="I34" s="114">
        <v>1896</v>
      </c>
      <c r="J34" s="140">
        <v>1835</v>
      </c>
      <c r="K34" s="114">
        <v>117</v>
      </c>
      <c r="L34" s="116">
        <v>6.3760217983651222</v>
      </c>
    </row>
    <row r="35" spans="1:12" s="110" customFormat="1" ht="24.95" customHeight="1" x14ac:dyDescent="0.2">
      <c r="A35" s="604" t="s">
        <v>190</v>
      </c>
      <c r="B35" s="605"/>
      <c r="C35" s="605"/>
      <c r="D35" s="606"/>
      <c r="E35" s="113">
        <v>75.065257924176507</v>
      </c>
      <c r="F35" s="115">
        <v>42273</v>
      </c>
      <c r="G35" s="114">
        <v>42358</v>
      </c>
      <c r="H35" s="114">
        <v>43382</v>
      </c>
      <c r="I35" s="114">
        <v>42769</v>
      </c>
      <c r="J35" s="140">
        <v>42540</v>
      </c>
      <c r="K35" s="114">
        <v>-267</v>
      </c>
      <c r="L35" s="116">
        <v>-0.62764456981664318</v>
      </c>
    </row>
    <row r="36" spans="1:12" s="110" customFormat="1" ht="15" customHeight="1" x14ac:dyDescent="0.2">
      <c r="A36" s="120"/>
      <c r="B36" s="119"/>
      <c r="C36" s="258" t="s">
        <v>106</v>
      </c>
      <c r="E36" s="113">
        <v>70.560404986634495</v>
      </c>
      <c r="F36" s="115">
        <v>29828</v>
      </c>
      <c r="G36" s="114">
        <v>29915</v>
      </c>
      <c r="H36" s="114">
        <v>30726</v>
      </c>
      <c r="I36" s="114">
        <v>30304</v>
      </c>
      <c r="J36" s="140">
        <v>30028</v>
      </c>
      <c r="K36" s="114">
        <v>-200</v>
      </c>
      <c r="L36" s="116">
        <v>-0.66604502464366588</v>
      </c>
    </row>
    <row r="37" spans="1:12" s="110" customFormat="1" ht="15" customHeight="1" x14ac:dyDescent="0.2">
      <c r="A37" s="120"/>
      <c r="B37" s="119"/>
      <c r="C37" s="258" t="s">
        <v>107</v>
      </c>
      <c r="E37" s="113">
        <v>29.439595013365505</v>
      </c>
      <c r="F37" s="115">
        <v>12445</v>
      </c>
      <c r="G37" s="114">
        <v>12443</v>
      </c>
      <c r="H37" s="114">
        <v>12656</v>
      </c>
      <c r="I37" s="114">
        <v>12465</v>
      </c>
      <c r="J37" s="140">
        <v>12512</v>
      </c>
      <c r="K37" s="114">
        <v>-67</v>
      </c>
      <c r="L37" s="116">
        <v>-0.53548593350383633</v>
      </c>
    </row>
    <row r="38" spans="1:12" s="110" customFormat="1" ht="15" customHeight="1" x14ac:dyDescent="0.2">
      <c r="A38" s="120"/>
      <c r="B38" s="119" t="s">
        <v>182</v>
      </c>
      <c r="C38" s="258"/>
      <c r="E38" s="113">
        <v>24.934742075823493</v>
      </c>
      <c r="F38" s="115">
        <v>14042</v>
      </c>
      <c r="G38" s="114">
        <v>13953</v>
      </c>
      <c r="H38" s="114">
        <v>13929</v>
      </c>
      <c r="I38" s="114">
        <v>13861</v>
      </c>
      <c r="J38" s="140">
        <v>13748</v>
      </c>
      <c r="K38" s="114">
        <v>294</v>
      </c>
      <c r="L38" s="116">
        <v>2.1384928716904277</v>
      </c>
    </row>
    <row r="39" spans="1:12" s="110" customFormat="1" ht="15" customHeight="1" x14ac:dyDescent="0.2">
      <c r="A39" s="120"/>
      <c r="B39" s="119"/>
      <c r="C39" s="258" t="s">
        <v>106</v>
      </c>
      <c r="E39" s="113">
        <v>14.663153396952001</v>
      </c>
      <c r="F39" s="115">
        <v>2059</v>
      </c>
      <c r="G39" s="114">
        <v>2026</v>
      </c>
      <c r="H39" s="114">
        <v>2073</v>
      </c>
      <c r="I39" s="114">
        <v>2098</v>
      </c>
      <c r="J39" s="140">
        <v>2039</v>
      </c>
      <c r="K39" s="114">
        <v>20</v>
      </c>
      <c r="L39" s="116">
        <v>0.98087297694948505</v>
      </c>
    </row>
    <row r="40" spans="1:12" s="110" customFormat="1" ht="15" customHeight="1" x14ac:dyDescent="0.2">
      <c r="A40" s="120"/>
      <c r="B40" s="119"/>
      <c r="C40" s="258" t="s">
        <v>107</v>
      </c>
      <c r="E40" s="113">
        <v>85.336846603048002</v>
      </c>
      <c r="F40" s="115">
        <v>11983</v>
      </c>
      <c r="G40" s="114">
        <v>11927</v>
      </c>
      <c r="H40" s="114">
        <v>11856</v>
      </c>
      <c r="I40" s="114">
        <v>11763</v>
      </c>
      <c r="J40" s="140">
        <v>11709</v>
      </c>
      <c r="K40" s="114">
        <v>274</v>
      </c>
      <c r="L40" s="116">
        <v>2.3400802801263985</v>
      </c>
    </row>
    <row r="41" spans="1:12" s="110" customFormat="1" ht="24.75" customHeight="1" x14ac:dyDescent="0.2">
      <c r="A41" s="604" t="s">
        <v>517</v>
      </c>
      <c r="B41" s="605"/>
      <c r="C41" s="605"/>
      <c r="D41" s="606"/>
      <c r="E41" s="113">
        <v>4.826422800319631</v>
      </c>
      <c r="F41" s="115">
        <v>2718</v>
      </c>
      <c r="G41" s="114">
        <v>3027</v>
      </c>
      <c r="H41" s="114">
        <v>3079</v>
      </c>
      <c r="I41" s="114">
        <v>2583</v>
      </c>
      <c r="J41" s="140">
        <v>2720</v>
      </c>
      <c r="K41" s="114">
        <v>-2</v>
      </c>
      <c r="L41" s="116">
        <v>-7.3529411764705885E-2</v>
      </c>
    </row>
    <row r="42" spans="1:12" s="110" customFormat="1" ht="15" customHeight="1" x14ac:dyDescent="0.2">
      <c r="A42" s="120"/>
      <c r="B42" s="119"/>
      <c r="C42" s="258" t="s">
        <v>106</v>
      </c>
      <c r="E42" s="113">
        <v>60.228108903605595</v>
      </c>
      <c r="F42" s="115">
        <v>1637</v>
      </c>
      <c r="G42" s="114">
        <v>1864</v>
      </c>
      <c r="H42" s="114">
        <v>1893</v>
      </c>
      <c r="I42" s="114">
        <v>1537</v>
      </c>
      <c r="J42" s="140">
        <v>1619</v>
      </c>
      <c r="K42" s="114">
        <v>18</v>
      </c>
      <c r="L42" s="116">
        <v>1.1117974058060531</v>
      </c>
    </row>
    <row r="43" spans="1:12" s="110" customFormat="1" ht="15" customHeight="1" x14ac:dyDescent="0.2">
      <c r="A43" s="123"/>
      <c r="B43" s="124"/>
      <c r="C43" s="260" t="s">
        <v>107</v>
      </c>
      <c r="D43" s="261"/>
      <c r="E43" s="125">
        <v>39.771891096394405</v>
      </c>
      <c r="F43" s="143">
        <v>1081</v>
      </c>
      <c r="G43" s="144">
        <v>1163</v>
      </c>
      <c r="H43" s="144">
        <v>1186</v>
      </c>
      <c r="I43" s="144">
        <v>1046</v>
      </c>
      <c r="J43" s="145">
        <v>1101</v>
      </c>
      <c r="K43" s="144">
        <v>-20</v>
      </c>
      <c r="L43" s="146">
        <v>-1.8165304268846503</v>
      </c>
    </row>
    <row r="44" spans="1:12" s="110" customFormat="1" ht="45.75" customHeight="1" x14ac:dyDescent="0.2">
      <c r="A44" s="604" t="s">
        <v>191</v>
      </c>
      <c r="B44" s="605"/>
      <c r="C44" s="605"/>
      <c r="D44" s="606"/>
      <c r="E44" s="113">
        <v>1.2447838053804492</v>
      </c>
      <c r="F44" s="115">
        <v>701</v>
      </c>
      <c r="G44" s="114">
        <v>702</v>
      </c>
      <c r="H44" s="114">
        <v>704</v>
      </c>
      <c r="I44" s="114">
        <v>699</v>
      </c>
      <c r="J44" s="140">
        <v>701</v>
      </c>
      <c r="K44" s="114">
        <v>0</v>
      </c>
      <c r="L44" s="116">
        <v>0</v>
      </c>
    </row>
    <row r="45" spans="1:12" s="110" customFormat="1" ht="15" customHeight="1" x14ac:dyDescent="0.2">
      <c r="A45" s="120"/>
      <c r="B45" s="119"/>
      <c r="C45" s="258" t="s">
        <v>106</v>
      </c>
      <c r="E45" s="113">
        <v>61.626248216833098</v>
      </c>
      <c r="F45" s="115">
        <v>432</v>
      </c>
      <c r="G45" s="114">
        <v>430</v>
      </c>
      <c r="H45" s="114">
        <v>430</v>
      </c>
      <c r="I45" s="114">
        <v>430</v>
      </c>
      <c r="J45" s="140">
        <v>431</v>
      </c>
      <c r="K45" s="114">
        <v>1</v>
      </c>
      <c r="L45" s="116">
        <v>0.23201856148491878</v>
      </c>
    </row>
    <row r="46" spans="1:12" s="110" customFormat="1" ht="15" customHeight="1" x14ac:dyDescent="0.2">
      <c r="A46" s="123"/>
      <c r="B46" s="124"/>
      <c r="C46" s="260" t="s">
        <v>107</v>
      </c>
      <c r="D46" s="261"/>
      <c r="E46" s="125">
        <v>38.373751783166902</v>
      </c>
      <c r="F46" s="143">
        <v>269</v>
      </c>
      <c r="G46" s="144">
        <v>272</v>
      </c>
      <c r="H46" s="144">
        <v>274</v>
      </c>
      <c r="I46" s="144">
        <v>269</v>
      </c>
      <c r="J46" s="145">
        <v>270</v>
      </c>
      <c r="K46" s="144">
        <v>-1</v>
      </c>
      <c r="L46" s="146">
        <v>-0.37037037037037035</v>
      </c>
    </row>
    <row r="47" spans="1:12" s="110" customFormat="1" ht="39" customHeight="1" x14ac:dyDescent="0.2">
      <c r="A47" s="604" t="s">
        <v>518</v>
      </c>
      <c r="B47" s="607"/>
      <c r="C47" s="607"/>
      <c r="D47" s="608"/>
      <c r="E47" s="113">
        <v>5.8598952321761523E-2</v>
      </c>
      <c r="F47" s="115">
        <v>33</v>
      </c>
      <c r="G47" s="114">
        <v>29</v>
      </c>
      <c r="H47" s="114">
        <v>22</v>
      </c>
      <c r="I47" s="114">
        <v>19</v>
      </c>
      <c r="J47" s="140">
        <v>22</v>
      </c>
      <c r="K47" s="114">
        <v>11</v>
      </c>
      <c r="L47" s="116">
        <v>50</v>
      </c>
    </row>
    <row r="48" spans="1:12" s="110" customFormat="1" ht="15" customHeight="1" x14ac:dyDescent="0.2">
      <c r="A48" s="120"/>
      <c r="B48" s="119"/>
      <c r="C48" s="258" t="s">
        <v>106</v>
      </c>
      <c r="E48" s="113">
        <v>24.242424242424242</v>
      </c>
      <c r="F48" s="115">
        <v>8</v>
      </c>
      <c r="G48" s="114">
        <v>7</v>
      </c>
      <c r="H48" s="114">
        <v>6</v>
      </c>
      <c r="I48" s="114">
        <v>5</v>
      </c>
      <c r="J48" s="140">
        <v>7</v>
      </c>
      <c r="K48" s="114">
        <v>1</v>
      </c>
      <c r="L48" s="116">
        <v>14.285714285714286</v>
      </c>
    </row>
    <row r="49" spans="1:12" s="110" customFormat="1" ht="15" customHeight="1" x14ac:dyDescent="0.2">
      <c r="A49" s="123"/>
      <c r="B49" s="124"/>
      <c r="C49" s="260" t="s">
        <v>107</v>
      </c>
      <c r="D49" s="261"/>
      <c r="E49" s="125">
        <v>75.757575757575751</v>
      </c>
      <c r="F49" s="143">
        <v>25</v>
      </c>
      <c r="G49" s="144">
        <v>22</v>
      </c>
      <c r="H49" s="144">
        <v>16</v>
      </c>
      <c r="I49" s="144">
        <v>14</v>
      </c>
      <c r="J49" s="145">
        <v>15</v>
      </c>
      <c r="K49" s="144">
        <v>10</v>
      </c>
      <c r="L49" s="146">
        <v>66.666666666666671</v>
      </c>
    </row>
    <row r="50" spans="1:12" s="110" customFormat="1" ht="24.95" customHeight="1" x14ac:dyDescent="0.2">
      <c r="A50" s="609" t="s">
        <v>192</v>
      </c>
      <c r="B50" s="610"/>
      <c r="C50" s="610"/>
      <c r="D50" s="611"/>
      <c r="E50" s="262">
        <v>12.966349995560686</v>
      </c>
      <c r="F50" s="263">
        <v>7302</v>
      </c>
      <c r="G50" s="264">
        <v>7463</v>
      </c>
      <c r="H50" s="264">
        <v>7757</v>
      </c>
      <c r="I50" s="264">
        <v>7259</v>
      </c>
      <c r="J50" s="265">
        <v>7287</v>
      </c>
      <c r="K50" s="263">
        <v>15</v>
      </c>
      <c r="L50" s="266">
        <v>0.20584602717167558</v>
      </c>
    </row>
    <row r="51" spans="1:12" s="110" customFormat="1" ht="15" customHeight="1" x14ac:dyDescent="0.2">
      <c r="A51" s="120"/>
      <c r="B51" s="119"/>
      <c r="C51" s="258" t="s">
        <v>106</v>
      </c>
      <c r="E51" s="113">
        <v>57.121336620104081</v>
      </c>
      <c r="F51" s="115">
        <v>4171</v>
      </c>
      <c r="G51" s="114">
        <v>4256</v>
      </c>
      <c r="H51" s="114">
        <v>4473</v>
      </c>
      <c r="I51" s="114">
        <v>4150</v>
      </c>
      <c r="J51" s="140">
        <v>4135</v>
      </c>
      <c r="K51" s="114">
        <v>36</v>
      </c>
      <c r="L51" s="116">
        <v>0.87061668681983073</v>
      </c>
    </row>
    <row r="52" spans="1:12" s="110" customFormat="1" ht="15" customHeight="1" x14ac:dyDescent="0.2">
      <c r="A52" s="120"/>
      <c r="B52" s="119"/>
      <c r="C52" s="258" t="s">
        <v>107</v>
      </c>
      <c r="E52" s="113">
        <v>42.878663379895919</v>
      </c>
      <c r="F52" s="115">
        <v>3131</v>
      </c>
      <c r="G52" s="114">
        <v>3207</v>
      </c>
      <c r="H52" s="114">
        <v>3284</v>
      </c>
      <c r="I52" s="114">
        <v>3109</v>
      </c>
      <c r="J52" s="140">
        <v>3152</v>
      </c>
      <c r="K52" s="114">
        <v>-21</v>
      </c>
      <c r="L52" s="116">
        <v>-0.66624365482233505</v>
      </c>
    </row>
    <row r="53" spans="1:12" s="110" customFormat="1" ht="15" customHeight="1" x14ac:dyDescent="0.2">
      <c r="A53" s="120"/>
      <c r="B53" s="119"/>
      <c r="C53" s="258" t="s">
        <v>187</v>
      </c>
      <c r="D53" s="110" t="s">
        <v>193</v>
      </c>
      <c r="E53" s="113">
        <v>26.92413037523966</v>
      </c>
      <c r="F53" s="115">
        <v>1966</v>
      </c>
      <c r="G53" s="114">
        <v>2249</v>
      </c>
      <c r="H53" s="114">
        <v>2364</v>
      </c>
      <c r="I53" s="114">
        <v>1810</v>
      </c>
      <c r="J53" s="140">
        <v>1932</v>
      </c>
      <c r="K53" s="114">
        <v>34</v>
      </c>
      <c r="L53" s="116">
        <v>1.7598343685300206</v>
      </c>
    </row>
    <row r="54" spans="1:12" s="110" customFormat="1" ht="15" customHeight="1" x14ac:dyDescent="0.2">
      <c r="A54" s="120"/>
      <c r="B54" s="119"/>
      <c r="D54" s="267" t="s">
        <v>194</v>
      </c>
      <c r="E54" s="113">
        <v>63.224821973550355</v>
      </c>
      <c r="F54" s="115">
        <v>1243</v>
      </c>
      <c r="G54" s="114">
        <v>1406</v>
      </c>
      <c r="H54" s="114">
        <v>1494</v>
      </c>
      <c r="I54" s="114">
        <v>1146</v>
      </c>
      <c r="J54" s="140">
        <v>1201</v>
      </c>
      <c r="K54" s="114">
        <v>42</v>
      </c>
      <c r="L54" s="116">
        <v>3.4970857618651126</v>
      </c>
    </row>
    <row r="55" spans="1:12" s="110" customFormat="1" ht="15" customHeight="1" x14ac:dyDescent="0.2">
      <c r="A55" s="120"/>
      <c r="B55" s="119"/>
      <c r="D55" s="267" t="s">
        <v>195</v>
      </c>
      <c r="E55" s="113">
        <v>36.775178026449645</v>
      </c>
      <c r="F55" s="115">
        <v>723</v>
      </c>
      <c r="G55" s="114">
        <v>843</v>
      </c>
      <c r="H55" s="114">
        <v>870</v>
      </c>
      <c r="I55" s="114">
        <v>664</v>
      </c>
      <c r="J55" s="140">
        <v>731</v>
      </c>
      <c r="K55" s="114">
        <v>-8</v>
      </c>
      <c r="L55" s="116">
        <v>-1.094391244870041</v>
      </c>
    </row>
    <row r="56" spans="1:12" s="110" customFormat="1" ht="15" customHeight="1" x14ac:dyDescent="0.2">
      <c r="A56" s="120"/>
      <c r="B56" s="119" t="s">
        <v>196</v>
      </c>
      <c r="C56" s="258"/>
      <c r="E56" s="113">
        <v>72.529521441889372</v>
      </c>
      <c r="F56" s="115">
        <v>40845</v>
      </c>
      <c r="G56" s="114">
        <v>40750</v>
      </c>
      <c r="H56" s="114">
        <v>41315</v>
      </c>
      <c r="I56" s="114">
        <v>41171</v>
      </c>
      <c r="J56" s="140">
        <v>40859</v>
      </c>
      <c r="K56" s="114">
        <v>-14</v>
      </c>
      <c r="L56" s="116">
        <v>-3.4264176803152302E-2</v>
      </c>
    </row>
    <row r="57" spans="1:12" s="110" customFormat="1" ht="15" customHeight="1" x14ac:dyDescent="0.2">
      <c r="A57" s="120"/>
      <c r="B57" s="119"/>
      <c r="C57" s="258" t="s">
        <v>106</v>
      </c>
      <c r="E57" s="113">
        <v>56.687477047374223</v>
      </c>
      <c r="F57" s="115">
        <v>23154</v>
      </c>
      <c r="G57" s="114">
        <v>23164</v>
      </c>
      <c r="H57" s="114">
        <v>23654</v>
      </c>
      <c r="I57" s="114">
        <v>23621</v>
      </c>
      <c r="J57" s="140">
        <v>23367</v>
      </c>
      <c r="K57" s="114">
        <v>-213</v>
      </c>
      <c r="L57" s="116">
        <v>-0.9115419180896136</v>
      </c>
    </row>
    <row r="58" spans="1:12" s="110" customFormat="1" ht="15" customHeight="1" x14ac:dyDescent="0.2">
      <c r="A58" s="120"/>
      <c r="B58" s="119"/>
      <c r="C58" s="258" t="s">
        <v>107</v>
      </c>
      <c r="E58" s="113">
        <v>43.312522952625777</v>
      </c>
      <c r="F58" s="115">
        <v>17691</v>
      </c>
      <c r="G58" s="114">
        <v>17586</v>
      </c>
      <c r="H58" s="114">
        <v>17661</v>
      </c>
      <c r="I58" s="114">
        <v>17550</v>
      </c>
      <c r="J58" s="140">
        <v>17492</v>
      </c>
      <c r="K58" s="114">
        <v>199</v>
      </c>
      <c r="L58" s="116">
        <v>1.1376629316258862</v>
      </c>
    </row>
    <row r="59" spans="1:12" s="110" customFormat="1" ht="15" customHeight="1" x14ac:dyDescent="0.2">
      <c r="A59" s="120"/>
      <c r="B59" s="119"/>
      <c r="C59" s="258" t="s">
        <v>105</v>
      </c>
      <c r="D59" s="110" t="s">
        <v>197</v>
      </c>
      <c r="E59" s="113">
        <v>91.328191945158522</v>
      </c>
      <c r="F59" s="115">
        <v>37303</v>
      </c>
      <c r="G59" s="114">
        <v>37181</v>
      </c>
      <c r="H59" s="114">
        <v>37709</v>
      </c>
      <c r="I59" s="114">
        <v>37640</v>
      </c>
      <c r="J59" s="140">
        <v>37355</v>
      </c>
      <c r="K59" s="114">
        <v>-52</v>
      </c>
      <c r="L59" s="116">
        <v>-0.139204925712756</v>
      </c>
    </row>
    <row r="60" spans="1:12" s="110" customFormat="1" ht="15" customHeight="1" x14ac:dyDescent="0.2">
      <c r="A60" s="120"/>
      <c r="B60" s="119"/>
      <c r="C60" s="258"/>
      <c r="D60" s="267" t="s">
        <v>198</v>
      </c>
      <c r="E60" s="113">
        <v>54.617591078465537</v>
      </c>
      <c r="F60" s="115">
        <v>20374</v>
      </c>
      <c r="G60" s="114">
        <v>20362</v>
      </c>
      <c r="H60" s="114">
        <v>20814</v>
      </c>
      <c r="I60" s="114">
        <v>20843</v>
      </c>
      <c r="J60" s="140">
        <v>20611</v>
      </c>
      <c r="K60" s="114">
        <v>-237</v>
      </c>
      <c r="L60" s="116">
        <v>-1.1498714278783173</v>
      </c>
    </row>
    <row r="61" spans="1:12" s="110" customFormat="1" ht="15" customHeight="1" x14ac:dyDescent="0.2">
      <c r="A61" s="120"/>
      <c r="B61" s="119"/>
      <c r="C61" s="258"/>
      <c r="D61" s="267" t="s">
        <v>199</v>
      </c>
      <c r="E61" s="113">
        <v>45.382408921534463</v>
      </c>
      <c r="F61" s="115">
        <v>16929</v>
      </c>
      <c r="G61" s="114">
        <v>16819</v>
      </c>
      <c r="H61" s="114">
        <v>16895</v>
      </c>
      <c r="I61" s="114">
        <v>16797</v>
      </c>
      <c r="J61" s="140">
        <v>16744</v>
      </c>
      <c r="K61" s="114">
        <v>185</v>
      </c>
      <c r="L61" s="116">
        <v>1.1048733874820831</v>
      </c>
    </row>
    <row r="62" spans="1:12" s="110" customFormat="1" ht="15" customHeight="1" x14ac:dyDescent="0.2">
      <c r="A62" s="120"/>
      <c r="B62" s="119"/>
      <c r="C62" s="258"/>
      <c r="D62" s="258" t="s">
        <v>200</v>
      </c>
      <c r="E62" s="113">
        <v>8.671808054841474</v>
      </c>
      <c r="F62" s="115">
        <v>3542</v>
      </c>
      <c r="G62" s="114">
        <v>3569</v>
      </c>
      <c r="H62" s="114">
        <v>3606</v>
      </c>
      <c r="I62" s="114">
        <v>3531</v>
      </c>
      <c r="J62" s="140">
        <v>3504</v>
      </c>
      <c r="K62" s="114">
        <v>38</v>
      </c>
      <c r="L62" s="116">
        <v>1.0844748858447488</v>
      </c>
    </row>
    <row r="63" spans="1:12" s="110" customFormat="1" ht="15" customHeight="1" x14ac:dyDescent="0.2">
      <c r="A63" s="120"/>
      <c r="B63" s="119"/>
      <c r="C63" s="258"/>
      <c r="D63" s="267" t="s">
        <v>198</v>
      </c>
      <c r="E63" s="113">
        <v>78.486730660643701</v>
      </c>
      <c r="F63" s="115">
        <v>2780</v>
      </c>
      <c r="G63" s="114">
        <v>2802</v>
      </c>
      <c r="H63" s="114">
        <v>2840</v>
      </c>
      <c r="I63" s="114">
        <v>2778</v>
      </c>
      <c r="J63" s="140">
        <v>2756</v>
      </c>
      <c r="K63" s="114">
        <v>24</v>
      </c>
      <c r="L63" s="116">
        <v>0.8708272859216255</v>
      </c>
    </row>
    <row r="64" spans="1:12" s="110" customFormat="1" ht="15" customHeight="1" x14ac:dyDescent="0.2">
      <c r="A64" s="120"/>
      <c r="B64" s="119"/>
      <c r="C64" s="258"/>
      <c r="D64" s="267" t="s">
        <v>199</v>
      </c>
      <c r="E64" s="113">
        <v>21.513269339356295</v>
      </c>
      <c r="F64" s="115">
        <v>762</v>
      </c>
      <c r="G64" s="114">
        <v>767</v>
      </c>
      <c r="H64" s="114">
        <v>766</v>
      </c>
      <c r="I64" s="114">
        <v>753</v>
      </c>
      <c r="J64" s="140">
        <v>748</v>
      </c>
      <c r="K64" s="114">
        <v>14</v>
      </c>
      <c r="L64" s="116">
        <v>1.8716577540106951</v>
      </c>
    </row>
    <row r="65" spans="1:12" s="110" customFormat="1" ht="15" customHeight="1" x14ac:dyDescent="0.2">
      <c r="A65" s="120"/>
      <c r="B65" s="119" t="s">
        <v>201</v>
      </c>
      <c r="C65" s="258"/>
      <c r="E65" s="113">
        <v>7.3035603302850038</v>
      </c>
      <c r="F65" s="115">
        <v>4113</v>
      </c>
      <c r="G65" s="114">
        <v>4061</v>
      </c>
      <c r="H65" s="114">
        <v>4020</v>
      </c>
      <c r="I65" s="114">
        <v>3990</v>
      </c>
      <c r="J65" s="140">
        <v>3913</v>
      </c>
      <c r="K65" s="114">
        <v>200</v>
      </c>
      <c r="L65" s="116">
        <v>5.111167901865576</v>
      </c>
    </row>
    <row r="66" spans="1:12" s="110" customFormat="1" ht="15" customHeight="1" x14ac:dyDescent="0.2">
      <c r="A66" s="120"/>
      <c r="B66" s="119"/>
      <c r="C66" s="258" t="s">
        <v>106</v>
      </c>
      <c r="E66" s="113">
        <v>54.266958424507656</v>
      </c>
      <c r="F66" s="115">
        <v>2232</v>
      </c>
      <c r="G66" s="114">
        <v>2228</v>
      </c>
      <c r="H66" s="114">
        <v>2214</v>
      </c>
      <c r="I66" s="114">
        <v>2190</v>
      </c>
      <c r="J66" s="140">
        <v>2155</v>
      </c>
      <c r="K66" s="114">
        <v>77</v>
      </c>
      <c r="L66" s="116">
        <v>3.5730858468677495</v>
      </c>
    </row>
    <row r="67" spans="1:12" s="110" customFormat="1" ht="15" customHeight="1" x14ac:dyDescent="0.2">
      <c r="A67" s="120"/>
      <c r="B67" s="119"/>
      <c r="C67" s="258" t="s">
        <v>107</v>
      </c>
      <c r="E67" s="113">
        <v>45.733041575492344</v>
      </c>
      <c r="F67" s="115">
        <v>1881</v>
      </c>
      <c r="G67" s="114">
        <v>1833</v>
      </c>
      <c r="H67" s="114">
        <v>1806</v>
      </c>
      <c r="I67" s="114">
        <v>1800</v>
      </c>
      <c r="J67" s="140">
        <v>1758</v>
      </c>
      <c r="K67" s="114">
        <v>123</v>
      </c>
      <c r="L67" s="116">
        <v>6.9965870307167233</v>
      </c>
    </row>
    <row r="68" spans="1:12" s="110" customFormat="1" ht="15" customHeight="1" x14ac:dyDescent="0.2">
      <c r="A68" s="120"/>
      <c r="B68" s="119"/>
      <c r="C68" s="258" t="s">
        <v>105</v>
      </c>
      <c r="D68" s="110" t="s">
        <v>202</v>
      </c>
      <c r="E68" s="113">
        <v>23.87551665451009</v>
      </c>
      <c r="F68" s="115">
        <v>982</v>
      </c>
      <c r="G68" s="114">
        <v>963</v>
      </c>
      <c r="H68" s="114">
        <v>935</v>
      </c>
      <c r="I68" s="114">
        <v>903</v>
      </c>
      <c r="J68" s="140">
        <v>843</v>
      </c>
      <c r="K68" s="114">
        <v>139</v>
      </c>
      <c r="L68" s="116">
        <v>16.488730723606167</v>
      </c>
    </row>
    <row r="69" spans="1:12" s="110" customFormat="1" ht="15" customHeight="1" x14ac:dyDescent="0.2">
      <c r="A69" s="120"/>
      <c r="B69" s="119"/>
      <c r="C69" s="258"/>
      <c r="D69" s="267" t="s">
        <v>198</v>
      </c>
      <c r="E69" s="113">
        <v>54.276985743380855</v>
      </c>
      <c r="F69" s="115">
        <v>533</v>
      </c>
      <c r="G69" s="114">
        <v>518</v>
      </c>
      <c r="H69" s="114">
        <v>496</v>
      </c>
      <c r="I69" s="114">
        <v>485</v>
      </c>
      <c r="J69" s="140">
        <v>460</v>
      </c>
      <c r="K69" s="114">
        <v>73</v>
      </c>
      <c r="L69" s="116">
        <v>15.869565217391305</v>
      </c>
    </row>
    <row r="70" spans="1:12" s="110" customFormat="1" ht="15" customHeight="1" x14ac:dyDescent="0.2">
      <c r="A70" s="120"/>
      <c r="B70" s="119"/>
      <c r="C70" s="258"/>
      <c r="D70" s="267" t="s">
        <v>199</v>
      </c>
      <c r="E70" s="113">
        <v>45.723014256619145</v>
      </c>
      <c r="F70" s="115">
        <v>449</v>
      </c>
      <c r="G70" s="114">
        <v>445</v>
      </c>
      <c r="H70" s="114">
        <v>439</v>
      </c>
      <c r="I70" s="114">
        <v>418</v>
      </c>
      <c r="J70" s="140">
        <v>383</v>
      </c>
      <c r="K70" s="114">
        <v>66</v>
      </c>
      <c r="L70" s="116">
        <v>17.232375979112273</v>
      </c>
    </row>
    <row r="71" spans="1:12" s="110" customFormat="1" ht="15" customHeight="1" x14ac:dyDescent="0.2">
      <c r="A71" s="120"/>
      <c r="B71" s="119"/>
      <c r="C71" s="258"/>
      <c r="D71" s="110" t="s">
        <v>203</v>
      </c>
      <c r="E71" s="113">
        <v>68.78191101385849</v>
      </c>
      <c r="F71" s="115">
        <v>2829</v>
      </c>
      <c r="G71" s="114">
        <v>2798</v>
      </c>
      <c r="H71" s="114">
        <v>2789</v>
      </c>
      <c r="I71" s="114">
        <v>2789</v>
      </c>
      <c r="J71" s="140">
        <v>2782</v>
      </c>
      <c r="K71" s="114">
        <v>47</v>
      </c>
      <c r="L71" s="116">
        <v>1.6894320632638389</v>
      </c>
    </row>
    <row r="72" spans="1:12" s="110" customFormat="1" ht="15" customHeight="1" x14ac:dyDescent="0.2">
      <c r="A72" s="120"/>
      <c r="B72" s="119"/>
      <c r="C72" s="258"/>
      <c r="D72" s="267" t="s">
        <v>198</v>
      </c>
      <c r="E72" s="113">
        <v>54.08271474019088</v>
      </c>
      <c r="F72" s="115">
        <v>1530</v>
      </c>
      <c r="G72" s="114">
        <v>1539</v>
      </c>
      <c r="H72" s="114">
        <v>1549</v>
      </c>
      <c r="I72" s="114">
        <v>1534</v>
      </c>
      <c r="J72" s="140">
        <v>1523</v>
      </c>
      <c r="K72" s="114">
        <v>7</v>
      </c>
      <c r="L72" s="116">
        <v>0.45961917268548919</v>
      </c>
    </row>
    <row r="73" spans="1:12" s="110" customFormat="1" ht="15" customHeight="1" x14ac:dyDescent="0.2">
      <c r="A73" s="120"/>
      <c r="B73" s="119"/>
      <c r="C73" s="258"/>
      <c r="D73" s="267" t="s">
        <v>199</v>
      </c>
      <c r="E73" s="113">
        <v>45.91728525980912</v>
      </c>
      <c r="F73" s="115">
        <v>1299</v>
      </c>
      <c r="G73" s="114">
        <v>1259</v>
      </c>
      <c r="H73" s="114">
        <v>1240</v>
      </c>
      <c r="I73" s="114">
        <v>1255</v>
      </c>
      <c r="J73" s="140">
        <v>1259</v>
      </c>
      <c r="K73" s="114">
        <v>40</v>
      </c>
      <c r="L73" s="116">
        <v>3.177124702144559</v>
      </c>
    </row>
    <row r="74" spans="1:12" s="110" customFormat="1" ht="15" customHeight="1" x14ac:dyDescent="0.2">
      <c r="A74" s="120"/>
      <c r="B74" s="119"/>
      <c r="C74" s="258"/>
      <c r="D74" s="110" t="s">
        <v>204</v>
      </c>
      <c r="E74" s="113">
        <v>7.3425723316314127</v>
      </c>
      <c r="F74" s="115">
        <v>302</v>
      </c>
      <c r="G74" s="114">
        <v>300</v>
      </c>
      <c r="H74" s="114">
        <v>296</v>
      </c>
      <c r="I74" s="114">
        <v>298</v>
      </c>
      <c r="J74" s="140">
        <v>288</v>
      </c>
      <c r="K74" s="114">
        <v>14</v>
      </c>
      <c r="L74" s="116">
        <v>4.8611111111111107</v>
      </c>
    </row>
    <row r="75" spans="1:12" s="110" customFormat="1" ht="15" customHeight="1" x14ac:dyDescent="0.2">
      <c r="A75" s="120"/>
      <c r="B75" s="119"/>
      <c r="C75" s="258"/>
      <c r="D75" s="267" t="s">
        <v>198</v>
      </c>
      <c r="E75" s="113">
        <v>55.960264900662253</v>
      </c>
      <c r="F75" s="115">
        <v>169</v>
      </c>
      <c r="G75" s="114">
        <v>171</v>
      </c>
      <c r="H75" s="114">
        <v>169</v>
      </c>
      <c r="I75" s="114">
        <v>171</v>
      </c>
      <c r="J75" s="140">
        <v>172</v>
      </c>
      <c r="K75" s="114">
        <v>-3</v>
      </c>
      <c r="L75" s="116">
        <v>-1.7441860465116279</v>
      </c>
    </row>
    <row r="76" spans="1:12" s="110" customFormat="1" ht="15" customHeight="1" x14ac:dyDescent="0.2">
      <c r="A76" s="120"/>
      <c r="B76" s="119"/>
      <c r="C76" s="258"/>
      <c r="D76" s="267" t="s">
        <v>199</v>
      </c>
      <c r="E76" s="113">
        <v>44.039735099337747</v>
      </c>
      <c r="F76" s="115">
        <v>133</v>
      </c>
      <c r="G76" s="114">
        <v>129</v>
      </c>
      <c r="H76" s="114">
        <v>127</v>
      </c>
      <c r="I76" s="114">
        <v>127</v>
      </c>
      <c r="J76" s="140">
        <v>116</v>
      </c>
      <c r="K76" s="114">
        <v>17</v>
      </c>
      <c r="L76" s="116">
        <v>14.655172413793103</v>
      </c>
    </row>
    <row r="77" spans="1:12" s="110" customFormat="1" ht="15" customHeight="1" x14ac:dyDescent="0.2">
      <c r="A77" s="534"/>
      <c r="B77" s="119" t="s">
        <v>205</v>
      </c>
      <c r="C77" s="268"/>
      <c r="D77" s="182"/>
      <c r="E77" s="113">
        <v>7.2005682322649385</v>
      </c>
      <c r="F77" s="115">
        <v>4055</v>
      </c>
      <c r="G77" s="114">
        <v>4037</v>
      </c>
      <c r="H77" s="114">
        <v>4219</v>
      </c>
      <c r="I77" s="114">
        <v>4210</v>
      </c>
      <c r="J77" s="140">
        <v>4229</v>
      </c>
      <c r="K77" s="114">
        <v>-174</v>
      </c>
      <c r="L77" s="116">
        <v>-4.1144478600141881</v>
      </c>
    </row>
    <row r="78" spans="1:12" s="110" customFormat="1" ht="15" customHeight="1" x14ac:dyDescent="0.2">
      <c r="A78" s="120"/>
      <c r="B78" s="119"/>
      <c r="C78" s="268" t="s">
        <v>106</v>
      </c>
      <c r="D78" s="182"/>
      <c r="E78" s="113">
        <v>57.459926017262639</v>
      </c>
      <c r="F78" s="115">
        <v>2330</v>
      </c>
      <c r="G78" s="114">
        <v>2293</v>
      </c>
      <c r="H78" s="114">
        <v>2458</v>
      </c>
      <c r="I78" s="114">
        <v>2441</v>
      </c>
      <c r="J78" s="140">
        <v>2410</v>
      </c>
      <c r="K78" s="114">
        <v>-80</v>
      </c>
      <c r="L78" s="116">
        <v>-3.3195020746887969</v>
      </c>
    </row>
    <row r="79" spans="1:12" s="110" customFormat="1" ht="15" customHeight="1" x14ac:dyDescent="0.2">
      <c r="A79" s="123"/>
      <c r="B79" s="124"/>
      <c r="C79" s="260" t="s">
        <v>107</v>
      </c>
      <c r="D79" s="261"/>
      <c r="E79" s="125">
        <v>42.540073982737361</v>
      </c>
      <c r="F79" s="143">
        <v>1725</v>
      </c>
      <c r="G79" s="144">
        <v>1744</v>
      </c>
      <c r="H79" s="144">
        <v>1761</v>
      </c>
      <c r="I79" s="144">
        <v>1769</v>
      </c>
      <c r="J79" s="145">
        <v>1819</v>
      </c>
      <c r="K79" s="144">
        <v>-94</v>
      </c>
      <c r="L79" s="146">
        <v>-5.1676745464540961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56315</v>
      </c>
      <c r="E11" s="114">
        <v>56311</v>
      </c>
      <c r="F11" s="114">
        <v>57311</v>
      </c>
      <c r="G11" s="114">
        <v>56630</v>
      </c>
      <c r="H11" s="140">
        <v>56288</v>
      </c>
      <c r="I11" s="115">
        <v>27</v>
      </c>
      <c r="J11" s="116">
        <v>4.7967595224559408E-2</v>
      </c>
    </row>
    <row r="12" spans="1:15" s="110" customFormat="1" ht="24.95" customHeight="1" x14ac:dyDescent="0.2">
      <c r="A12" s="193" t="s">
        <v>132</v>
      </c>
      <c r="B12" s="194" t="s">
        <v>133</v>
      </c>
      <c r="C12" s="113">
        <v>0.76178638018289979</v>
      </c>
      <c r="D12" s="115">
        <v>429</v>
      </c>
      <c r="E12" s="114">
        <v>421</v>
      </c>
      <c r="F12" s="114">
        <v>457</v>
      </c>
      <c r="G12" s="114">
        <v>446</v>
      </c>
      <c r="H12" s="140">
        <v>420</v>
      </c>
      <c r="I12" s="115">
        <v>9</v>
      </c>
      <c r="J12" s="116">
        <v>2.1428571428571428</v>
      </c>
    </row>
    <row r="13" spans="1:15" s="110" customFormat="1" ht="24.95" customHeight="1" x14ac:dyDescent="0.2">
      <c r="A13" s="193" t="s">
        <v>134</v>
      </c>
      <c r="B13" s="199" t="s">
        <v>214</v>
      </c>
      <c r="C13" s="113">
        <v>2.2782562372369708</v>
      </c>
      <c r="D13" s="115">
        <v>1283</v>
      </c>
      <c r="E13" s="114">
        <v>1300</v>
      </c>
      <c r="F13" s="114">
        <v>1310</v>
      </c>
      <c r="G13" s="114">
        <v>1286</v>
      </c>
      <c r="H13" s="140">
        <v>1234</v>
      </c>
      <c r="I13" s="115">
        <v>49</v>
      </c>
      <c r="J13" s="116">
        <v>3.9708265802269045</v>
      </c>
    </row>
    <row r="14" spans="1:15" s="287" customFormat="1" ht="24" customHeight="1" x14ac:dyDescent="0.2">
      <c r="A14" s="193" t="s">
        <v>215</v>
      </c>
      <c r="B14" s="199" t="s">
        <v>137</v>
      </c>
      <c r="C14" s="113">
        <v>35.136286957293791</v>
      </c>
      <c r="D14" s="115">
        <v>19787</v>
      </c>
      <c r="E14" s="114">
        <v>20006</v>
      </c>
      <c r="F14" s="114">
        <v>20217</v>
      </c>
      <c r="G14" s="114">
        <v>20017</v>
      </c>
      <c r="H14" s="140">
        <v>19986</v>
      </c>
      <c r="I14" s="115">
        <v>-199</v>
      </c>
      <c r="J14" s="116">
        <v>-0.99569698789152405</v>
      </c>
      <c r="K14" s="110"/>
      <c r="L14" s="110"/>
      <c r="M14" s="110"/>
      <c r="N14" s="110"/>
      <c r="O14" s="110"/>
    </row>
    <row r="15" spans="1:15" s="110" customFormat="1" ht="24.75" customHeight="1" x14ac:dyDescent="0.2">
      <c r="A15" s="193" t="s">
        <v>216</v>
      </c>
      <c r="B15" s="199" t="s">
        <v>217</v>
      </c>
      <c r="C15" s="113">
        <v>6.3819586255882088</v>
      </c>
      <c r="D15" s="115">
        <v>3594</v>
      </c>
      <c r="E15" s="114">
        <v>3592</v>
      </c>
      <c r="F15" s="114">
        <v>3620</v>
      </c>
      <c r="G15" s="114">
        <v>3547</v>
      </c>
      <c r="H15" s="140">
        <v>3525</v>
      </c>
      <c r="I15" s="115">
        <v>69</v>
      </c>
      <c r="J15" s="116">
        <v>1.9574468085106382</v>
      </c>
    </row>
    <row r="16" spans="1:15" s="287" customFormat="1" ht="24.95" customHeight="1" x14ac:dyDescent="0.2">
      <c r="A16" s="193" t="s">
        <v>218</v>
      </c>
      <c r="B16" s="199" t="s">
        <v>141</v>
      </c>
      <c r="C16" s="113">
        <v>20.95711622125544</v>
      </c>
      <c r="D16" s="115">
        <v>11802</v>
      </c>
      <c r="E16" s="114">
        <v>12079</v>
      </c>
      <c r="F16" s="114">
        <v>12204</v>
      </c>
      <c r="G16" s="114">
        <v>12147</v>
      </c>
      <c r="H16" s="140">
        <v>12182</v>
      </c>
      <c r="I16" s="115">
        <v>-380</v>
      </c>
      <c r="J16" s="116">
        <v>-3.1193564275160073</v>
      </c>
      <c r="K16" s="110"/>
      <c r="L16" s="110"/>
      <c r="M16" s="110"/>
      <c r="N16" s="110"/>
      <c r="O16" s="110"/>
    </row>
    <row r="17" spans="1:15" s="110" customFormat="1" ht="24.95" customHeight="1" x14ac:dyDescent="0.2">
      <c r="A17" s="193" t="s">
        <v>219</v>
      </c>
      <c r="B17" s="199" t="s">
        <v>220</v>
      </c>
      <c r="C17" s="113">
        <v>7.7972121104501468</v>
      </c>
      <c r="D17" s="115">
        <v>4391</v>
      </c>
      <c r="E17" s="114">
        <v>4335</v>
      </c>
      <c r="F17" s="114">
        <v>4393</v>
      </c>
      <c r="G17" s="114">
        <v>4323</v>
      </c>
      <c r="H17" s="140">
        <v>4279</v>
      </c>
      <c r="I17" s="115">
        <v>112</v>
      </c>
      <c r="J17" s="116">
        <v>2.617433979901846</v>
      </c>
    </row>
    <row r="18" spans="1:15" s="287" customFormat="1" ht="24.95" customHeight="1" x14ac:dyDescent="0.2">
      <c r="A18" s="201" t="s">
        <v>144</v>
      </c>
      <c r="B18" s="202" t="s">
        <v>145</v>
      </c>
      <c r="C18" s="113">
        <v>5.5793305513628697</v>
      </c>
      <c r="D18" s="115">
        <v>3142</v>
      </c>
      <c r="E18" s="114">
        <v>3072</v>
      </c>
      <c r="F18" s="114">
        <v>3379</v>
      </c>
      <c r="G18" s="114">
        <v>3272</v>
      </c>
      <c r="H18" s="140">
        <v>3087</v>
      </c>
      <c r="I18" s="115">
        <v>55</v>
      </c>
      <c r="J18" s="116">
        <v>1.7816650469711695</v>
      </c>
      <c r="K18" s="110"/>
      <c r="L18" s="110"/>
      <c r="M18" s="110"/>
      <c r="N18" s="110"/>
      <c r="O18" s="110"/>
    </row>
    <row r="19" spans="1:15" s="110" customFormat="1" ht="24.95" customHeight="1" x14ac:dyDescent="0.2">
      <c r="A19" s="193" t="s">
        <v>146</v>
      </c>
      <c r="B19" s="199" t="s">
        <v>147</v>
      </c>
      <c r="C19" s="113">
        <v>13.301962177039865</v>
      </c>
      <c r="D19" s="115">
        <v>7491</v>
      </c>
      <c r="E19" s="114">
        <v>7507</v>
      </c>
      <c r="F19" s="114">
        <v>7593</v>
      </c>
      <c r="G19" s="114">
        <v>7496</v>
      </c>
      <c r="H19" s="140">
        <v>7531</v>
      </c>
      <c r="I19" s="115">
        <v>-40</v>
      </c>
      <c r="J19" s="116">
        <v>-0.53113796308591155</v>
      </c>
    </row>
    <row r="20" spans="1:15" s="287" customFormat="1" ht="24.95" customHeight="1" x14ac:dyDescent="0.2">
      <c r="A20" s="193" t="s">
        <v>148</v>
      </c>
      <c r="B20" s="199" t="s">
        <v>149</v>
      </c>
      <c r="C20" s="113">
        <v>4.9667051407262717</v>
      </c>
      <c r="D20" s="115">
        <v>2797</v>
      </c>
      <c r="E20" s="114">
        <v>2766</v>
      </c>
      <c r="F20" s="114">
        <v>2854</v>
      </c>
      <c r="G20" s="114">
        <v>2889</v>
      </c>
      <c r="H20" s="140">
        <v>2869</v>
      </c>
      <c r="I20" s="115">
        <v>-72</v>
      </c>
      <c r="J20" s="116">
        <v>-2.5095852213314744</v>
      </c>
      <c r="K20" s="110"/>
      <c r="L20" s="110"/>
      <c r="M20" s="110"/>
      <c r="N20" s="110"/>
      <c r="O20" s="110"/>
    </row>
    <row r="21" spans="1:15" s="110" customFormat="1" ht="24.95" customHeight="1" x14ac:dyDescent="0.2">
      <c r="A21" s="201" t="s">
        <v>150</v>
      </c>
      <c r="B21" s="202" t="s">
        <v>151</v>
      </c>
      <c r="C21" s="113">
        <v>1.782828731243896</v>
      </c>
      <c r="D21" s="115">
        <v>1004</v>
      </c>
      <c r="E21" s="114">
        <v>1001</v>
      </c>
      <c r="F21" s="114">
        <v>1041</v>
      </c>
      <c r="G21" s="114">
        <v>1095</v>
      </c>
      <c r="H21" s="140">
        <v>1047</v>
      </c>
      <c r="I21" s="115">
        <v>-43</v>
      </c>
      <c r="J21" s="116">
        <v>-4.1069723018147091</v>
      </c>
    </row>
    <row r="22" spans="1:15" s="110" customFormat="1" ht="24.95" customHeight="1" x14ac:dyDescent="0.2">
      <c r="A22" s="201" t="s">
        <v>152</v>
      </c>
      <c r="B22" s="199" t="s">
        <v>153</v>
      </c>
      <c r="C22" s="113">
        <v>1.2412323537245848</v>
      </c>
      <c r="D22" s="115">
        <v>699</v>
      </c>
      <c r="E22" s="114">
        <v>722</v>
      </c>
      <c r="F22" s="114">
        <v>722</v>
      </c>
      <c r="G22" s="114">
        <v>691</v>
      </c>
      <c r="H22" s="140">
        <v>695</v>
      </c>
      <c r="I22" s="115">
        <v>4</v>
      </c>
      <c r="J22" s="116">
        <v>0.57553956834532372</v>
      </c>
    </row>
    <row r="23" spans="1:15" s="110" customFormat="1" ht="24.95" customHeight="1" x14ac:dyDescent="0.2">
      <c r="A23" s="193" t="s">
        <v>154</v>
      </c>
      <c r="B23" s="199" t="s">
        <v>155</v>
      </c>
      <c r="C23" s="113">
        <v>1.6443221166651869</v>
      </c>
      <c r="D23" s="115">
        <v>926</v>
      </c>
      <c r="E23" s="114">
        <v>937</v>
      </c>
      <c r="F23" s="114">
        <v>940</v>
      </c>
      <c r="G23" s="114">
        <v>934</v>
      </c>
      <c r="H23" s="140">
        <v>937</v>
      </c>
      <c r="I23" s="115">
        <v>-11</v>
      </c>
      <c r="J23" s="116">
        <v>-1.1739594450373532</v>
      </c>
    </row>
    <row r="24" spans="1:15" s="110" customFormat="1" ht="24.95" customHeight="1" x14ac:dyDescent="0.2">
      <c r="A24" s="193" t="s">
        <v>156</v>
      </c>
      <c r="B24" s="199" t="s">
        <v>221</v>
      </c>
      <c r="C24" s="113">
        <v>6.7885998401846752</v>
      </c>
      <c r="D24" s="115">
        <v>3823</v>
      </c>
      <c r="E24" s="114">
        <v>3805</v>
      </c>
      <c r="F24" s="114">
        <v>3806</v>
      </c>
      <c r="G24" s="114">
        <v>3745</v>
      </c>
      <c r="H24" s="140">
        <v>3736</v>
      </c>
      <c r="I24" s="115">
        <v>87</v>
      </c>
      <c r="J24" s="116">
        <v>2.328693790149893</v>
      </c>
    </row>
    <row r="25" spans="1:15" s="110" customFormat="1" ht="24.95" customHeight="1" x14ac:dyDescent="0.2">
      <c r="A25" s="193" t="s">
        <v>222</v>
      </c>
      <c r="B25" s="204" t="s">
        <v>159</v>
      </c>
      <c r="C25" s="113">
        <v>2.0580662345733818</v>
      </c>
      <c r="D25" s="115">
        <v>1159</v>
      </c>
      <c r="E25" s="114">
        <v>1139</v>
      </c>
      <c r="F25" s="114">
        <v>1190</v>
      </c>
      <c r="G25" s="114">
        <v>1148</v>
      </c>
      <c r="H25" s="140">
        <v>1162</v>
      </c>
      <c r="I25" s="115">
        <v>-3</v>
      </c>
      <c r="J25" s="116">
        <v>-0.25817555938037867</v>
      </c>
    </row>
    <row r="26" spans="1:15" s="110" customFormat="1" ht="24.95" customHeight="1" x14ac:dyDescent="0.2">
      <c r="A26" s="201">
        <v>782.78300000000002</v>
      </c>
      <c r="B26" s="203" t="s">
        <v>160</v>
      </c>
      <c r="C26" s="113">
        <v>2.7221876942200125</v>
      </c>
      <c r="D26" s="115">
        <v>1533</v>
      </c>
      <c r="E26" s="114">
        <v>1432</v>
      </c>
      <c r="F26" s="114">
        <v>1726</v>
      </c>
      <c r="G26" s="114">
        <v>1820</v>
      </c>
      <c r="H26" s="140">
        <v>1856</v>
      </c>
      <c r="I26" s="115">
        <v>-323</v>
      </c>
      <c r="J26" s="116">
        <v>-17.40301724137931</v>
      </c>
    </row>
    <row r="27" spans="1:15" s="110" customFormat="1" ht="24.95" customHeight="1" x14ac:dyDescent="0.2">
      <c r="A27" s="193" t="s">
        <v>161</v>
      </c>
      <c r="B27" s="199" t="s">
        <v>223</v>
      </c>
      <c r="C27" s="113">
        <v>4.2635177128651334</v>
      </c>
      <c r="D27" s="115">
        <v>2401</v>
      </c>
      <c r="E27" s="114">
        <v>2376</v>
      </c>
      <c r="F27" s="114">
        <v>2342</v>
      </c>
      <c r="G27" s="114">
        <v>2276</v>
      </c>
      <c r="H27" s="140">
        <v>2260</v>
      </c>
      <c r="I27" s="115">
        <v>141</v>
      </c>
      <c r="J27" s="116">
        <v>6.2389380530973453</v>
      </c>
    </row>
    <row r="28" spans="1:15" s="110" customFormat="1" ht="24.95" customHeight="1" x14ac:dyDescent="0.2">
      <c r="A28" s="193" t="s">
        <v>163</v>
      </c>
      <c r="B28" s="199" t="s">
        <v>164</v>
      </c>
      <c r="C28" s="113">
        <v>2.7754594690579775</v>
      </c>
      <c r="D28" s="115">
        <v>1563</v>
      </c>
      <c r="E28" s="114">
        <v>1567</v>
      </c>
      <c r="F28" s="114">
        <v>1533</v>
      </c>
      <c r="G28" s="114">
        <v>1515</v>
      </c>
      <c r="H28" s="140">
        <v>1521</v>
      </c>
      <c r="I28" s="115">
        <v>42</v>
      </c>
      <c r="J28" s="116">
        <v>2.7613412228796843</v>
      </c>
    </row>
    <row r="29" spans="1:15" s="110" customFormat="1" ht="24.95" customHeight="1" x14ac:dyDescent="0.2">
      <c r="A29" s="193">
        <v>86</v>
      </c>
      <c r="B29" s="199" t="s">
        <v>165</v>
      </c>
      <c r="C29" s="113">
        <v>5.5757790997070051</v>
      </c>
      <c r="D29" s="115">
        <v>3140</v>
      </c>
      <c r="E29" s="114">
        <v>3137</v>
      </c>
      <c r="F29" s="114">
        <v>3109</v>
      </c>
      <c r="G29" s="114">
        <v>3003</v>
      </c>
      <c r="H29" s="140">
        <v>2985</v>
      </c>
      <c r="I29" s="115">
        <v>155</v>
      </c>
      <c r="J29" s="116">
        <v>5.1926298157453941</v>
      </c>
    </row>
    <row r="30" spans="1:15" s="110" customFormat="1" ht="24.95" customHeight="1" x14ac:dyDescent="0.2">
      <c r="A30" s="193">
        <v>87.88</v>
      </c>
      <c r="B30" s="204" t="s">
        <v>166</v>
      </c>
      <c r="C30" s="113">
        <v>6.6500932256059668</v>
      </c>
      <c r="D30" s="115">
        <v>3745</v>
      </c>
      <c r="E30" s="114">
        <v>3749</v>
      </c>
      <c r="F30" s="114">
        <v>3731</v>
      </c>
      <c r="G30" s="114">
        <v>3662</v>
      </c>
      <c r="H30" s="140">
        <v>3657</v>
      </c>
      <c r="I30" s="115">
        <v>88</v>
      </c>
      <c r="J30" s="116">
        <v>2.4063439978124146</v>
      </c>
    </row>
    <row r="31" spans="1:15" s="110" customFormat="1" ht="24.95" customHeight="1" x14ac:dyDescent="0.2">
      <c r="A31" s="193" t="s">
        <v>167</v>
      </c>
      <c r="B31" s="199" t="s">
        <v>168</v>
      </c>
      <c r="C31" s="113">
        <v>2.4735860783095092</v>
      </c>
      <c r="D31" s="115">
        <v>1393</v>
      </c>
      <c r="E31" s="114">
        <v>1374</v>
      </c>
      <c r="F31" s="114">
        <v>1361</v>
      </c>
      <c r="G31" s="114">
        <v>1335</v>
      </c>
      <c r="H31" s="140">
        <v>1305</v>
      </c>
      <c r="I31" s="115">
        <v>88</v>
      </c>
      <c r="J31" s="116">
        <v>6.7432950191570882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0.76178638018289979</v>
      </c>
      <c r="D34" s="115">
        <v>429</v>
      </c>
      <c r="E34" s="114">
        <v>421</v>
      </c>
      <c r="F34" s="114">
        <v>457</v>
      </c>
      <c r="G34" s="114">
        <v>446</v>
      </c>
      <c r="H34" s="140">
        <v>420</v>
      </c>
      <c r="I34" s="115">
        <v>9</v>
      </c>
      <c r="J34" s="116">
        <v>2.1428571428571428</v>
      </c>
    </row>
    <row r="35" spans="1:10" s="110" customFormat="1" ht="24.95" customHeight="1" x14ac:dyDescent="0.2">
      <c r="A35" s="292" t="s">
        <v>171</v>
      </c>
      <c r="B35" s="293" t="s">
        <v>172</v>
      </c>
      <c r="C35" s="113">
        <v>42.993873745893637</v>
      </c>
      <c r="D35" s="115">
        <v>24212</v>
      </c>
      <c r="E35" s="114">
        <v>24378</v>
      </c>
      <c r="F35" s="114">
        <v>24906</v>
      </c>
      <c r="G35" s="114">
        <v>24575</v>
      </c>
      <c r="H35" s="140">
        <v>24307</v>
      </c>
      <c r="I35" s="115">
        <v>-95</v>
      </c>
      <c r="J35" s="116">
        <v>-0.3908339161558399</v>
      </c>
    </row>
    <row r="36" spans="1:10" s="110" customFormat="1" ht="24.95" customHeight="1" x14ac:dyDescent="0.2">
      <c r="A36" s="294" t="s">
        <v>173</v>
      </c>
      <c r="B36" s="295" t="s">
        <v>174</v>
      </c>
      <c r="C36" s="125">
        <v>56.244339873923465</v>
      </c>
      <c r="D36" s="143">
        <v>31674</v>
      </c>
      <c r="E36" s="144">
        <v>31512</v>
      </c>
      <c r="F36" s="144">
        <v>31948</v>
      </c>
      <c r="G36" s="144">
        <v>31609</v>
      </c>
      <c r="H36" s="145">
        <v>31561</v>
      </c>
      <c r="I36" s="143">
        <v>113</v>
      </c>
      <c r="J36" s="146">
        <v>0.35803681759133105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2020-09-25T11:22:31Z</dcterms:created>
  <dcterms:modified xsi:type="dcterms:W3CDTF">2020-09-28T08:11:21Z</dcterms:modified>
</cp:coreProperties>
</file>