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I42" i="24"/>
  <c r="F42" i="24"/>
  <c r="D42" i="24"/>
  <c r="C42" i="24"/>
  <c r="M42" i="24" s="1"/>
  <c r="B42" i="24"/>
  <c r="K42" i="24" s="1"/>
  <c r="M41" i="24"/>
  <c r="G41" i="24"/>
  <c r="E41" i="24"/>
  <c r="C41" i="24"/>
  <c r="I41" i="24" s="1"/>
  <c r="B41" i="24"/>
  <c r="J41" i="24" s="1"/>
  <c r="L40" i="24"/>
  <c r="I40" i="24"/>
  <c r="F40" i="24"/>
  <c r="D40" i="24"/>
  <c r="C40" i="24"/>
  <c r="M40" i="24" s="1"/>
  <c r="B40" i="24"/>
  <c r="K40" i="24" s="1"/>
  <c r="M36" i="24"/>
  <c r="L36" i="24"/>
  <c r="K36" i="24"/>
  <c r="J36" i="24"/>
  <c r="I36" i="24"/>
  <c r="H36" i="24"/>
  <c r="G36" i="24"/>
  <c r="F36" i="24"/>
  <c r="E36" i="24"/>
  <c r="D36" i="24"/>
  <c r="C27" i="24"/>
  <c r="C19" i="24"/>
  <c r="K57" i="15"/>
  <c r="L57" i="15" s="1"/>
  <c r="C38" i="24"/>
  <c r="C37" i="24"/>
  <c r="C35" i="24"/>
  <c r="C34" i="24"/>
  <c r="C33" i="24"/>
  <c r="C32" i="24"/>
  <c r="G32" i="24" s="1"/>
  <c r="C31" i="24"/>
  <c r="C30" i="24"/>
  <c r="L30" i="24" s="1"/>
  <c r="C29" i="24"/>
  <c r="C28" i="24"/>
  <c r="C26" i="24"/>
  <c r="C25" i="24"/>
  <c r="C24" i="24"/>
  <c r="G24" i="24" s="1"/>
  <c r="C23" i="24"/>
  <c r="C22" i="24"/>
  <c r="L22" i="24" s="1"/>
  <c r="C21" i="24"/>
  <c r="C20"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9" i="24" l="1"/>
  <c r="D29" i="24"/>
  <c r="J29" i="24"/>
  <c r="H29" i="24"/>
  <c r="K29" i="24"/>
  <c r="G7" i="24"/>
  <c r="M7" i="24"/>
  <c r="E7" i="24"/>
  <c r="L7" i="24"/>
  <c r="I7" i="24"/>
  <c r="F25" i="24"/>
  <c r="D25" i="24"/>
  <c r="J25" i="24"/>
  <c r="K25" i="24"/>
  <c r="H25" i="24"/>
  <c r="F17" i="24"/>
  <c r="D17" i="24"/>
  <c r="J17" i="24"/>
  <c r="K17" i="24"/>
  <c r="H17" i="24"/>
  <c r="F21" i="24"/>
  <c r="D21" i="24"/>
  <c r="J21" i="24"/>
  <c r="H21" i="24"/>
  <c r="K21" i="24"/>
  <c r="K8" i="24"/>
  <c r="J8" i="24"/>
  <c r="H8" i="24"/>
  <c r="F8" i="24"/>
  <c r="D8" i="24"/>
  <c r="K34" i="24"/>
  <c r="J34" i="24"/>
  <c r="H34" i="24"/>
  <c r="F34" i="24"/>
  <c r="D34" i="24"/>
  <c r="F23" i="24"/>
  <c r="D23" i="24"/>
  <c r="J23" i="24"/>
  <c r="K23" i="24"/>
  <c r="H23" i="24"/>
  <c r="K32" i="24"/>
  <c r="J32" i="24"/>
  <c r="H32" i="24"/>
  <c r="F32" i="24"/>
  <c r="D32" i="24"/>
  <c r="F35" i="24"/>
  <c r="D35" i="24"/>
  <c r="J35" i="24"/>
  <c r="K35" i="24"/>
  <c r="H35" i="24"/>
  <c r="B45" i="24"/>
  <c r="B39" i="24"/>
  <c r="G9" i="24"/>
  <c r="M9" i="24"/>
  <c r="E9" i="24"/>
  <c r="L9" i="24"/>
  <c r="I9" i="24"/>
  <c r="G17" i="24"/>
  <c r="M17" i="24"/>
  <c r="E17" i="24"/>
  <c r="L17" i="24"/>
  <c r="I17" i="24"/>
  <c r="I20" i="24"/>
  <c r="M20" i="24"/>
  <c r="E20" i="24"/>
  <c r="L20" i="24"/>
  <c r="G20" i="24"/>
  <c r="G33" i="24"/>
  <c r="M33" i="24"/>
  <c r="E33" i="24"/>
  <c r="L33" i="24"/>
  <c r="I33" i="24"/>
  <c r="I37" i="24"/>
  <c r="G37" i="24"/>
  <c r="L37" i="24"/>
  <c r="E37" i="24"/>
  <c r="G27" i="24"/>
  <c r="M27" i="24"/>
  <c r="E27" i="24"/>
  <c r="L27" i="24"/>
  <c r="I27" i="24"/>
  <c r="K58" i="24"/>
  <c r="J58" i="24"/>
  <c r="I58" i="24"/>
  <c r="I24" i="24"/>
  <c r="M24" i="24"/>
  <c r="E24" i="24"/>
  <c r="L24" i="24"/>
  <c r="F9" i="24"/>
  <c r="D9" i="24"/>
  <c r="J9" i="24"/>
  <c r="H9" i="24"/>
  <c r="K26" i="24"/>
  <c r="J26" i="24"/>
  <c r="H26" i="24"/>
  <c r="F26" i="24"/>
  <c r="D26" i="24"/>
  <c r="F15" i="24"/>
  <c r="D15" i="24"/>
  <c r="J15" i="24"/>
  <c r="K15" i="24"/>
  <c r="H15" i="24"/>
  <c r="H37" i="24"/>
  <c r="F37" i="24"/>
  <c r="D37" i="24"/>
  <c r="K37" i="24"/>
  <c r="J37" i="24"/>
  <c r="G21" i="24"/>
  <c r="M21" i="24"/>
  <c r="E21" i="24"/>
  <c r="L21" i="24"/>
  <c r="I21" i="24"/>
  <c r="M38" i="24"/>
  <c r="E38" i="24"/>
  <c r="L38" i="24"/>
  <c r="G38" i="24"/>
  <c r="I38" i="24"/>
  <c r="K74" i="24"/>
  <c r="J74" i="24"/>
  <c r="I74" i="24"/>
  <c r="I77" i="24" s="1"/>
  <c r="B14" i="24"/>
  <c r="B6" i="24"/>
  <c r="F7" i="24"/>
  <c r="D7" i="24"/>
  <c r="J7" i="24"/>
  <c r="K7" i="24"/>
  <c r="H7" i="24"/>
  <c r="K18" i="24"/>
  <c r="J18" i="24"/>
  <c r="H18" i="24"/>
  <c r="F18" i="24"/>
  <c r="D18" i="24"/>
  <c r="K24" i="24"/>
  <c r="J24" i="24"/>
  <c r="H24" i="24"/>
  <c r="F24" i="24"/>
  <c r="D24" i="24"/>
  <c r="F27" i="24"/>
  <c r="D27" i="24"/>
  <c r="J27" i="24"/>
  <c r="K27" i="24"/>
  <c r="H27" i="24"/>
  <c r="K30" i="24"/>
  <c r="J30" i="24"/>
  <c r="H30" i="24"/>
  <c r="F30" i="24"/>
  <c r="D30" i="24"/>
  <c r="F33" i="24"/>
  <c r="D33" i="24"/>
  <c r="J33" i="24"/>
  <c r="K33" i="24"/>
  <c r="H33" i="24"/>
  <c r="G15" i="24"/>
  <c r="M15" i="24"/>
  <c r="E15" i="24"/>
  <c r="L15" i="24"/>
  <c r="I15" i="24"/>
  <c r="I18" i="24"/>
  <c r="M18" i="24"/>
  <c r="E18" i="24"/>
  <c r="G18" i="24"/>
  <c r="L18" i="24"/>
  <c r="G31" i="24"/>
  <c r="M31" i="24"/>
  <c r="E31" i="24"/>
  <c r="L31" i="24"/>
  <c r="I31" i="24"/>
  <c r="I34" i="24"/>
  <c r="M34" i="24"/>
  <c r="E34" i="24"/>
  <c r="G34" i="24"/>
  <c r="L34" i="24"/>
  <c r="K9" i="24"/>
  <c r="G35" i="24"/>
  <c r="M35" i="24"/>
  <c r="E35" i="24"/>
  <c r="L35" i="24"/>
  <c r="I35" i="24"/>
  <c r="G25" i="24"/>
  <c r="M25" i="24"/>
  <c r="E25" i="24"/>
  <c r="L25" i="24"/>
  <c r="I25" i="24"/>
  <c r="I28" i="24"/>
  <c r="M28" i="24"/>
  <c r="E28" i="24"/>
  <c r="L28" i="24"/>
  <c r="G28" i="24"/>
  <c r="G23" i="24"/>
  <c r="M23" i="24"/>
  <c r="E23" i="24"/>
  <c r="L23" i="24"/>
  <c r="I23" i="24"/>
  <c r="K16" i="24"/>
  <c r="J16" i="24"/>
  <c r="H16" i="24"/>
  <c r="F16" i="24"/>
  <c r="D16" i="24"/>
  <c r="K22" i="24"/>
  <c r="J22" i="24"/>
  <c r="H22" i="24"/>
  <c r="F22" i="24"/>
  <c r="D22" i="24"/>
  <c r="I16" i="24"/>
  <c r="M16" i="24"/>
  <c r="E16" i="24"/>
  <c r="L16" i="24"/>
  <c r="I32" i="24"/>
  <c r="M32" i="24"/>
  <c r="E32" i="24"/>
  <c r="L32" i="24"/>
  <c r="G19" i="24"/>
  <c r="M19" i="24"/>
  <c r="E19" i="24"/>
  <c r="L19" i="24"/>
  <c r="I19" i="24"/>
  <c r="K66" i="24"/>
  <c r="J66" i="24"/>
  <c r="I66" i="24"/>
  <c r="K20" i="24"/>
  <c r="J20" i="24"/>
  <c r="H20" i="24"/>
  <c r="F20" i="24"/>
  <c r="D20" i="24"/>
  <c r="I26" i="24"/>
  <c r="M26" i="24"/>
  <c r="E26" i="24"/>
  <c r="G26" i="24"/>
  <c r="L26" i="24"/>
  <c r="F19" i="24"/>
  <c r="D19" i="24"/>
  <c r="J19" i="24"/>
  <c r="K19" i="24"/>
  <c r="H19" i="24"/>
  <c r="K28" i="24"/>
  <c r="J28" i="24"/>
  <c r="H28" i="24"/>
  <c r="F28" i="24"/>
  <c r="D28" i="24"/>
  <c r="D38" i="24"/>
  <c r="K38" i="24"/>
  <c r="J38" i="24"/>
  <c r="H38" i="24"/>
  <c r="F38" i="24"/>
  <c r="F31" i="24"/>
  <c r="D31" i="24"/>
  <c r="J31" i="24"/>
  <c r="K31" i="24"/>
  <c r="H31" i="24"/>
  <c r="I8" i="24"/>
  <c r="M8" i="24"/>
  <c r="E8" i="24"/>
  <c r="L8" i="24"/>
  <c r="G8" i="24"/>
  <c r="G29" i="24"/>
  <c r="M29" i="24"/>
  <c r="E29" i="24"/>
  <c r="L29" i="24"/>
  <c r="I29" i="24"/>
  <c r="M37" i="24"/>
  <c r="K53" i="24"/>
  <c r="J53" i="24"/>
  <c r="K61" i="24"/>
  <c r="J61" i="24"/>
  <c r="K69" i="24"/>
  <c r="J69" i="24"/>
  <c r="H43" i="24"/>
  <c r="F43" i="24"/>
  <c r="D43" i="24"/>
  <c r="K43" i="24"/>
  <c r="K55" i="24"/>
  <c r="J55" i="24"/>
  <c r="K63" i="24"/>
  <c r="J63" i="24"/>
  <c r="K71" i="24"/>
  <c r="J71" i="24"/>
  <c r="G22" i="24"/>
  <c r="G30" i="24"/>
  <c r="K52" i="24"/>
  <c r="J52" i="24"/>
  <c r="K60" i="24"/>
  <c r="J60" i="24"/>
  <c r="K68" i="24"/>
  <c r="J68" i="24"/>
  <c r="K57" i="24"/>
  <c r="J57" i="24"/>
  <c r="K65" i="24"/>
  <c r="J65" i="24"/>
  <c r="K73" i="24"/>
  <c r="J73" i="24"/>
  <c r="C14" i="24"/>
  <c r="C6" i="24"/>
  <c r="I22" i="24"/>
  <c r="M22" i="24"/>
  <c r="E22" i="24"/>
  <c r="I30" i="24"/>
  <c r="M30" i="24"/>
  <c r="E30" i="24"/>
  <c r="C45" i="24"/>
  <c r="C39" i="24"/>
  <c r="K54" i="24"/>
  <c r="J54" i="24"/>
  <c r="K62" i="24"/>
  <c r="J62" i="24"/>
  <c r="K70" i="24"/>
  <c r="J70" i="24"/>
  <c r="H41" i="24"/>
  <c r="F41" i="24"/>
  <c r="D41" i="24"/>
  <c r="K41" i="24"/>
  <c r="K51" i="24"/>
  <c r="J51" i="24"/>
  <c r="K59" i="24"/>
  <c r="J59" i="24"/>
  <c r="K67" i="24"/>
  <c r="J67" i="24"/>
  <c r="K75" i="24"/>
  <c r="K77" i="24" s="1"/>
  <c r="J75" i="24"/>
  <c r="J77" i="24" s="1"/>
  <c r="K56" i="24"/>
  <c r="J56" i="24"/>
  <c r="K64" i="24"/>
  <c r="J64" i="24"/>
  <c r="K72" i="24"/>
  <c r="J72" i="24"/>
  <c r="G40" i="24"/>
  <c r="G42" i="24"/>
  <c r="G44" i="24"/>
  <c r="H40" i="24"/>
  <c r="L41" i="24"/>
  <c r="H42" i="24"/>
  <c r="L43" i="24"/>
  <c r="H44" i="24"/>
  <c r="J40" i="24"/>
  <c r="J42" i="24"/>
  <c r="J44" i="24"/>
  <c r="E40" i="24"/>
  <c r="E42" i="24"/>
  <c r="E44" i="24"/>
  <c r="I78" i="24" l="1"/>
  <c r="I79" i="24"/>
  <c r="I39" i="24"/>
  <c r="G39" i="24"/>
  <c r="L39" i="24"/>
  <c r="M39" i="24"/>
  <c r="E39" i="24"/>
  <c r="I6" i="24"/>
  <c r="M6" i="24"/>
  <c r="E6" i="24"/>
  <c r="G6" i="24"/>
  <c r="L6" i="24"/>
  <c r="J79" i="24"/>
  <c r="J78" i="24"/>
  <c r="I45" i="24"/>
  <c r="G45" i="24"/>
  <c r="L45" i="24"/>
  <c r="E45" i="24"/>
  <c r="M45" i="24"/>
  <c r="I14" i="24"/>
  <c r="M14" i="24"/>
  <c r="E14" i="24"/>
  <c r="L14" i="24"/>
  <c r="G14" i="24"/>
  <c r="H39" i="24"/>
  <c r="F39" i="24"/>
  <c r="D39" i="24"/>
  <c r="K39" i="24"/>
  <c r="J39" i="24"/>
  <c r="H45" i="24"/>
  <c r="F45" i="24"/>
  <c r="D45" i="24"/>
  <c r="K45" i="24"/>
  <c r="J45" i="24"/>
  <c r="K79" i="24"/>
  <c r="K78" i="24"/>
  <c r="K6" i="24"/>
  <c r="J6" i="24"/>
  <c r="H6" i="24"/>
  <c r="F6" i="24"/>
  <c r="D6" i="24"/>
  <c r="K14" i="24"/>
  <c r="J14" i="24"/>
  <c r="H14" i="24"/>
  <c r="F14" i="24"/>
  <c r="D14" i="24"/>
  <c r="I83" i="24" l="1"/>
  <c r="I82" i="24"/>
  <c r="I81" i="24"/>
</calcChain>
</file>

<file path=xl/sharedStrings.xml><?xml version="1.0" encoding="utf-8"?>
<sst xmlns="http://schemas.openxmlformats.org/spreadsheetml/2006/main" count="1699" uniqueCount="521">
  <si>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</si>
  <si>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</si>
  <si>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</si>
  <si>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</si>
  <si>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</si>
  <si>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</si>
  <si>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</si>
  <si>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</si>
  <si>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</si>
  <si>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</si>
  <si>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</si>
  <si>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</si>
  <si>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</si>
  <si>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Altenburg – Gera (094)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</si>
  <si>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</si>
  <si>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</si>
  <si>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</si>
  <si>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</si>
  <si>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</si>
  <si>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</si>
  <si>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</si>
  <si>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</si>
  <si>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</si>
  <si>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</si>
  <si>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</si>
  <si>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</si>
  <si>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</si>
  <si>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</si>
  <si>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</si>
  <si>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</si>
  <si>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</si>
  <si>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</si>
  <si>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</si>
  <si>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</si>
  <si>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</si>
  <si>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</si>
  <si>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</si>
  <si>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</si>
  <si>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</si>
  <si>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</si>
  <si>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</si>
  <si>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</si>
  <si>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</si>
  <si>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</si>
  <si>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</si>
  <si>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</si>
  <si>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</si>
  <si>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</si>
  <si>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</si>
  <si>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</si>
  <si>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</si>
  <si>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</si>
  <si>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</si>
  <si>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</si>
  <si>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</si>
  <si>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</si>
  <si>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</si>
  <si>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</si>
  <si>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</si>
  <si>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</si>
  <si>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</si>
  <si>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</si>
  <si>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</si>
  <si>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</si>
  <si>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</si>
  <si>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</si>
  <si>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</si>
  <si>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</si>
  <si>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</si>
  <si>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</si>
  <si>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</si>
  <si>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</si>
  <si>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</si>
  <si>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</si>
  <si>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</si>
  <si>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</si>
  <si>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</si>
  <si>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</si>
  <si>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</si>
  <si>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</si>
  <si>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</si>
  <si>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</si>
  <si>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</si>
  <si>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</si>
  <si>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</si>
  <si>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</si>
  <si>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</si>
  <si>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</si>
  <si>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</si>
  <si>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</si>
  <si>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</si>
  <si>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</si>
  <si>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Altenburg – Gera (094);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</si>
  <si>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</si>
  <si>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</si>
  <si>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</si>
  <si>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</si>
  <si>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</si>
  <si>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</si>
  <si>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</si>
  <si>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</si>
  <si>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</si>
  <si>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</si>
  <si>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</si>
  <si>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</si>
  <si>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</si>
  <si>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</si>
  <si>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</si>
  <si>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</si>
  <si>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</si>
  <si>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</si>
  <si>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</si>
  <si>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</si>
  <si>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</si>
  <si>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</si>
  <si>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</si>
  <si>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</si>
  <si>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</si>
  <si>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</si>
  <si>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</si>
  <si>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</si>
  <si>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</si>
  <si>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</si>
  <si>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</si>
  <si>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</si>
  <si>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</si>
  <si>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</si>
  <si>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</si>
  <si>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</si>
  <si>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</si>
  <si>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</si>
  <si>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</si>
  <si>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</si>
  <si>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</si>
  <si>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</si>
  <si>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</si>
  <si>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</si>
  <si>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</si>
  <si>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</si>
  <si>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</si>
  <si>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</si>
  <si>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</si>
  <si>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</si>
  <si>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</si>
  <si>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</si>
  <si>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</si>
  <si>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</si>
  <si>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</si>
  <si>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</si>
  <si>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</si>
  <si>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</si>
  <si>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</si>
  <si>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</si>
  <si>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</si>
  <si>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</si>
  <si>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</si>
  <si>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</si>
  <si>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</si>
  <si>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</si>
  <si>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</si>
  <si>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</si>
  <si>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</si>
  <si>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</si>
  <si>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</si>
  <si>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</si>
  <si>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</si>
  <si>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</si>
  <si>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</si>
  <si>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</si>
  <si>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</si>
  <si>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</si>
  <si>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</si>
  <si>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</si>
  <si>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</si>
  <si>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</si>
  <si>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</si>
  <si>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</si>
  <si>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</si>
  <si>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</si>
  <si>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</si>
  <si>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</si>
  <si>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</si>
  <si>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</si>
  <si>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Altenburg – Gera (094)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</si>
  <si>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</si>
  <si>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</si>
  <si>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</si>
  <si>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</si>
  <si>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</si>
  <si>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</si>
  <si>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</si>
  <si>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</si>
  <si>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</si>
  <si>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</si>
  <si>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</si>
  <si>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</si>
  <si>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</si>
  <si>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</si>
  <si>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</si>
  <si>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</si>
  <si>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</si>
  <si>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</si>
  <si>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</si>
  <si>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</si>
  <si>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</si>
  <si>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</si>
  <si>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</si>
  <si>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</si>
  <si>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</si>
  <si>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</si>
  <si>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</si>
  <si>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</si>
  <si>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</si>
  <si>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</si>
  <si>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</si>
  <si>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</si>
  <si>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</si>
  <si>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</si>
  <si>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</si>
  <si>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</si>
  <si>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</si>
  <si>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</si>
  <si>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</si>
  <si>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</si>
  <si>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</si>
  <si>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</si>
  <si>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</si>
  <si>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</si>
  <si>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</si>
  <si>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</si>
  <si>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</si>
  <si>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</si>
  <si>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</si>
  <si>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</si>
  <si>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</si>
  <si>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</si>
  <si>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</si>
  <si>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</si>
  <si>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</si>
  <si>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</si>
  <si>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</si>
  <si>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</si>
  <si>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</si>
  <si>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</si>
  <si>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</si>
  <si>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</si>
  <si>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</si>
  <si>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</si>
  <si>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</si>
  <si>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</si>
  <si>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</si>
  <si>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</si>
  <si>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</si>
  <si>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</si>
  <si>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</si>
  <si>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</si>
  <si>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</si>
  <si>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</si>
  <si>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</si>
  <si>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</si>
  <si>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</si>
  <si>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</si>
  <si>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</si>
  <si>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</si>
  <si>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</si>
  <si>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</si>
  <si>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</si>
  <si>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</si>
  <si>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</si>
  <si>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</si>
  <si>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</si>
  <si>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</si>
  <si>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</si>
  <si>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</si>
  <si>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</si>
  <si>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</si>
  <si>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</si>
  <si>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</si>
  <si>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</si>
  <si>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</si>
  <si>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</si>
  <si>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</si>
  <si>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</si>
  <si>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</si>
  <si>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</si>
  <si>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</si>
  <si>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</si>
  <si>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</si>
  <si>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</si>
  <si>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</si>
  <si>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</si>
  <si>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</si>
  <si>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</si>
  <si>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</si>
  <si>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</si>
  <si>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</si>
  <si>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</si>
  <si>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</si>
  <si>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</si>
  <si>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</si>
  <si>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</si>
  <si>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</si>
  <si>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</si>
  <si>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</si>
  <si>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</si>
  <si>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</si>
  <si>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</si>
  <si>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</si>
  <si>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</si>
  <si>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</si>
  <si>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</si>
  <si>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</si>
  <si>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</si>
  <si>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</si>
  <si>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</si>
  <si>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</si>
  <si>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</si>
  <si>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</si>
  <si>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</si>
  <si>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</si>
  <si>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</si>
  <si>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</si>
  <si>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</si>
  <si>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</si>
  <si>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</si>
  <si>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</si>
  <si>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</si>
  <si>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Altenburg – Gera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</si>
  <si>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</si>
  <si>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</si>
  <si>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</si>
  <si>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</si>
  <si>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</si>
  <si>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</si>
  <si>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</si>
  <si>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</si>
  <si>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</si>
  <si>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</si>
  <si>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</si>
  <si>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</si>
  <si>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</si>
  <si>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</si>
  <si>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</si>
  <si>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</si>
  <si>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</si>
  <si>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</si>
  <si>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</si>
  <si>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</si>
  <si>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</si>
  <si>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</si>
  <si>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</si>
  <si>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</si>
  <si>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</si>
  <si>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</si>
  <si>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</si>
  <si>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</si>
  <si>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</si>
  <si>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</si>
  <si>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</si>
  <si>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</si>
  <si>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</si>
  <si>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</si>
  <si>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</si>
  <si>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</si>
  <si>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</si>
  <si>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</si>
  <si>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</si>
  <si>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</si>
  <si>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</si>
  <si>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</si>
  <si>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</si>
  <si>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</si>
  <si>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</si>
  <si>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</si>
  <si>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Altenburg – Gera (094);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</si>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</sst>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{3F577C25-4BC9-47C8-B14B-B3763550105F}</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94A5-42D9-A0CB-EDF3503F71D4}"/>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{17E95548-4380-4690-895C-7EE010F0A207}</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94A5-42D9-A0CB-EDF3503F71D4}"/>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{CD8CB1EA-7CA0-4B9F-861B-E4373D044D28}</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94A5-42D9-A0CB-EDF3503F71D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{DC677813-B64E-4B9C-B3D4-CAD75FFBD3F9}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4A5-42D9-A0CB-EDF3503F71D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-0.37898557124848448</c:v>
                </c:pt>
                <c:pt idx="1">
                  <c:v>-0.19765179914377964</c:v>
                </c:pt>
                <c:pt idx="2">
                  <c:v>0.95490282911153723</c:v>
                </c:pt>
                <c:pt idx="3">
                  <c:v>1.0875687030768</c:v>
                </c:pt>
              </c:numCache>
            </c:numRef>
          </c:val>
          <c:extLst>
            <c:ext xmlns:c16="http://schemas.microsoft.com/office/drawing/2014/chart" uri="{C3380CC4-5D6E-409C-BE32-E72D297353CC}">
              <c16:uniqueId val="{00000004-94A5-42D9-A0CB-EDF3503F71D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{F96E7BC0-74EC-4E0D-898F-49CDF18E0A24}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4A5-42D9-A0CB-EDF3503F71D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{46F26FA7-512E-40A0-BC1A-82A78DE872B1}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4A5-42D9-A0CB-EDF3503F71D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{0B703DD4-E51F-4198-87C4-BF1361169B3E}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4A5-42D9-A0CB-EDF3503F71D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{97F732F3-5087-490C-BCE4-39735A44FFEE}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4A5-42D9-A0CB-EDF3503F71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4A5-42D9-A0CB-EDF3503F71D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4A5-42D9-A0CB-EDF3503F71D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{C49BDF82-62FC-4694-B896-168A957C187B}</c15:txfldGUID>
                      <c15:f>Daten_Diagramme!$E$6</c15:f>
                      <c15:dlblFieldTableCache>
                        <c:ptCount val="1"/>
                        <c:pt idx="0">
                          <c:v>-5.9</c:v>
                        </c:pt>
                      </c15:dlblFieldTableCache>
                    </c15:dlblFTEntry>
                  </c15:dlblFieldTable>
                  <c15:showDataLabelsRange val="0"/>
                </c:ext>
                <c:ext xmlns:c16="http://schemas.microsoft.com/office/drawing/2014/chart" uri="{C3380CC4-5D6E-409C-BE32-E72D297353CC}">
                  <c16:uniqueId val="{00000000-D8B4-448D-B4B7-BF222F2F758B}"/>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{99BB10AD-1673-4D97-BFE5-06B067392157}</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D8B4-448D-B4B7-BF222F2F758B}"/>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{7BB03194-E437-41CA-A5CF-6D0E92F909A8}</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D8B4-448D-B4B7-BF222F2F758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{57FD762D-4A33-4138-93F6-D77CA22C7C61}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8B4-448D-B4B7-BF222F2F75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-5.8507462686567164</c:v>
                </c:pt>
                <c:pt idx="1">
                  <c:v>-3.074721427182038</c:v>
                </c:pt>
                <c:pt idx="2">
                  <c:v>-3.6279896103654186</c:v>
                </c:pt>
                <c:pt idx="3">
                  <c:v>-2.8655893304673015</c:v>
                </c:pt>
              </c:numCache>
            </c:numRef>
          </c:val>
          <c:extLst>
            <c:ext xmlns:c16="http://schemas.microsoft.com/office/drawing/2014/chart" uri="{C3380CC4-5D6E-409C-BE32-E72D297353CC}">
              <c16:uniqueId val="{00000004-D8B4-448D-B4B7-BF222F2F758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{1CBC0BCB-A985-41D4-991A-62C9D6CB369A}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8B4-448D-B4B7-BF222F2F758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{332E5F8A-7E79-4496-925C-B7F1DFAE98F0}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8B4-448D-B4B7-BF222F2F758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{48AFA8C6-E2F0-4FD2-B606-8081910BDBBB}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8B4-448D-B4B7-BF222F2F758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{92168D9C-9485-4215-B112-2268AB8A19F7}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8B4-448D-B4B7-BF222F2F75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8B4-448D-B4B7-BF222F2F758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8B4-448D-B4B7-BF222F2F758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{1664110B-8440-4497-9181-C7FD391C659D}</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0683-4EAC-A163-C054F22B15CD}"/>
                </c:ext>
              </c:extLst>
            </c:dLbl>
            <c:dLbl>
              <c:idx val="1"/>
              <c:tx>
                <c:strRef>
                  <c:f>Daten_Diagramme!$D$15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{5FCE0EB8-71B2-4920-BBD0-A1934F27692F}</c15:txfldGUID>
                      <c15:f>Daten_Diagramme!$D$15</c15:f>
                      <c15:dlblFieldTableCache>
                        <c:ptCount val="1"/>
                        <c:pt idx="0">
                          <c:v>-2.7</c:v>
                        </c:pt>
                      </c15:dlblFieldTableCache>
                    </c15:dlblFTEntry>
                  </c15:dlblFieldTable>
                  <c15:showDataLabelsRange val="0"/>
                </c:ext>
                <c:ext xmlns:c16="http://schemas.microsoft.com/office/drawing/2014/chart" uri="{C3380CC4-5D6E-409C-BE32-E72D297353CC}">
                  <c16:uniqueId val="{00000001-0683-4EAC-A163-C054F22B15CD}"/>
                </c:ext>
              </c:extLst>
            </c:dLbl>
            <c:dLbl>
              <c:idx val="2"/>
              <c:tx>
                <c:strRef>
                  <c:f>Daten_Diagramme!$D$16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{6F30E106-7ECF-4552-AA5F-0E196E1405B9}</c15:txfldGUID>
                      <c15:f>Daten_Diagramme!$D$16</c15:f>
                      <c15:dlblFieldTableCache>
                        <c:ptCount val="1"/>
                        <c:pt idx="0">
                          <c:v>-1.8</c:v>
                        </c:pt>
                      </c15:dlblFieldTableCache>
                    </c15:dlblFTEntry>
                  </c15:dlblFieldTable>
                  <c15:showDataLabelsRange val="0"/>
                </c:ext>
                <c:ext xmlns:c16="http://schemas.microsoft.com/office/drawing/2014/chart" uri="{C3380CC4-5D6E-409C-BE32-E72D297353CC}">
                  <c16:uniqueId val="{00000002-0683-4EAC-A163-C054F22B15CD}"/>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{8166E087-E83F-4B93-890A-CA4DC2441A65}</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0683-4EAC-A163-C054F22B15CD}"/>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{4771EEC3-0F67-47C4-9956-323DD6370BC6}</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0683-4EAC-A163-C054F22B15CD}"/>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{0F3214F2-FB10-42B9-8E68-8F7784AAE181}</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0683-4EAC-A163-C054F22B15CD}"/>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{914B1468-8F80-4445-BEC3-33BD4FFBF12A}</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0683-4EAC-A163-C054F22B15CD}"/>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{CFD78ED1-E849-4AB0-B841-888C37CAC7CD}</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0683-4EAC-A163-C054F22B15CD}"/>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{D0E381A6-2E8F-417C-B2F7-DA73B319E5F2}</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0683-4EAC-A163-C054F22B15CD}"/>
                </c:ext>
              </c:extLst>
            </c:dLbl>
            <c:dLbl>
              <c:idx val="9"/>
              <c:tx>
                <c:strRef>
                  <c:f>Daten_Diagramme!$D$23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{2AB05F02-A1C7-4C4B-B738-5383E934D752}</c15:txfldGUID>
                      <c15:f>Daten_Diagramme!$D$23</c15:f>
                      <c15:dlblFieldTableCache>
                        <c:ptCount val="1"/>
                        <c:pt idx="0">
                          <c:v>-0.8</c:v>
                        </c:pt>
                      </c15:dlblFieldTableCache>
                    </c15:dlblFTEntry>
                  </c15:dlblFieldTable>
                  <c15:showDataLabelsRange val="0"/>
                </c:ext>
                <c:ext xmlns:c16="http://schemas.microsoft.com/office/drawing/2014/chart" uri="{C3380CC4-5D6E-409C-BE32-E72D297353CC}">
                  <c16:uniqueId val="{00000009-0683-4EAC-A163-C054F22B15CD}"/>
                </c:ext>
              </c:extLst>
            </c:dLbl>
            <c:dLbl>
              <c:idx val="10"/>
              <c:tx>
                <c:strRef>
                  <c:f>Daten_Diagramme!$D$24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{76CFA418-E39E-4F38-A066-5B557BB204BE}</c15:txfldGUID>
                      <c15:f>Daten_Diagramme!$D$24</c15:f>
                      <c15:dlblFieldTableCache>
                        <c:ptCount val="1"/>
                        <c:pt idx="0">
                          <c:v>-2.5</c:v>
                        </c:pt>
                      </c15:dlblFieldTableCache>
                    </c15:dlblFTEntry>
                  </c15:dlblFieldTable>
                  <c15:showDataLabelsRange val="0"/>
                </c:ext>
                <c:ext xmlns:c16="http://schemas.microsoft.com/office/drawing/2014/chart" uri="{C3380CC4-5D6E-409C-BE32-E72D297353CC}">
                  <c16:uniqueId val="{0000000A-0683-4EAC-A163-C054F22B15CD}"/>
                </c:ext>
              </c:extLst>
            </c:dLbl>
            <c:dLbl>
              <c:idx val="11"/>
              <c:tx>
                <c:strRef>
                  <c:f>Daten_Diagramme!$D$25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{06D882C4-DEC0-48B7-AA8C-0C2F49F18353}</c15:txfldGUID>
                      <c15:f>Daten_Diagramme!$D$25</c15:f>
                      <c15:dlblFieldTableCache>
                        <c:ptCount val="1"/>
                        <c:pt idx="0">
                          <c:v>-4.3</c:v>
                        </c:pt>
                      </c15:dlblFieldTableCache>
                    </c15:dlblFTEntry>
                  </c15:dlblFieldTable>
                  <c15:showDataLabelsRange val="0"/>
                </c:ext>
                <c:ext xmlns:c16="http://schemas.microsoft.com/office/drawing/2014/chart" uri="{C3380CC4-5D6E-409C-BE32-E72D297353CC}">
                  <c16:uniqueId val="{0000000B-0683-4EAC-A163-C054F22B15CD}"/>
                </c:ext>
              </c:extLst>
            </c:dLbl>
            <c:dLbl>
              <c:idx val="12"/>
              <c:tx>
                <c:strRef>
                  <c:f>Daten_Diagramme!$D$26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{768E9332-69A2-4BE4-BA87-20E7D85F93E2}</c15:txfldGUID>
                      <c15:f>Daten_Diagramme!$D$26</c15:f>
                      <c15:dlblFieldTableCache>
                        <c:ptCount val="1"/>
                        <c:pt idx="0">
                          <c:v>-2.1</c:v>
                        </c:pt>
                      </c15:dlblFieldTableCache>
                    </c15:dlblFTEntry>
                  </c15:dlblFieldTable>
                  <c15:showDataLabelsRange val="0"/>
                </c:ext>
                <c:ext xmlns:c16="http://schemas.microsoft.com/office/drawing/2014/chart" uri="{C3380CC4-5D6E-409C-BE32-E72D297353CC}">
                  <c16:uniqueId val="{0000000C-0683-4EAC-A163-C054F22B15CD}"/>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{BA0666AC-C86C-47F4-9096-80A026CF1FCD}</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0683-4EAC-A163-C054F22B15CD}"/>
                </c:ext>
              </c:extLst>
            </c:dLbl>
            <c:dLbl>
              <c:idx val="14"/>
              <c:tx>
                <c:strRef>
                  <c:f>Daten_Diagramme!$D$28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{77075E9D-B133-45C0-9ED0-DEDAAB3CAFB2}</c15:txfldGUID>
                      <c15:f>Daten_Diagramme!$D$28</c15:f>
                      <c15:dlblFieldTableCache>
                        <c:ptCount val="1"/>
                        <c:pt idx="0">
                          <c:v>1.6</c:v>
                        </c:pt>
                      </c15:dlblFieldTableCache>
                    </c15:dlblFTEntry>
                  </c15:dlblFieldTable>
                  <c15:showDataLabelsRange val="0"/>
                </c:ext>
                <c:ext xmlns:c16="http://schemas.microsoft.com/office/drawing/2014/chart" uri="{C3380CC4-5D6E-409C-BE32-E72D297353CC}">
                  <c16:uniqueId val="{0000000E-0683-4EAC-A163-C054F22B15CD}"/>
                </c:ext>
              </c:extLst>
            </c:dLbl>
            <c:dLbl>
              <c:idx val="15"/>
              <c:tx>
                <c:strRef>
                  <c:f>Daten_Diagramme!$D$29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{2DFAC4C3-1579-48A7-8617-FDF3056A43E1}</c15:txfldGUID>
                      <c15:f>Daten_Diagramme!$D$29</c15:f>
                      <c15:dlblFieldTableCache>
                        <c:ptCount val="1"/>
                        <c:pt idx="0">
                          <c:v>-6.9</c:v>
                        </c:pt>
                      </c15:dlblFieldTableCache>
                    </c15:dlblFTEntry>
                  </c15:dlblFieldTable>
                  <c15:showDataLabelsRange val="0"/>
                </c:ext>
                <c:ext xmlns:c16="http://schemas.microsoft.com/office/drawing/2014/chart" uri="{C3380CC4-5D6E-409C-BE32-E72D297353CC}">
                  <c16:uniqueId val="{0000000F-0683-4EAC-A163-C054F22B15CD}"/>
                </c:ext>
              </c:extLst>
            </c:dLbl>
            <c:dLbl>
              <c:idx val="16"/>
              <c:tx>
                <c:strRef>
                  <c:f>Daten_Diagramme!$D$30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{3FFD92C4-CBE8-4BFC-82A2-D7A839E2DF46}</c15:txfldGUID>
                      <c15:f>Daten_Diagramme!$D$30</c15:f>
                      <c15:dlblFieldTableCache>
                        <c:ptCount val="1"/>
                        <c:pt idx="0">
                          <c:v>0.0</c:v>
                        </c:pt>
                      </c15:dlblFieldTableCache>
                    </c15:dlblFTEntry>
                  </c15:dlblFieldTable>
                  <c15:showDataLabelsRange val="0"/>
                </c:ext>
                <c:ext xmlns:c16="http://schemas.microsoft.com/office/drawing/2014/chart" uri="{C3380CC4-5D6E-409C-BE32-E72D297353CC}">
                  <c16:uniqueId val="{00000010-0683-4EAC-A163-C054F22B15CD}"/>
                </c:ext>
              </c:extLst>
            </c:dLbl>
            <c:dLbl>
              <c:idx val="17"/>
              <c:tx>
                <c:strRef>
                  <c:f>Daten_Diagramme!$D$31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{5700D333-7C67-4923-85EE-CF609A226F13}</c15:txfldGUID>
                      <c15:f>Daten_Diagramme!$D$31</c15:f>
                      <c15:dlblFieldTableCache>
                        <c:ptCount val="1"/>
                        <c:pt idx="0">
                          <c:v>2.6</c:v>
                        </c:pt>
                      </c15:dlblFieldTableCache>
                    </c15:dlblFTEntry>
                  </c15:dlblFieldTable>
                  <c15:showDataLabelsRange val="0"/>
                </c:ext>
                <c:ext xmlns:c16="http://schemas.microsoft.com/office/drawing/2014/chart" uri="{C3380CC4-5D6E-409C-BE32-E72D297353CC}">
                  <c16:uniqueId val="{00000011-0683-4EAC-A163-C054F22B15CD}"/>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{2552DBB0-F591-4E93-941F-D537741D92DC}</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0683-4EAC-A163-C054F22B15CD}"/>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{BDA061EE-F35C-49C8-9430-12C01548B87C}</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0683-4EAC-A163-C054F22B15CD}"/>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{AE4A2CDB-F6F9-4829-A96E-893D6AF853A3}</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0683-4EAC-A163-C054F22B15CD}"/>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{649499EA-AFDA-409D-BC7E-36CA0D9AF0AA}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0683-4EAC-A163-C054F22B15C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{DA854E96-798B-4002-93C3-DAAA51379A36}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683-4EAC-A163-C054F22B15CD}"/>
                </c:ext>
              </c:extLst>
            </c:dLbl>
            <c:dLbl>
              <c:idx val="23"/>
              <c:tx>
                <c:strRef>
                  <c:f>Daten_Diagramme!$D$37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{DDD367B2-DFE7-4581-ADB9-C40C4DF97048}</c15:txfldGUID>
                      <c15:f>Daten_Diagramme!$D$37</c15:f>
                      <c15:dlblFieldTableCache>
                        <c:ptCount val="1"/>
                        <c:pt idx="0">
                          <c:v>-2.7</c:v>
                        </c:pt>
                      </c15:dlblFieldTableCache>
                    </c15:dlblFTEntry>
                  </c15:dlblFieldTable>
                  <c15:showDataLabelsRange val="0"/>
                </c:ext>
                <c:ext xmlns:c16="http://schemas.microsoft.com/office/drawing/2014/chart" uri="{C3380CC4-5D6E-409C-BE32-E72D297353CC}">
                  <c16:uniqueId val="{00000017-0683-4EAC-A163-C054F22B15CD}"/>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{43AB0D5F-AAF5-4F0E-9192-42D5C0F57173}</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0683-4EAC-A163-C054F22B15CD}"/>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{BE18D7FF-F3E0-45A6-B77F-506F7F815185}</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0683-4EAC-A163-C054F22B15C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{46C8F1E6-B1D4-416F-B73F-68B9035223AB}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683-4EAC-A163-C054F22B15C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{1DFB00D6-3C65-4F57-A06C-65BB72A650F5}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683-4EAC-A163-C054F22B15C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{75D53AFD-4CD6-4BD9-BC50-169FE3318145}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683-4EAC-A163-C054F22B15C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{479D47F4-80FE-499B-8440-7EE81819A673}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683-4EAC-A163-C054F22B15C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{AE04928F-2000-46EB-8751-EEB26E1B8AD5}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683-4EAC-A163-C054F22B15CD}"/>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{0178392F-6B5F-4404-82F5-A138C04176B1}</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0683-4EAC-A163-C054F22B15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-0.37898557124848448</c:v>
                </c:pt>
                <c:pt idx="1">
                  <c:v>-2.6973684210526314</c:v>
                </c:pt>
                <c:pt idx="2">
                  <c:v>-1.7675651789659743</c:v>
                </c:pt>
                <c:pt idx="3">
                  <c:v>5.0500268282675252E-2</c:v>
                </c:pt>
                <c:pt idx="4">
                  <c:v>-2.5676374289160777</c:v>
                </c:pt>
                <c:pt idx="5">
                  <c:v>1.6821310984735109</c:v>
                </c:pt>
                <c:pt idx="6">
                  <c:v>-1.2643051771117166</c:v>
                </c:pt>
                <c:pt idx="7">
                  <c:v>0.91913663120933597</c:v>
                </c:pt>
                <c:pt idx="8">
                  <c:v>-2.7539620680696286</c:v>
                </c:pt>
                <c:pt idx="9">
                  <c:v>-0.76206604572396275</c:v>
                </c:pt>
                <c:pt idx="10">
                  <c:v>-2.5356026398054881</c:v>
                </c:pt>
                <c:pt idx="11">
                  <c:v>-4.2562338779019777</c:v>
                </c:pt>
                <c:pt idx="12">
                  <c:v>-2.1374927787406124</c:v>
                </c:pt>
                <c:pt idx="13">
                  <c:v>-1.2413512413512413</c:v>
                </c:pt>
                <c:pt idx="14">
                  <c:v>1.6238159675236807</c:v>
                </c:pt>
                <c:pt idx="15">
                  <c:v>-6.8704912401236689</c:v>
                </c:pt>
                <c:pt idx="16">
                  <c:v>-3.4698126301179737E-2</c:v>
                </c:pt>
                <c:pt idx="17">
                  <c:v>2.6289180990899901</c:v>
                </c:pt>
                <c:pt idx="18">
                  <c:v>2.4612579762989975</c:v>
                </c:pt>
                <c:pt idx="19">
                  <c:v>0.44817470664928294</c:v>
                </c:pt>
                <c:pt idx="20">
                  <c:v>1.8264840182648401</c:v>
                </c:pt>
                <c:pt idx="21">
                  <c:v>0</c:v>
                </c:pt>
                <c:pt idx="23">
                  <c:v>-2.6973684210526314</c:v>
                </c:pt>
                <c:pt idx="24">
                  <c:v>0.14898347429462055</c:v>
                </c:pt>
                <c:pt idx="25">
                  <c:v>-0.58556881075597444</c:v>
                </c:pt>
              </c:numCache>
            </c:numRef>
          </c:val>
          <c:extLst>
            <c:ext xmlns:c16="http://schemas.microsoft.com/office/drawing/2014/chart" uri="{C3380CC4-5D6E-409C-BE32-E72D297353CC}">
              <c16:uniqueId val="{00000020-0683-4EAC-A163-C054F22B15C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{825D5E20-97AD-4C46-ADDD-EC1C3D4EFB2E}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683-4EAC-A163-C054F22B15C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{A97C23B1-4E76-4FD2-B809-4B054D9D7DD9}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683-4EAC-A163-C054F22B15C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{4F84C7DC-1510-4581-A9F5-63483E843504}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683-4EAC-A163-C054F22B15C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{5EC3E6AE-045E-4840-A720-9F2624271292}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683-4EAC-A163-C054F22B15C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{E3F20DE7-2DFA-4098-9CB0-30D9B327EE59}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683-4EAC-A163-C054F22B15C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{95869602-3F8E-4A42-8A4A-4DCFC185F5F2}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683-4EAC-A163-C054F22B15C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{D0FB4A19-E38B-4BA8-BE2D-C8EE8F520CA2}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683-4EAC-A163-C054F22B15C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{69A380AA-25D1-4114-AC8C-741702D8D675}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683-4EAC-A163-C054F22B15C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{74832B54-39C2-429A-8141-6B6DD8A69621}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683-4EAC-A163-C054F22B15C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{DC63C129-25B5-4FC4-BB23-244A39634C81}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683-4EAC-A163-C054F22B15C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{3171ECF3-B4C6-4974-8650-A4344C4D572B}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683-4EAC-A163-C054F22B15C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{8EA6802C-675D-4FCD-B570-32EA1B3DF311}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683-4EAC-A163-C054F22B15C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{3DA82B04-C3FF-4E79-BD15-2478DB9E8E8B}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683-4EAC-A163-C054F22B15C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{F95011C5-D187-4D93-8D6F-ED0880B848CB}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683-4EAC-A163-C054F22B15C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{2F8E9B56-0473-4816-AB16-14E271960A21}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683-4EAC-A163-C054F22B15C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{8E04046E-4EAB-4C8E-B79F-892F56FBCC05}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683-4EAC-A163-C054F22B15C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{2C7258A4-A697-4A5D-9293-B4BF068B9962}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683-4EAC-A163-C054F22B15C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{2BA03AD1-35C9-4560-AB3B-2CE1A56A3FD0}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683-4EAC-A163-C054F22B15C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{8FAD1B95-1B50-4BF5-BE59-60D6438A5C7F}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683-4EAC-A163-C054F22B15C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{89C103E5-79C3-419B-A021-D76EFBB79B07}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683-4EAC-A163-C054F22B15C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{0B7FE8B2-FD63-41B7-A61D-83BFD864CF90}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683-4EAC-A163-C054F22B15C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{171B550C-AE67-443E-899E-3B6938B98A4A}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683-4EAC-A163-C054F22B15C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{56664414-7CBA-487C-A5F9-86EC0D09E149}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683-4EAC-A163-C054F22B15C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{30024D4F-0E35-4F62-81DC-3C592EEE12F1}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683-4EAC-A163-C054F22B15C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{5881CD3C-9C53-4C38-9C58-E53F595980C7}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683-4EAC-A163-C054F22B15C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{03D98BAD-3160-417F-B2FA-2D3978EA5953}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683-4EAC-A163-C054F22B15C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{E09BE753-2265-4287-A24E-386F72A95D3B}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683-4EAC-A163-C054F22B15C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{BF145BE6-5284-4072-AA24-9D36DCDCC164}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683-4EAC-A163-C054F22B15C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{603204C7-6C86-4B16-B0BD-E4F25DF473BA}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683-4EAC-A163-C054F22B15C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{6B05E502-D196-4FC2-8D74-E71DA1A2883D}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683-4EAC-A163-C054F22B15C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{AB02B76C-1C0A-432C-B38B-DBB56602AFAA}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683-4EAC-A163-C054F22B15C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{4653FE40-F103-4FF0-9C88-8C54C1EB8F96}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683-4EAC-A163-C054F22B15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683-4EAC-A163-C054F22B15C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683-4EAC-A163-C054F22B15C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{1D275945-B60F-4057-B3D7-B356DB529E8D}</c15:txfldGUID>
                      <c15:f>Daten_Diagramme!$E$14</c15:f>
                      <c15:dlblFieldTableCache>
                        <c:ptCount val="1"/>
                        <c:pt idx="0">
                          <c:v>-5.9</c:v>
                        </c:pt>
                      </c15:dlblFieldTableCache>
                    </c15:dlblFTEntry>
                  </c15:dlblFieldTable>
                  <c15:showDataLabelsRange val="0"/>
                </c:ext>
                <c:ext xmlns:c16="http://schemas.microsoft.com/office/drawing/2014/chart" uri="{C3380CC4-5D6E-409C-BE32-E72D297353CC}">
                  <c16:uniqueId val="{00000000-E5A9-411C-9039-A9A75D161B1E}"/>
                </c:ext>
              </c:extLst>
            </c:dLbl>
            <c:dLbl>
              <c:idx val="1"/>
              <c:tx>
                <c:strRef>
                  <c:f>Daten_Diagramme!$E$15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{404025F8-DDFE-4F67-898C-FCB0DDE005CE}</c15:txfldGUID>
                      <c15:f>Daten_Diagramme!$E$15</c15:f>
                      <c15:dlblFieldTableCache>
                        <c:ptCount val="1"/>
                        <c:pt idx="0">
                          <c:v>-0.2</c:v>
                        </c:pt>
                      </c15:dlblFieldTableCache>
                    </c15:dlblFTEntry>
                  </c15:dlblFieldTable>
                  <c15:showDataLabelsRange val="0"/>
                </c:ext>
                <c:ext xmlns:c16="http://schemas.microsoft.com/office/drawing/2014/chart" uri="{C3380CC4-5D6E-409C-BE32-E72D297353CC}">
                  <c16:uniqueId val="{00000001-E5A9-411C-9039-A9A75D161B1E}"/>
                </c:ext>
              </c:extLst>
            </c:dLbl>
            <c:dLbl>
              <c:idx val="2"/>
              <c:tx>
                <c:strRef>
                  <c:f>Daten_Diagramme!$E$16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{031E5C18-F876-42A9-80B8-A38859F41751}</c15:txfldGUID>
                      <c15:f>Daten_Diagramme!$E$16</c15:f>
                      <c15:dlblFieldTableCache>
                        <c:ptCount val="1"/>
                        <c:pt idx="0">
                          <c:v>-4.2</c:v>
                        </c:pt>
                      </c15:dlblFieldTableCache>
                    </c15:dlblFTEntry>
                  </c15:dlblFieldTable>
                  <c15:showDataLabelsRange val="0"/>
                </c:ext>
                <c:ext xmlns:c16="http://schemas.microsoft.com/office/drawing/2014/chart" uri="{C3380CC4-5D6E-409C-BE32-E72D297353CC}">
                  <c16:uniqueId val="{00000002-E5A9-411C-9039-A9A75D161B1E}"/>
                </c:ext>
              </c:extLst>
            </c:dLbl>
            <c:dLbl>
              <c:idx val="3"/>
              <c:tx>
                <c:strRef>
                  <c:f>Daten_Diagramme!$E$17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{B0CB2855-23BE-4ED0-9827-99528F9534C5}</c15:txfldGUID>
                      <c15:f>Daten_Diagramme!$E$17</c15:f>
                      <c15:dlblFieldTableCache>
                        <c:ptCount val="1"/>
                        <c:pt idx="0">
                          <c:v>-7.3</c:v>
                        </c:pt>
                      </c15:dlblFieldTableCache>
                    </c15:dlblFTEntry>
                  </c15:dlblFieldTable>
                  <c15:showDataLabelsRange val="0"/>
                </c:ext>
                <c:ext xmlns:c16="http://schemas.microsoft.com/office/drawing/2014/chart" uri="{C3380CC4-5D6E-409C-BE32-E72D297353CC}">
                  <c16:uniqueId val="{00000003-E5A9-411C-9039-A9A75D161B1E}"/>
                </c:ext>
              </c:extLst>
            </c:dLbl>
            <c:dLbl>
              <c:idx val="4"/>
              <c:tx>
                <c:strRef>
                  <c:f>Daten_Diagramme!$E$18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{00D72D88-AEA0-4217-A949-F8480066C06C}</c15:txfldGUID>
                      <c15:f>Daten_Diagramme!$E$18</c15:f>
                      <c15:dlblFieldTableCache>
                        <c:ptCount val="1"/>
                        <c:pt idx="0">
                          <c:v>-4.6</c:v>
                        </c:pt>
                      </c15:dlblFieldTableCache>
                    </c15:dlblFTEntry>
                  </c15:dlblFieldTable>
                  <c15:showDataLabelsRange val="0"/>
                </c:ext>
                <c:ext xmlns:c16="http://schemas.microsoft.com/office/drawing/2014/chart" uri="{C3380CC4-5D6E-409C-BE32-E72D297353CC}">
                  <c16:uniqueId val="{00000004-E5A9-411C-9039-A9A75D161B1E}"/>
                </c:ext>
              </c:extLst>
            </c:dLbl>
            <c:dLbl>
              <c:idx val="5"/>
              <c:tx>
                <c:strRef>
                  <c:f>Daten_Diagramme!$E$19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{F56FCD2F-AD88-4575-B329-47761333EBCF}</c15:txfldGUID>
                      <c15:f>Daten_Diagramme!$E$19</c15:f>
                      <c15:dlblFieldTableCache>
                        <c:ptCount val="1"/>
                        <c:pt idx="0">
                          <c:v>-10.4</c:v>
                        </c:pt>
                      </c15:dlblFieldTableCache>
                    </c15:dlblFTEntry>
                  </c15:dlblFieldTable>
                  <c15:showDataLabelsRange val="0"/>
                </c:ext>
                <c:ext xmlns:c16="http://schemas.microsoft.com/office/drawing/2014/chart" uri="{C3380CC4-5D6E-409C-BE32-E72D297353CC}">
                  <c16:uniqueId val="{00000005-E5A9-411C-9039-A9A75D161B1E}"/>
                </c:ext>
              </c:extLst>
            </c:dLbl>
            <c:dLbl>
              <c:idx val="6"/>
              <c:tx>
                <c:strRef>
                  <c:f>Daten_Diagramme!$E$20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{B342BDF1-5E54-46D2-B6F0-BE43F141E1EA}</c15:txfldGUID>
                      <c15:f>Daten_Diagramme!$E$20</c15:f>
                      <c15:dlblFieldTableCache>
                        <c:ptCount val="1"/>
                        <c:pt idx="0">
                          <c:v>-3.3</c:v>
                        </c:pt>
                      </c15:dlblFieldTableCache>
                    </c15:dlblFTEntry>
                  </c15:dlblFieldTable>
                  <c15:showDataLabelsRange val="0"/>
                </c:ext>
                <c:ext xmlns:c16="http://schemas.microsoft.com/office/drawing/2014/chart" uri="{C3380CC4-5D6E-409C-BE32-E72D297353CC}">
                  <c16:uniqueId val="{00000006-E5A9-411C-9039-A9A75D161B1E}"/>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{0731EA5D-EDDD-469F-B469-8229FE1D2362}</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E5A9-411C-9039-A9A75D161B1E}"/>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{F1244392-BB42-40FA-96A6-9A6E1DED706A}</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E5A9-411C-9039-A9A75D161B1E}"/>
                </c:ext>
              </c:extLst>
            </c:dLbl>
            <c:dLbl>
              <c:idx val="9"/>
              <c:tx>
                <c:strRef>
                  <c:f>Daten_Diagramme!$E$23</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{69EB3605-A118-4071-8AD5-1C20876FA2D1}</c15:txfldGUID>
                      <c15:f>Daten_Diagramme!$E$23</c15:f>
                      <c15:dlblFieldTableCache>
                        <c:ptCount val="1"/>
                        <c:pt idx="0">
                          <c:v>-12.4</c:v>
                        </c:pt>
                      </c15:dlblFieldTableCache>
                    </c15:dlblFTEntry>
                  </c15:dlblFieldTable>
                  <c15:showDataLabelsRange val="0"/>
                </c:ext>
                <c:ext xmlns:c16="http://schemas.microsoft.com/office/drawing/2014/chart" uri="{C3380CC4-5D6E-409C-BE32-E72D297353CC}">
                  <c16:uniqueId val="{00000009-E5A9-411C-9039-A9A75D161B1E}"/>
                </c:ext>
              </c:extLst>
            </c:dLbl>
            <c:dLbl>
              <c:idx val="10"/>
              <c:tx>
                <c:strRef>
                  <c:f>Daten_Diagramme!$E$24</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{1CAE0E96-3558-4BC8-9849-D388E3D5F0B3}</c15:txfldGUID>
                      <c15:f>Daten_Diagramme!$E$24</c15:f>
                      <c15:dlblFieldTableCache>
                        <c:ptCount val="1"/>
                        <c:pt idx="0">
                          <c:v>-17.4</c:v>
                        </c:pt>
                      </c15:dlblFieldTableCache>
                    </c15:dlblFTEntry>
                  </c15:dlblFieldTable>
                  <c15:showDataLabelsRange val="0"/>
                </c:ext>
                <c:ext xmlns:c16="http://schemas.microsoft.com/office/drawing/2014/chart" uri="{C3380CC4-5D6E-409C-BE32-E72D297353CC}">
                  <c16:uniqueId val="{0000000A-E5A9-411C-9039-A9A75D161B1E}"/>
                </c:ext>
              </c:extLst>
            </c:dLbl>
            <c:dLbl>
              <c:idx val="11"/>
              <c:tx>
                <c:strRef>
                  <c:f>Daten_Diagramme!$E$25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{A04AEC5E-499B-43B7-935C-342E559F00F2}</c15:txfldGUID>
                      <c15:f>Daten_Diagramme!$E$25</c15:f>
                      <c15:dlblFieldTableCache>
                        <c:ptCount val="1"/>
                        <c:pt idx="0">
                          <c:v>-5.6</c:v>
                        </c:pt>
                      </c15:dlblFieldTableCache>
                    </c15:dlblFTEntry>
                  </c15:dlblFieldTable>
                  <c15:showDataLabelsRange val="0"/>
                </c:ext>
                <c:ext xmlns:c16="http://schemas.microsoft.com/office/drawing/2014/chart" uri="{C3380CC4-5D6E-409C-BE32-E72D297353CC}">
                  <c16:uniqueId val="{0000000B-E5A9-411C-9039-A9A75D161B1E}"/>
                </c:ext>
              </c:extLst>
            </c:dLbl>
            <c:dLbl>
              <c:idx val="12"/>
              <c:tx>
                <c:strRef>
                  <c:f>Daten_Diagramme!$E$26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{5F9A920D-21AC-45E6-83E7-B8E9C12A470D}</c15:txfldGUID>
                      <c15:f>Daten_Diagramme!$E$26</c15:f>
                      <c15:dlblFieldTableCache>
                        <c:ptCount val="1"/>
                        <c:pt idx="0">
                          <c:v>4.9</c:v>
                        </c:pt>
                      </c15:dlblFieldTableCache>
                    </c15:dlblFTEntry>
                  </c15:dlblFieldTable>
                  <c15:showDataLabelsRange val="0"/>
                </c:ext>
                <c:ext xmlns:c16="http://schemas.microsoft.com/office/drawing/2014/chart" uri="{C3380CC4-5D6E-409C-BE32-E72D297353CC}">
                  <c16:uniqueId val="{0000000C-E5A9-411C-9039-A9A75D161B1E}"/>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{38552EB9-9C72-4734-A75C-11AD93A1CCCA}</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E5A9-411C-9039-A9A75D161B1E}"/>
                </c:ext>
              </c:extLst>
            </c:dLbl>
            <c:dLbl>
              <c:idx val="14"/>
              <c:tx>
                <c:strRef>
                  <c:f>Daten_Diagramme!$E$28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{17A380CF-728F-433F-8FD4-F786965EB52C}</c15:txfldGUID>
                      <c15:f>Daten_Diagramme!$E$28</c15:f>
                      <c15:dlblFieldTableCache>
                        <c:ptCount val="1"/>
                        <c:pt idx="0">
                          <c:v>-5.6</c:v>
                        </c:pt>
                      </c15:dlblFieldTableCache>
                    </c15:dlblFTEntry>
                  </c15:dlblFieldTable>
                  <c15:showDataLabelsRange val="0"/>
                </c:ext>
                <c:ext xmlns:c16="http://schemas.microsoft.com/office/drawing/2014/chart" uri="{C3380CC4-5D6E-409C-BE32-E72D297353CC}">
                  <c16:uniqueId val="{0000000E-E5A9-411C-9039-A9A75D161B1E}"/>
                </c:ext>
              </c:extLst>
            </c:dLbl>
            <c:dLbl>
              <c:idx val="15"/>
              <c:tx>
                <c:strRef>
                  <c:f>Daten_Diagramme!$E$29</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{ED69487F-D71F-4EBF-88E7-695F07C71152}</c15:txfldGUID>
                      <c15:f>Daten_Diagramme!$E$29</c15:f>
                      <c15:dlblFieldTableCache>
                        <c:ptCount val="1"/>
                        <c:pt idx="0">
                          <c:v>-15.9</c:v>
                        </c:pt>
                      </c15:dlblFieldTableCache>
                    </c15:dlblFTEntry>
                  </c15:dlblFieldTable>
                  <c15:showDataLabelsRange val="0"/>
                </c:ext>
                <c:ext xmlns:c16="http://schemas.microsoft.com/office/drawing/2014/chart" uri="{C3380CC4-5D6E-409C-BE32-E72D297353CC}">
                  <c16:uniqueId val="{0000000F-E5A9-411C-9039-A9A75D161B1E}"/>
                </c:ext>
              </c:extLst>
            </c:dLbl>
            <c:dLbl>
              <c:idx val="16"/>
              <c:tx>
                <c:strRef>
                  <c:f>Daten_Diagramme!$E$30</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{075A7785-50A1-4D9A-8762-408F414E14F5}</c15:txfldGUID>
                      <c15:f>Daten_Diagramme!$E$30</c15:f>
                      <c15:dlblFieldTableCache>
                        <c:ptCount val="1"/>
                        <c:pt idx="0">
                          <c:v>-10.3</c:v>
                        </c:pt>
                      </c15:dlblFieldTableCache>
                    </c15:dlblFTEntry>
                  </c15:dlblFieldTable>
                  <c15:showDataLabelsRange val="0"/>
                </c:ext>
                <c:ext xmlns:c16="http://schemas.microsoft.com/office/drawing/2014/chart" uri="{C3380CC4-5D6E-409C-BE32-E72D297353CC}">
                  <c16:uniqueId val="{00000010-E5A9-411C-9039-A9A75D161B1E}"/>
                </c:ext>
              </c:extLst>
            </c:dLbl>
            <c:dLbl>
              <c:idx val="17"/>
              <c:tx>
                <c:strRef>
                  <c:f>Daten_Diagramme!$E$31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{C1DE7E16-7F8A-4FE5-9F0A-E143D0FB0A8C}</c15:txfldGUID>
                      <c15:f>Daten_Diagramme!$E$31</c15:f>
                      <c15:dlblFieldTableCache>
                        <c:ptCount val="1"/>
                        <c:pt idx="0">
                          <c:v>2.9</c:v>
                        </c:pt>
                      </c15:dlblFieldTableCache>
                    </c15:dlblFTEntry>
                  </c15:dlblFieldTable>
                  <c15:showDataLabelsRange val="0"/>
                </c:ext>
                <c:ext xmlns:c16="http://schemas.microsoft.com/office/drawing/2014/chart" uri="{C3380CC4-5D6E-409C-BE32-E72D297353CC}">
                  <c16:uniqueId val="{00000011-E5A9-411C-9039-A9A75D161B1E}"/>
                </c:ext>
              </c:extLst>
            </c:dLbl>
            <c:dLbl>
              <c:idx val="18"/>
              <c:tx>
                <c:strRef>
                  <c:f>Daten_Diagramme!$E$32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{34E01C15-D2A6-43DB-9136-391A121554D3}</c15:txfldGUID>
                      <c15:f>Daten_Diagramme!$E$32</c15:f>
                      <c15:dlblFieldTableCache>
                        <c:ptCount val="1"/>
                        <c:pt idx="0">
                          <c:v>-1.9</c:v>
                        </c:pt>
                      </c15:dlblFieldTableCache>
                    </c15:dlblFTEntry>
                  </c15:dlblFieldTable>
                  <c15:showDataLabelsRange val="0"/>
                </c:ext>
                <c:ext xmlns:c16="http://schemas.microsoft.com/office/drawing/2014/chart" uri="{C3380CC4-5D6E-409C-BE32-E72D297353CC}">
                  <c16:uniqueId val="{00000012-E5A9-411C-9039-A9A75D161B1E}"/>
                </c:ext>
              </c:extLst>
            </c:dLbl>
            <c:dLbl>
              <c:idx val="19"/>
              <c:tx>
                <c:strRef>
                  <c:f>Daten_Diagramme!$E$33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{2E1054BF-7089-417B-98F8-A63300B3459C}</c15:txfldGUID>
                      <c15:f>Daten_Diagramme!$E$33</c15:f>
                      <c15:dlblFieldTableCache>
                        <c:ptCount val="1"/>
                        <c:pt idx="0">
                          <c:v>-5.8</c:v>
                        </c:pt>
                      </c15:dlblFieldTableCache>
                    </c15:dlblFTEntry>
                  </c15:dlblFieldTable>
                  <c15:showDataLabelsRange val="0"/>
                </c:ext>
                <c:ext xmlns:c16="http://schemas.microsoft.com/office/drawing/2014/chart" uri="{C3380CC4-5D6E-409C-BE32-E72D297353CC}">
                  <c16:uniqueId val="{00000013-E5A9-411C-9039-A9A75D161B1E}"/>
                </c:ext>
              </c:extLst>
            </c:dLbl>
            <c:dLbl>
              <c:idx val="20"/>
              <c:tx>
                <c:strRef>
                  <c:f>Daten_Diagramme!$E$34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{3615A978-707E-49B5-9677-A88598D137A2}</c15:txfldGUID>
                      <c15:f>Daten_Diagramme!$E$34</c15:f>
                      <c15:dlblFieldTableCache>
                        <c:ptCount val="1"/>
                        <c:pt idx="0">
                          <c:v>-7.7</c:v>
                        </c:pt>
                      </c15:dlblFieldTableCache>
                    </c15:dlblFTEntry>
                  </c15:dlblFieldTable>
                  <c15:showDataLabelsRange val="0"/>
                </c:ext>
                <c:ext xmlns:c16="http://schemas.microsoft.com/office/drawing/2014/chart" uri="{C3380CC4-5D6E-409C-BE32-E72D297353CC}">
                  <c16:uniqueId val="{00000014-E5A9-411C-9039-A9A75D161B1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{A1E4FF47-268A-4A35-BE55-CFC5E57479FC}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5A9-411C-9039-A9A75D161B1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{F5D74D8E-387C-435D-9ECD-5CA9F7EEE5C1}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5A9-411C-9039-A9A75D161B1E}"/>
                </c:ext>
              </c:extLst>
            </c:dLbl>
            <c:dLbl>
              <c:idx val="23"/>
              <c:tx>
                <c:strRef>
                  <c:f>Daten_Diagramme!$E$37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{F6B3B1CA-E979-4209-BE6A-8F7AF8ABABC3}</c15:txfldGUID>
                      <c15:f>Daten_Diagramme!$E$37</c15:f>
                      <c15:dlblFieldTableCache>
                        <c:ptCount val="1"/>
                        <c:pt idx="0">
                          <c:v>-0.2</c:v>
                        </c:pt>
                      </c15:dlblFieldTableCache>
                    </c15:dlblFTEntry>
                  </c15:dlblFieldTable>
                  <c15:showDataLabelsRange val="0"/>
                </c:ext>
                <c:ext xmlns:c16="http://schemas.microsoft.com/office/drawing/2014/chart" uri="{C3380CC4-5D6E-409C-BE32-E72D297353CC}">
                  <c16:uniqueId val="{00000017-E5A9-411C-9039-A9A75D161B1E}"/>
                </c:ext>
              </c:extLst>
            </c:dLbl>
            <c:dLbl>
              <c:idx val="24"/>
              <c:tx>
                <c:strRef>
                  <c:f>Daten_Diagramme!$E$38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{8DD5FC78-BC9E-4242-ADD5-45B62A450D50}</c15:txfldGUID>
                      <c15:f>Daten_Diagramme!$E$38</c15:f>
                      <c15:dlblFieldTableCache>
                        <c:ptCount val="1"/>
                        <c:pt idx="0">
                          <c:v>-4.3</c:v>
                        </c:pt>
                      </c15:dlblFieldTableCache>
                    </c15:dlblFTEntry>
                  </c15:dlblFieldTable>
                  <c15:showDataLabelsRange val="0"/>
                </c:ext>
                <c:ext xmlns:c16="http://schemas.microsoft.com/office/drawing/2014/chart" uri="{C3380CC4-5D6E-409C-BE32-E72D297353CC}">
                  <c16:uniqueId val="{00000018-E5A9-411C-9039-A9A75D161B1E}"/>
                </c:ext>
              </c:extLst>
            </c:dLbl>
            <c:dLbl>
              <c:idx val="25"/>
              <c:tx>
                <c:strRef>
                  <c:f>Daten_Diagramme!$E$39</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{98AD99CE-6477-4E23-9F62-369AD533DA76}</c15:txfldGUID>
                      <c15:f>Daten_Diagramme!$E$39</c15:f>
                      <c15:dlblFieldTableCache>
                        <c:ptCount val="1"/>
                        <c:pt idx="0">
                          <c:v>-6.3</c:v>
                        </c:pt>
                      </c15:dlblFieldTableCache>
                    </c15:dlblFTEntry>
                  </c15:dlblFieldTable>
                  <c15:showDataLabelsRange val="0"/>
                </c:ext>
                <c:ext xmlns:c16="http://schemas.microsoft.com/office/drawing/2014/chart" uri="{C3380CC4-5D6E-409C-BE32-E72D297353CC}">
                  <c16:uniqueId val="{00000019-E5A9-411C-9039-A9A75D161B1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{8D981F34-EE8C-4669-80B7-E52C33F8D80F}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5A9-411C-9039-A9A75D161B1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{8472B40E-7923-4448-8C5B-EC774D1C4D2B}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5A9-411C-9039-A9A75D161B1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{AA674BEC-A649-4DBF-9F30-BE1DCB5BE285}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5A9-411C-9039-A9A75D161B1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{1FB8C63D-0D4E-47CB-A378-1852B1B9B9F4}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5A9-411C-9039-A9A75D161B1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{5DC94D68-A19F-4D8F-8AA1-A71B1166E3B3}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5A9-411C-9039-A9A75D161B1E}"/>
                </c:ext>
              </c:extLst>
            </c:dLbl>
            <c:dLbl>
              <c:idx val="31"/>
              <c:tx>
                <c:strRef>
                  <c:f>Daten_Diagramme!$E$45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{426849E3-BC77-4330-BCDE-979112C7D487}</c15:txfldGUID>
                      <c15:f>Daten_Diagramme!$E$45</c15:f>
                      <c15:dlblFieldTableCache>
                        <c:ptCount val="1"/>
                        <c:pt idx="0">
                          <c:v>-6.3</c:v>
                        </c:pt>
                      </c15:dlblFieldTableCache>
                    </c15:dlblFTEntry>
                  </c15:dlblFieldTable>
                  <c15:showDataLabelsRange val="0"/>
                </c:ext>
                <c:ext xmlns:c16="http://schemas.microsoft.com/office/drawing/2014/chart" uri="{C3380CC4-5D6E-409C-BE32-E72D297353CC}">
                  <c16:uniqueId val="{0000001F-E5A9-411C-9039-A9A75D161B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-5.8507462686567164</c:v>
                </c:pt>
                <c:pt idx="1">
                  <c:v>-0.23809523809523808</c:v>
                </c:pt>
                <c:pt idx="2">
                  <c:v>-4.2105263157894735</c:v>
                </c:pt>
                <c:pt idx="3">
                  <c:v>-7.2569906790945407</c:v>
                </c:pt>
                <c:pt idx="4">
                  <c:v>-4.5662100456621006</c:v>
                </c:pt>
                <c:pt idx="5">
                  <c:v>-10.422163588390502</c:v>
                </c:pt>
                <c:pt idx="6">
                  <c:v>-3.2679738562091503</c:v>
                </c:pt>
                <c:pt idx="7">
                  <c:v>-0.43252595155709345</c:v>
                </c:pt>
                <c:pt idx="8">
                  <c:v>0.79594790159189577</c:v>
                </c:pt>
                <c:pt idx="9">
                  <c:v>-12.380344607530313</c:v>
                </c:pt>
                <c:pt idx="10">
                  <c:v>-17.375727720555307</c:v>
                </c:pt>
                <c:pt idx="11">
                  <c:v>-5.5555555555555554</c:v>
                </c:pt>
                <c:pt idx="12">
                  <c:v>4.8780487804878048</c:v>
                </c:pt>
                <c:pt idx="13">
                  <c:v>0.6472491909385113</c:v>
                </c:pt>
                <c:pt idx="14">
                  <c:v>-5.5773762765121759</c:v>
                </c:pt>
                <c:pt idx="15">
                  <c:v>-15.909090909090908</c:v>
                </c:pt>
                <c:pt idx="16">
                  <c:v>-10.262008733624453</c:v>
                </c:pt>
                <c:pt idx="17">
                  <c:v>2.9268292682926829</c:v>
                </c:pt>
                <c:pt idx="18">
                  <c:v>-1.8975332068311195</c:v>
                </c:pt>
                <c:pt idx="19">
                  <c:v>-5.7716436637390212</c:v>
                </c:pt>
                <c:pt idx="20">
                  <c:v>-7.7125906394199077</c:v>
                </c:pt>
                <c:pt idx="21">
                  <c:v>0</c:v>
                </c:pt>
                <c:pt idx="23">
                  <c:v>-0.23809523809523808</c:v>
                </c:pt>
                <c:pt idx="24">
                  <c:v>-4.2862332001452961</c:v>
                </c:pt>
                <c:pt idx="25">
                  <c:v>-6.3416071297046477</c:v>
                </c:pt>
              </c:numCache>
            </c:numRef>
          </c:val>
          <c:extLst>
            <c:ext xmlns:c16="http://schemas.microsoft.com/office/drawing/2014/chart" uri="{C3380CC4-5D6E-409C-BE32-E72D297353CC}">
              <c16:uniqueId val="{00000020-E5A9-411C-9039-A9A75D161B1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{991F802D-9AE5-4986-98BF-882E9D8F8062}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5A9-411C-9039-A9A75D161B1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{C5884DD8-3C72-443C-AF7A-BC81E5A46AA4}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5A9-411C-9039-A9A75D161B1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{9CBEB6EC-E194-41C4-978F-FE4CA121B3F7}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5A9-411C-9039-A9A75D161B1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{A0B0C8FD-3D99-444A-A74A-D7AEDF636AEE}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5A9-411C-9039-A9A75D161B1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{CCB73AC2-1B9C-4A7C-9832-A711E67A8A79}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5A9-411C-9039-A9A75D161B1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{F38936E5-F75C-47A4-9740-A0DC45792000}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5A9-411C-9039-A9A75D161B1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{9BF27EDB-E8C0-430D-979E-40AC7D07B978}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5A9-411C-9039-A9A75D161B1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{F5206482-CF57-45EB-90FD-E05F873BB63B}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5A9-411C-9039-A9A75D161B1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{77AF4752-756B-4223-8310-5F98D53F6F78}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5A9-411C-9039-A9A75D161B1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{0937B404-7239-484D-BD0C-106639BB5AD6}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5A9-411C-9039-A9A75D161B1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{234B011C-B80D-466F-9D01-01EAA73CA06C}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5A9-411C-9039-A9A75D161B1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{4E5D5391-1800-47ED-ABFA-85EB9D1B40D0}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5A9-411C-9039-A9A75D161B1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{AB22FE8E-ED0B-4E71-BD0E-A5CEDED024B1}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5A9-411C-9039-A9A75D161B1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{839B9C1D-F58D-4025-82A9-99A55EA8D1CA}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5A9-411C-9039-A9A75D161B1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{3529264C-4831-40D6-8B92-46AD07EEC76F}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5A9-411C-9039-A9A75D161B1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{84303259-3F5F-4F53-AB25-FE86148F9D36}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5A9-411C-9039-A9A75D161B1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{07C7AFFA-39F2-406B-8870-71DE82A96369}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5A9-411C-9039-A9A75D161B1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{696C7853-D3A9-416F-A57D-EBAE6375BC34}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5A9-411C-9039-A9A75D161B1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{310956DA-2200-4080-9AD0-A4FF0F6388E5}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5A9-411C-9039-A9A75D161B1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{CDA9E01A-06CA-4CA4-8888-92292E2CB351}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5A9-411C-9039-A9A75D161B1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{4291CF8B-8166-4FD8-A6CE-267F0FE3B741}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5A9-411C-9039-A9A75D161B1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{C7256D6B-B081-4C52-B62B-1C52A866A4ED}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5A9-411C-9039-A9A75D161B1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{F1A35C1B-3146-4CE5-BFAC-DB65518A03FB}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5A9-411C-9039-A9A75D161B1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{5A6C0E2F-A38F-4C61-BA10-B95E8C77F896}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5A9-411C-9039-A9A75D161B1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{EF8624ED-ED83-4878-B2A4-B4972825DEAA}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5A9-411C-9039-A9A75D161B1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{8B4D4F6B-20E6-4501-A7F6-C7A1D227F77A}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5A9-411C-9039-A9A75D161B1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{6F08483B-1CFE-42AF-965D-ABE72C859157}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5A9-411C-9039-A9A75D161B1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{2272BADA-1880-4C3A-9269-1A8043F75899}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5A9-411C-9039-A9A75D161B1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{4BDDF0FF-5285-4F92-B445-C1A17A8105EC}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5A9-411C-9039-A9A75D161B1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{DDAD37D4-AF8D-46DD-8F41-0E8BFBA82416}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5A9-411C-9039-A9A75D161B1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{3131FF69-9812-4061-B128-A0EDCE9632DB}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5A9-411C-9039-A9A75D161B1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{BFCA9404-9D98-4198-B36B-A7099CB04AFB}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5A9-411C-9039-A9A75D161B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5A9-411C-9039-A9A75D161B1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5A9-411C-9039-A9A75D161B1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{E7C31A24-D90D-4738-8EEC-10712A1AE26A}</c15:txfldGUID>
                      <c15:f>Diagramm!$I$46</c15:f>
                      <c15:dlblFieldTableCache>
                        <c:ptCount val="1"/>
                      </c15:dlblFieldTableCache>
                    </c15:dlblFTEntry>
                  </c15:dlblFieldTable>
                  <c15:showDataLabelsRange val="0"/>
                </c:ext>
                <c:ext xmlns:c16="http://schemas.microsoft.com/office/drawing/2014/chart" uri="{C3380CC4-5D6E-409C-BE32-E72D297353CC}">
                  <c16:uniqueId val="{00000000-9C21-4528-AAA9-0868A9633EC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{022FF045-84CC-4C35-84DA-2522EFF1E0CD}</c15:txfldGUID>
                      <c15:f>Diagramm!$I$47</c15:f>
                      <c15:dlblFieldTableCache>
                        <c:ptCount val="1"/>
                      </c15:dlblFieldTableCache>
                    </c15:dlblFTEntry>
                  </c15:dlblFieldTable>
                  <c15:showDataLabelsRange val="0"/>
                </c:ext>
                <c:ext xmlns:c16="http://schemas.microsoft.com/office/drawing/2014/chart" uri="{C3380CC4-5D6E-409C-BE32-E72D297353CC}">
                  <c16:uniqueId val="{00000001-9C21-4528-AAA9-0868A9633EC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{9A13AEC0-2617-4823-BA88-CA58F1488ED0}</c15:txfldGUID>
                      <c15:f>Diagramm!$I$48</c15:f>
                      <c15:dlblFieldTableCache>
                        <c:ptCount val="1"/>
                      </c15:dlblFieldTableCache>
                    </c15:dlblFTEntry>
                  </c15:dlblFieldTable>
                  <c15:showDataLabelsRange val="0"/>
                </c:ext>
                <c:ext xmlns:c16="http://schemas.microsoft.com/office/drawing/2014/chart" uri="{C3380CC4-5D6E-409C-BE32-E72D297353CC}">
                  <c16:uniqueId val="{00000002-9C21-4528-AAA9-0868A9633EC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{16CC3436-445F-46BF-BEDE-D46C933AFDA6}</c15:txfldGUID>
                      <c15:f>Diagramm!$I$49</c15:f>
                      <c15:dlblFieldTableCache>
                        <c:ptCount val="1"/>
                      </c15:dlblFieldTableCache>
                    </c15:dlblFTEntry>
                  </c15:dlblFieldTable>
                  <c15:showDataLabelsRange val="0"/>
                </c:ext>
                <c:ext xmlns:c16="http://schemas.microsoft.com/office/drawing/2014/chart" uri="{C3380CC4-5D6E-409C-BE32-E72D297353CC}">
                  <c16:uniqueId val="{00000003-9C21-4528-AAA9-0868A9633EC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{5789DA27-1694-4EAB-82A6-3B7B92511A89}</c15:txfldGUID>
                      <c15:f>Diagramm!$I$50</c15:f>
                      <c15:dlblFieldTableCache>
                        <c:ptCount val="1"/>
                      </c15:dlblFieldTableCache>
                    </c15:dlblFTEntry>
                  </c15:dlblFieldTable>
                  <c15:showDataLabelsRange val="0"/>
                </c:ext>
                <c:ext xmlns:c16="http://schemas.microsoft.com/office/drawing/2014/chart" uri="{C3380CC4-5D6E-409C-BE32-E72D297353CC}">
                  <c16:uniqueId val="{00000004-9C21-4528-AAA9-0868A9633EC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{5B714214-C0D6-4733-A5A8-B5AE84A0094D}</c15:txfldGUID>
                      <c15:f>Diagramm!$I$51</c15:f>
                      <c15:dlblFieldTableCache>
                        <c:ptCount val="1"/>
                      </c15:dlblFieldTableCache>
                    </c15:dlblFTEntry>
                  </c15:dlblFieldTable>
                  <c15:showDataLabelsRange val="0"/>
                </c:ext>
                <c:ext xmlns:c16="http://schemas.microsoft.com/office/drawing/2014/chart" uri="{C3380CC4-5D6E-409C-BE32-E72D297353CC}">
                  <c16:uniqueId val="{00000005-9C21-4528-AAA9-0868A9633EC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{149FE6F2-59BF-4BAD-ADF9-548A74D8902A}</c15:txfldGUID>
                      <c15:f>Diagramm!$I$52</c15:f>
                      <c15:dlblFieldTableCache>
                        <c:ptCount val="1"/>
                      </c15:dlblFieldTableCache>
                    </c15:dlblFTEntry>
                  </c15:dlblFieldTable>
                  <c15:showDataLabelsRange val="0"/>
                </c:ext>
                <c:ext xmlns:c16="http://schemas.microsoft.com/office/drawing/2014/chart" uri="{C3380CC4-5D6E-409C-BE32-E72D297353CC}">
                  <c16:uniqueId val="{00000006-9C21-4528-AAA9-0868A9633EC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{B90AC81E-D8B5-4262-B473-0F058E131CB1}</c15:txfldGUID>
                      <c15:f>Diagramm!$I$53</c15:f>
                      <c15:dlblFieldTableCache>
                        <c:ptCount val="1"/>
                      </c15:dlblFieldTableCache>
                    </c15:dlblFTEntry>
                  </c15:dlblFieldTable>
                  <c15:showDataLabelsRange val="0"/>
                </c:ext>
                <c:ext xmlns:c16="http://schemas.microsoft.com/office/drawing/2014/chart" uri="{C3380CC4-5D6E-409C-BE32-E72D297353CC}">
                  <c16:uniqueId val="{00000007-9C21-4528-AAA9-0868A9633EC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{60FBA6DF-5393-4832-9C83-53835212AF41}</c15:txfldGUID>
                      <c15:f>Diagramm!$I$54</c15:f>
                      <c15:dlblFieldTableCache>
                        <c:ptCount val="1"/>
                      </c15:dlblFieldTableCache>
                    </c15:dlblFTEntry>
                  </c15:dlblFieldTable>
                  <c15:showDataLabelsRange val="0"/>
                </c:ext>
                <c:ext xmlns:c16="http://schemas.microsoft.com/office/drawing/2014/chart" uri="{C3380CC4-5D6E-409C-BE32-E72D297353CC}">
                  <c16:uniqueId val="{00000008-9C21-4528-AAA9-0868A9633EC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{91630F56-5004-44FD-9A7D-39A048CD1FCE}</c15:txfldGUID>
                      <c15:f>Diagramm!$I$55</c15:f>
                      <c15:dlblFieldTableCache>
                        <c:ptCount val="1"/>
                      </c15:dlblFieldTableCache>
                    </c15:dlblFTEntry>
                  </c15:dlblFieldTable>
                  <c15:showDataLabelsRange val="0"/>
                </c:ext>
                <c:ext xmlns:c16="http://schemas.microsoft.com/office/drawing/2014/chart" uri="{C3380CC4-5D6E-409C-BE32-E72D297353CC}">
                  <c16:uniqueId val="{00000009-9C21-4528-AAA9-0868A9633EC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{28BCB9C9-492D-4AA2-AC70-FA2AD109D443}</c15:txfldGUID>
                      <c15:f>Diagramm!$I$56</c15:f>
                      <c15:dlblFieldTableCache>
                        <c:ptCount val="1"/>
                      </c15:dlblFieldTableCache>
                    </c15:dlblFTEntry>
                  </c15:dlblFieldTable>
                  <c15:showDataLabelsRange val="0"/>
                </c:ext>
                <c:ext xmlns:c16="http://schemas.microsoft.com/office/drawing/2014/chart" uri="{C3380CC4-5D6E-409C-BE32-E72D297353CC}">
                  <c16:uniqueId val="{0000000A-9C21-4528-AAA9-0868A9633EC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{DD9AA278-23D8-4AD2-BD1D-3C138C459EF8}</c15:txfldGUID>
                      <c15:f>Diagramm!$I$57</c15:f>
                      <c15:dlblFieldTableCache>
                        <c:ptCount val="1"/>
                      </c15:dlblFieldTableCache>
                    </c15:dlblFTEntry>
                  </c15:dlblFieldTable>
                  <c15:showDataLabelsRange val="0"/>
                </c:ext>
                <c:ext xmlns:c16="http://schemas.microsoft.com/office/drawing/2014/chart" uri="{C3380CC4-5D6E-409C-BE32-E72D297353CC}">
                  <c16:uniqueId val="{0000000B-9C21-4528-AAA9-0868A9633EC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{2A366F84-388A-45BC-A61E-18B37FCD17C7}</c15:txfldGUID>
                      <c15:f>Diagramm!$I$58</c15:f>
                      <c15:dlblFieldTableCache>
                        <c:ptCount val="1"/>
                      </c15:dlblFieldTableCache>
                    </c15:dlblFTEntry>
                  </c15:dlblFieldTable>
                  <c15:showDataLabelsRange val="0"/>
                </c:ext>
                <c:ext xmlns:c16="http://schemas.microsoft.com/office/drawing/2014/chart" uri="{C3380CC4-5D6E-409C-BE32-E72D297353CC}">
                  <c16:uniqueId val="{0000000C-9C21-4528-AAA9-0868A9633EC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{F15095C2-FF33-4E9B-8C2E-CC5FF3EB04E7}</c15:txfldGUID>
                      <c15:f>Diagramm!$I$59</c15:f>
                      <c15:dlblFieldTableCache>
                        <c:ptCount val="1"/>
                      </c15:dlblFieldTableCache>
                    </c15:dlblFTEntry>
                  </c15:dlblFieldTable>
                  <c15:showDataLabelsRange val="0"/>
                </c:ext>
                <c:ext xmlns:c16="http://schemas.microsoft.com/office/drawing/2014/chart" uri="{C3380CC4-5D6E-409C-BE32-E72D297353CC}">
                  <c16:uniqueId val="{0000000D-9C21-4528-AAA9-0868A9633EC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{770BBD62-31E1-49E4-87BF-1E073DAF5DBF}</c15:txfldGUID>
                      <c15:f>Diagramm!$I$60</c15:f>
                      <c15:dlblFieldTableCache>
                        <c:ptCount val="1"/>
                      </c15:dlblFieldTableCache>
                    </c15:dlblFTEntry>
                  </c15:dlblFieldTable>
                  <c15:showDataLabelsRange val="0"/>
                </c:ext>
                <c:ext xmlns:c16="http://schemas.microsoft.com/office/drawing/2014/chart" uri="{C3380CC4-5D6E-409C-BE32-E72D297353CC}">
                  <c16:uniqueId val="{0000000E-9C21-4528-AAA9-0868A9633EC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{4ECE0D48-3CE0-4C24-A93D-1F715E087B85}</c15:txfldGUID>
                      <c15:f>Diagramm!$I$61</c15:f>
                      <c15:dlblFieldTableCache>
                        <c:ptCount val="1"/>
                      </c15:dlblFieldTableCache>
                    </c15:dlblFTEntry>
                  </c15:dlblFieldTable>
                  <c15:showDataLabelsRange val="0"/>
                </c:ext>
                <c:ext xmlns:c16="http://schemas.microsoft.com/office/drawing/2014/chart" uri="{C3380CC4-5D6E-409C-BE32-E72D297353CC}">
                  <c16:uniqueId val="{0000000F-9C21-4528-AAA9-0868A9633EC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{09791F0A-5BC0-4313-A57F-3901BB112CBB}</c15:txfldGUID>
                      <c15:f>Diagramm!$I$62</c15:f>
                      <c15:dlblFieldTableCache>
                        <c:ptCount val="1"/>
                      </c15:dlblFieldTableCache>
                    </c15:dlblFTEntry>
                  </c15:dlblFieldTable>
                  <c15:showDataLabelsRange val="0"/>
                </c:ext>
                <c:ext xmlns:c16="http://schemas.microsoft.com/office/drawing/2014/chart" uri="{C3380CC4-5D6E-409C-BE32-E72D297353CC}">
                  <c16:uniqueId val="{00000010-9C21-4528-AAA9-0868A9633EC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{02F0077C-5DFC-4A6F-82DD-4163BDBF1591}</c15:txfldGUID>
                      <c15:f>Diagramm!$I$63</c15:f>
                      <c15:dlblFieldTableCache>
                        <c:ptCount val="1"/>
                      </c15:dlblFieldTableCache>
                    </c15:dlblFTEntry>
                  </c15:dlblFieldTable>
                  <c15:showDataLabelsRange val="0"/>
                </c:ext>
                <c:ext xmlns:c16="http://schemas.microsoft.com/office/drawing/2014/chart" uri="{C3380CC4-5D6E-409C-BE32-E72D297353CC}">
                  <c16:uniqueId val="{00000011-9C21-4528-AAA9-0868A9633EC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{7D919802-5A2F-40B3-BB13-477B082F0E16}</c15:txfldGUID>
                      <c15:f>Diagramm!$I$64</c15:f>
                      <c15:dlblFieldTableCache>
                        <c:ptCount val="1"/>
                      </c15:dlblFieldTableCache>
                    </c15:dlblFTEntry>
                  </c15:dlblFieldTable>
                  <c15:showDataLabelsRange val="0"/>
                </c:ext>
                <c:ext xmlns:c16="http://schemas.microsoft.com/office/drawing/2014/chart" uri="{C3380CC4-5D6E-409C-BE32-E72D297353CC}">
                  <c16:uniqueId val="{00000012-9C21-4528-AAA9-0868A9633EC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{F1590F36-E7D2-4BDD-93FD-2F3D12F0D4B8}</c15:txfldGUID>
                      <c15:f>Diagramm!$I$65</c15:f>
                      <c15:dlblFieldTableCache>
                        <c:ptCount val="1"/>
                      </c15:dlblFieldTableCache>
                    </c15:dlblFTEntry>
                  </c15:dlblFieldTable>
                  <c15:showDataLabelsRange val="0"/>
                </c:ext>
                <c:ext xmlns:c16="http://schemas.microsoft.com/office/drawing/2014/chart" uri="{C3380CC4-5D6E-409C-BE32-E72D297353CC}">
                  <c16:uniqueId val="{00000013-9C21-4528-AAA9-0868A9633EC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{5AB709ED-6371-42D7-A992-C4956F91F629}</c15:txfldGUID>
                      <c15:f>Diagramm!$I$66</c15:f>
                      <c15:dlblFieldTableCache>
                        <c:ptCount val="1"/>
                      </c15:dlblFieldTableCache>
                    </c15:dlblFTEntry>
                  </c15:dlblFieldTable>
                  <c15:showDataLabelsRange val="0"/>
                </c:ext>
                <c:ext xmlns:c16="http://schemas.microsoft.com/office/drawing/2014/chart" uri="{C3380CC4-5D6E-409C-BE32-E72D297353CC}">
                  <c16:uniqueId val="{00000014-9C21-4528-AAA9-0868A9633EC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{4DC2BF17-6E45-419D-97B3-5FF740F474BE}</c15:txfldGUID>
                      <c15:f>Diagramm!$I$67</c15:f>
                      <c15:dlblFieldTableCache>
                        <c:ptCount val="1"/>
                      </c15:dlblFieldTableCache>
                    </c15:dlblFTEntry>
                  </c15:dlblFieldTable>
                  <c15:showDataLabelsRange val="0"/>
                </c:ext>
                <c:ext xmlns:c16="http://schemas.microsoft.com/office/drawing/2014/chart" uri="{C3380CC4-5D6E-409C-BE32-E72D297353CC}">
                  <c16:uniqueId val="{00000015-9C21-4528-AAA9-0868A9633EC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C21-4528-AAA9-0868A9633EC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{D1968F16-4A95-4368-9226-9C9F639A318A}</c15:txfldGUID>
                      <c15:f>Diagramm!$K$46</c15:f>
                      <c15:dlblFieldTableCache>
                        <c:ptCount val="1"/>
                      </c15:dlblFieldTableCache>
                    </c15:dlblFTEntry>
                  </c15:dlblFieldTable>
                  <c15:showDataLabelsRange val="0"/>
                </c:ext>
                <c:ext xmlns:c16="http://schemas.microsoft.com/office/drawing/2014/chart" uri="{C3380CC4-5D6E-409C-BE32-E72D297353CC}">
                  <c16:uniqueId val="{00000017-9C21-4528-AAA9-0868A9633EC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{D679129C-036F-4DCC-962C-45536D0BB467}</c15:txfldGUID>
                      <c15:f>Diagramm!$K$47</c15:f>
                      <c15:dlblFieldTableCache>
                        <c:ptCount val="1"/>
                      </c15:dlblFieldTableCache>
                    </c15:dlblFTEntry>
                  </c15:dlblFieldTable>
                  <c15:showDataLabelsRange val="0"/>
                </c:ext>
                <c:ext xmlns:c16="http://schemas.microsoft.com/office/drawing/2014/chart" uri="{C3380CC4-5D6E-409C-BE32-E72D297353CC}">
                  <c16:uniqueId val="{00000018-9C21-4528-AAA9-0868A9633EC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{2DC37CE5-AF5B-41A8-AD2F-5FCE5743A009}</c15:txfldGUID>
                      <c15:f>Diagramm!$K$48</c15:f>
                      <c15:dlblFieldTableCache>
                        <c:ptCount val="1"/>
                      </c15:dlblFieldTableCache>
                    </c15:dlblFTEntry>
                  </c15:dlblFieldTable>
                  <c15:showDataLabelsRange val="0"/>
                </c:ext>
                <c:ext xmlns:c16="http://schemas.microsoft.com/office/drawing/2014/chart" uri="{C3380CC4-5D6E-409C-BE32-E72D297353CC}">
                  <c16:uniqueId val="{00000019-9C21-4528-AAA9-0868A9633EC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{2A89CDFA-61D6-4555-A09F-FC0C2C1F306C}</c15:txfldGUID>
                      <c15:f>Diagramm!$K$49</c15:f>
                      <c15:dlblFieldTableCache>
                        <c:ptCount val="1"/>
                      </c15:dlblFieldTableCache>
                    </c15:dlblFTEntry>
                  </c15:dlblFieldTable>
                  <c15:showDataLabelsRange val="0"/>
                </c:ext>
                <c:ext xmlns:c16="http://schemas.microsoft.com/office/drawing/2014/chart" uri="{C3380CC4-5D6E-409C-BE32-E72D297353CC}">
                  <c16:uniqueId val="{0000001A-9C21-4528-AAA9-0868A9633EC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{9A7376F3-5B8A-4D15-9DA6-BA82127C9353}</c15:txfldGUID>
                      <c15:f>Diagramm!$K$50</c15:f>
                      <c15:dlblFieldTableCache>
                        <c:ptCount val="1"/>
                      </c15:dlblFieldTableCache>
                    </c15:dlblFTEntry>
                  </c15:dlblFieldTable>
                  <c15:showDataLabelsRange val="0"/>
                </c:ext>
                <c:ext xmlns:c16="http://schemas.microsoft.com/office/drawing/2014/chart" uri="{C3380CC4-5D6E-409C-BE32-E72D297353CC}">
                  <c16:uniqueId val="{0000001B-9C21-4528-AAA9-0868A9633EC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{6F16DED2-04D4-4EC9-B848-96BF88C07996}</c15:txfldGUID>
                      <c15:f>Diagramm!$K$51</c15:f>
                      <c15:dlblFieldTableCache>
                        <c:ptCount val="1"/>
                      </c15:dlblFieldTableCache>
                    </c15:dlblFTEntry>
                  </c15:dlblFieldTable>
                  <c15:showDataLabelsRange val="0"/>
                </c:ext>
                <c:ext xmlns:c16="http://schemas.microsoft.com/office/drawing/2014/chart" uri="{C3380CC4-5D6E-409C-BE32-E72D297353CC}">
                  <c16:uniqueId val="{0000001C-9C21-4528-AAA9-0868A9633EC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{08457059-9409-4325-8358-FC2312D21B9F}</c15:txfldGUID>
                      <c15:f>Diagramm!$K$52</c15:f>
                      <c15:dlblFieldTableCache>
                        <c:ptCount val="1"/>
                      </c15:dlblFieldTableCache>
                    </c15:dlblFTEntry>
                  </c15:dlblFieldTable>
                  <c15:showDataLabelsRange val="0"/>
                </c:ext>
                <c:ext xmlns:c16="http://schemas.microsoft.com/office/drawing/2014/chart" uri="{C3380CC4-5D6E-409C-BE32-E72D297353CC}">
                  <c16:uniqueId val="{0000001D-9C21-4528-AAA9-0868A9633EC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{BD716365-B370-4808-A6F2-1B9D704BACC2}</c15:txfldGUID>
                      <c15:f>Diagramm!$K$53</c15:f>
                      <c15:dlblFieldTableCache>
                        <c:ptCount val="1"/>
                      </c15:dlblFieldTableCache>
                    </c15:dlblFTEntry>
                  </c15:dlblFieldTable>
                  <c15:showDataLabelsRange val="0"/>
                </c:ext>
                <c:ext xmlns:c16="http://schemas.microsoft.com/office/drawing/2014/chart" uri="{C3380CC4-5D6E-409C-BE32-E72D297353CC}">
                  <c16:uniqueId val="{0000001E-9C21-4528-AAA9-0868A9633EC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{F32E37AC-58DD-4184-A174-437E19761A32}</c15:txfldGUID>
                      <c15:f>Diagramm!$K$54</c15:f>
                      <c15:dlblFieldTableCache>
                        <c:ptCount val="1"/>
                      </c15:dlblFieldTableCache>
                    </c15:dlblFTEntry>
                  </c15:dlblFieldTable>
                  <c15:showDataLabelsRange val="0"/>
                </c:ext>
                <c:ext xmlns:c16="http://schemas.microsoft.com/office/drawing/2014/chart" uri="{C3380CC4-5D6E-409C-BE32-E72D297353CC}">
                  <c16:uniqueId val="{0000001F-9C21-4528-AAA9-0868A9633EC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{462AB132-88E4-4EA2-A822-59E9AAABB353}</c15:txfldGUID>
                      <c15:f>Diagramm!$K$55</c15:f>
                      <c15:dlblFieldTableCache>
                        <c:ptCount val="1"/>
                      </c15:dlblFieldTableCache>
                    </c15:dlblFTEntry>
                  </c15:dlblFieldTable>
                  <c15:showDataLabelsRange val="0"/>
                </c:ext>
                <c:ext xmlns:c16="http://schemas.microsoft.com/office/drawing/2014/chart" uri="{C3380CC4-5D6E-409C-BE32-E72D297353CC}">
                  <c16:uniqueId val="{00000020-9C21-4528-AAA9-0868A9633EC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{6A9FE714-A926-46AA-9A08-231A1D6F5333}</c15:txfldGUID>
                      <c15:f>Diagramm!$K$56</c15:f>
                      <c15:dlblFieldTableCache>
                        <c:ptCount val="1"/>
                      </c15:dlblFieldTableCache>
                    </c15:dlblFTEntry>
                  </c15:dlblFieldTable>
                  <c15:showDataLabelsRange val="0"/>
                </c:ext>
                <c:ext xmlns:c16="http://schemas.microsoft.com/office/drawing/2014/chart" uri="{C3380CC4-5D6E-409C-BE32-E72D297353CC}">
                  <c16:uniqueId val="{00000021-9C21-4528-AAA9-0868A9633EC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{3F314649-0ED8-4B2F-914D-A25B09A921A1}</c15:txfldGUID>
                      <c15:f>Diagramm!$K$57</c15:f>
                      <c15:dlblFieldTableCache>
                        <c:ptCount val="1"/>
                      </c15:dlblFieldTableCache>
                    </c15:dlblFTEntry>
                  </c15:dlblFieldTable>
                  <c15:showDataLabelsRange val="0"/>
                </c:ext>
                <c:ext xmlns:c16="http://schemas.microsoft.com/office/drawing/2014/chart" uri="{C3380CC4-5D6E-409C-BE32-E72D297353CC}">
                  <c16:uniqueId val="{00000022-9C21-4528-AAA9-0868A9633EC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{C2DBBA87-36C1-4B78-BCDA-3F4BA81861EE}</c15:txfldGUID>
                      <c15:f>Diagramm!$K$58</c15:f>
                      <c15:dlblFieldTableCache>
                        <c:ptCount val="1"/>
                      </c15:dlblFieldTableCache>
                    </c15:dlblFTEntry>
                  </c15:dlblFieldTable>
                  <c15:showDataLabelsRange val="0"/>
                </c:ext>
                <c:ext xmlns:c16="http://schemas.microsoft.com/office/drawing/2014/chart" uri="{C3380CC4-5D6E-409C-BE32-E72D297353CC}">
                  <c16:uniqueId val="{00000023-9C21-4528-AAA9-0868A9633EC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{69275E91-E91F-4048-9662-F9D189C74C03}</c15:txfldGUID>
                      <c15:f>Diagramm!$K$59</c15:f>
                      <c15:dlblFieldTableCache>
                        <c:ptCount val="1"/>
                      </c15:dlblFieldTableCache>
                    </c15:dlblFTEntry>
                  </c15:dlblFieldTable>
                  <c15:showDataLabelsRange val="0"/>
                </c:ext>
                <c:ext xmlns:c16="http://schemas.microsoft.com/office/drawing/2014/chart" uri="{C3380CC4-5D6E-409C-BE32-E72D297353CC}">
                  <c16:uniqueId val="{00000024-9C21-4528-AAA9-0868A9633EC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{B97E853F-5018-4855-939E-1AA3249CA3F5}</c15:txfldGUID>
                      <c15:f>Diagramm!$K$60</c15:f>
                      <c15:dlblFieldTableCache>
                        <c:ptCount val="1"/>
                      </c15:dlblFieldTableCache>
                    </c15:dlblFTEntry>
                  </c15:dlblFieldTable>
                  <c15:showDataLabelsRange val="0"/>
                </c:ext>
                <c:ext xmlns:c16="http://schemas.microsoft.com/office/drawing/2014/chart" uri="{C3380CC4-5D6E-409C-BE32-E72D297353CC}">
                  <c16:uniqueId val="{00000025-9C21-4528-AAA9-0868A9633EC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{D7BF9853-D569-430D-ACAC-26012E9FE09D}</c15:txfldGUID>
                      <c15:f>Diagramm!$K$61</c15:f>
                      <c15:dlblFieldTableCache>
                        <c:ptCount val="1"/>
                      </c15:dlblFieldTableCache>
                    </c15:dlblFTEntry>
                  </c15:dlblFieldTable>
                  <c15:showDataLabelsRange val="0"/>
                </c:ext>
                <c:ext xmlns:c16="http://schemas.microsoft.com/office/drawing/2014/chart" uri="{C3380CC4-5D6E-409C-BE32-E72D297353CC}">
                  <c16:uniqueId val="{00000026-9C21-4528-AAA9-0868A9633EC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{93CD5356-AC17-48E7-BDDD-C9BF9C3696AB}</c15:txfldGUID>
                      <c15:f>Diagramm!$K$62</c15:f>
                      <c15:dlblFieldTableCache>
                        <c:ptCount val="1"/>
                      </c15:dlblFieldTableCache>
                    </c15:dlblFTEntry>
                  </c15:dlblFieldTable>
                  <c15:showDataLabelsRange val="0"/>
                </c:ext>
                <c:ext xmlns:c16="http://schemas.microsoft.com/office/drawing/2014/chart" uri="{C3380CC4-5D6E-409C-BE32-E72D297353CC}">
                  <c16:uniqueId val="{00000027-9C21-4528-AAA9-0868A9633EC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{0D720AD3-0823-4D27-92B4-664B13563687}</c15:txfldGUID>
                      <c15:f>Diagramm!$K$63</c15:f>
                      <c15:dlblFieldTableCache>
                        <c:ptCount val="1"/>
                      </c15:dlblFieldTableCache>
                    </c15:dlblFTEntry>
                  </c15:dlblFieldTable>
                  <c15:showDataLabelsRange val="0"/>
                </c:ext>
                <c:ext xmlns:c16="http://schemas.microsoft.com/office/drawing/2014/chart" uri="{C3380CC4-5D6E-409C-BE32-E72D297353CC}">
                  <c16:uniqueId val="{00000028-9C21-4528-AAA9-0868A9633EC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{D3F2DF5E-364B-46C6-B731-C438A16A8BCA}</c15:txfldGUID>
                      <c15:f>Diagramm!$K$64</c15:f>
                      <c15:dlblFieldTableCache>
                        <c:ptCount val="1"/>
                      </c15:dlblFieldTableCache>
                    </c15:dlblFTEntry>
                  </c15:dlblFieldTable>
                  <c15:showDataLabelsRange val="0"/>
                </c:ext>
                <c:ext xmlns:c16="http://schemas.microsoft.com/office/drawing/2014/chart" uri="{C3380CC4-5D6E-409C-BE32-E72D297353CC}">
                  <c16:uniqueId val="{00000029-9C21-4528-AAA9-0868A9633EC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{0ECAC60C-5A29-419A-8592-78AF67B7F159}</c15:txfldGUID>
                      <c15:f>Diagramm!$K$65</c15:f>
                      <c15:dlblFieldTableCache>
                        <c:ptCount val="1"/>
                      </c15:dlblFieldTableCache>
                    </c15:dlblFTEntry>
                  </c15:dlblFieldTable>
                  <c15:showDataLabelsRange val="0"/>
                </c:ext>
                <c:ext xmlns:c16="http://schemas.microsoft.com/office/drawing/2014/chart" uri="{C3380CC4-5D6E-409C-BE32-E72D297353CC}">
                  <c16:uniqueId val="{0000002A-9C21-4528-AAA9-0868A9633EC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{870318BD-E1B0-4A20-AD91-602004A0D178}</c15:txfldGUID>
                      <c15:f>Diagramm!$K$66</c15:f>
                      <c15:dlblFieldTableCache>
                        <c:ptCount val="1"/>
                      </c15:dlblFieldTableCache>
                    </c15:dlblFTEntry>
                  </c15:dlblFieldTable>
                  <c15:showDataLabelsRange val="0"/>
                </c:ext>
                <c:ext xmlns:c16="http://schemas.microsoft.com/office/drawing/2014/chart" uri="{C3380CC4-5D6E-409C-BE32-E72D297353CC}">
                  <c16:uniqueId val="{0000002B-9C21-4528-AAA9-0868A9633EC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{69BF0146-5690-45DA-9D6F-028AF168C29B}</c15:txfldGUID>
                      <c15:f>Diagramm!$K$67</c15:f>
                      <c15:dlblFieldTableCache>
                        <c:ptCount val="1"/>
                      </c15:dlblFieldTableCache>
                    </c15:dlblFTEntry>
                  </c15:dlblFieldTable>
                  <c15:showDataLabelsRange val="0"/>
                </c:ext>
                <c:ext xmlns:c16="http://schemas.microsoft.com/office/drawing/2014/chart" uri="{C3380CC4-5D6E-409C-BE32-E72D297353CC}">
                  <c16:uniqueId val="{0000002C-9C21-4528-AAA9-0868A9633EC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C21-4528-AAA9-0868A9633EC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{86EDA572-B97D-48E9-BDCE-F1422FB05FD2}</c15:txfldGUID>
                      <c15:f>Diagramm!$J$46</c15:f>
                      <c15:dlblFieldTableCache>
                        <c:ptCount val="1"/>
                      </c15:dlblFieldTableCache>
                    </c15:dlblFTEntry>
                  </c15:dlblFieldTable>
                  <c15:showDataLabelsRange val="0"/>
                </c:ext>
                <c:ext xmlns:c16="http://schemas.microsoft.com/office/drawing/2014/chart" uri="{C3380CC4-5D6E-409C-BE32-E72D297353CC}">
                  <c16:uniqueId val="{0000002E-9C21-4528-AAA9-0868A9633EC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{AB07772F-AE87-4A9F-B8F8-F2E37F81EBF8}</c15:txfldGUID>
                      <c15:f>Diagramm!$J$47</c15:f>
                      <c15:dlblFieldTableCache>
                        <c:ptCount val="1"/>
                      </c15:dlblFieldTableCache>
                    </c15:dlblFTEntry>
                  </c15:dlblFieldTable>
                  <c15:showDataLabelsRange val="0"/>
                </c:ext>
                <c:ext xmlns:c16="http://schemas.microsoft.com/office/drawing/2014/chart" uri="{C3380CC4-5D6E-409C-BE32-E72D297353CC}">
                  <c16:uniqueId val="{0000002F-9C21-4528-AAA9-0868A9633EC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{C2DDD72E-6F77-4596-A3FB-A284F9A53245}</c15:txfldGUID>
                      <c15:f>Diagramm!$J$48</c15:f>
                      <c15:dlblFieldTableCache>
                        <c:ptCount val="1"/>
                      </c15:dlblFieldTableCache>
                    </c15:dlblFTEntry>
                  </c15:dlblFieldTable>
                  <c15:showDataLabelsRange val="0"/>
                </c:ext>
                <c:ext xmlns:c16="http://schemas.microsoft.com/office/drawing/2014/chart" uri="{C3380CC4-5D6E-409C-BE32-E72D297353CC}">
                  <c16:uniqueId val="{00000030-9C21-4528-AAA9-0868A9633EC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{AC034435-BE3A-4243-B2A6-3156A5588F13}</c15:txfldGUID>
                      <c15:f>Diagramm!$J$49</c15:f>
                      <c15:dlblFieldTableCache>
                        <c:ptCount val="1"/>
                      </c15:dlblFieldTableCache>
                    </c15:dlblFTEntry>
                  </c15:dlblFieldTable>
                  <c15:showDataLabelsRange val="0"/>
                </c:ext>
                <c:ext xmlns:c16="http://schemas.microsoft.com/office/drawing/2014/chart" uri="{C3380CC4-5D6E-409C-BE32-E72D297353CC}">
                  <c16:uniqueId val="{00000031-9C21-4528-AAA9-0868A9633EC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{6B3BEDF9-9395-4D85-9578-A192A47E7880}</c15:txfldGUID>
                      <c15:f>Diagramm!$J$50</c15:f>
                      <c15:dlblFieldTableCache>
                        <c:ptCount val="1"/>
                      </c15:dlblFieldTableCache>
                    </c15:dlblFTEntry>
                  </c15:dlblFieldTable>
                  <c15:showDataLabelsRange val="0"/>
                </c:ext>
                <c:ext xmlns:c16="http://schemas.microsoft.com/office/drawing/2014/chart" uri="{C3380CC4-5D6E-409C-BE32-E72D297353CC}">
                  <c16:uniqueId val="{00000032-9C21-4528-AAA9-0868A9633EC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{24800B5A-A0C0-4F40-BD3D-57415DD6457A}</c15:txfldGUID>
                      <c15:f>Diagramm!$J$51</c15:f>
                      <c15:dlblFieldTableCache>
                        <c:ptCount val="1"/>
                      </c15:dlblFieldTableCache>
                    </c15:dlblFTEntry>
                  </c15:dlblFieldTable>
                  <c15:showDataLabelsRange val="0"/>
                </c:ext>
                <c:ext xmlns:c16="http://schemas.microsoft.com/office/drawing/2014/chart" uri="{C3380CC4-5D6E-409C-BE32-E72D297353CC}">
                  <c16:uniqueId val="{00000033-9C21-4528-AAA9-0868A9633EC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{B0010CC9-8A0D-431E-B4BE-A0B2197531B7}</c15:txfldGUID>
                      <c15:f>Diagramm!$J$52</c15:f>
                      <c15:dlblFieldTableCache>
                        <c:ptCount val="1"/>
                      </c15:dlblFieldTableCache>
                    </c15:dlblFTEntry>
                  </c15:dlblFieldTable>
                  <c15:showDataLabelsRange val="0"/>
                </c:ext>
                <c:ext xmlns:c16="http://schemas.microsoft.com/office/drawing/2014/chart" uri="{C3380CC4-5D6E-409C-BE32-E72D297353CC}">
                  <c16:uniqueId val="{00000034-9C21-4528-AAA9-0868A9633EC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{CFE12EA6-B24E-468D-9ECF-5A73BE8A8F1A}</c15:txfldGUID>
                      <c15:f>Diagramm!$J$53</c15:f>
                      <c15:dlblFieldTableCache>
                        <c:ptCount val="1"/>
                      </c15:dlblFieldTableCache>
                    </c15:dlblFTEntry>
                  </c15:dlblFieldTable>
                  <c15:showDataLabelsRange val="0"/>
                </c:ext>
                <c:ext xmlns:c16="http://schemas.microsoft.com/office/drawing/2014/chart" uri="{C3380CC4-5D6E-409C-BE32-E72D297353CC}">
                  <c16:uniqueId val="{00000035-9C21-4528-AAA9-0868A9633EC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{A5106352-BFDC-428C-AF47-FA58A8A437E3}</c15:txfldGUID>
                      <c15:f>Diagramm!$J$54</c15:f>
                      <c15:dlblFieldTableCache>
                        <c:ptCount val="1"/>
                      </c15:dlblFieldTableCache>
                    </c15:dlblFTEntry>
                  </c15:dlblFieldTable>
                  <c15:showDataLabelsRange val="0"/>
                </c:ext>
                <c:ext xmlns:c16="http://schemas.microsoft.com/office/drawing/2014/chart" uri="{C3380CC4-5D6E-409C-BE32-E72D297353CC}">
                  <c16:uniqueId val="{00000036-9C21-4528-AAA9-0868A9633EC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{0CE183B5-6C02-4DF4-906E-67368255BAE7}</c15:txfldGUID>
                      <c15:f>Diagramm!$J$55</c15:f>
                      <c15:dlblFieldTableCache>
                        <c:ptCount val="1"/>
                      </c15:dlblFieldTableCache>
                    </c15:dlblFTEntry>
                  </c15:dlblFieldTable>
                  <c15:showDataLabelsRange val="0"/>
                </c:ext>
                <c:ext xmlns:c16="http://schemas.microsoft.com/office/drawing/2014/chart" uri="{C3380CC4-5D6E-409C-BE32-E72D297353CC}">
                  <c16:uniqueId val="{00000037-9C21-4528-AAA9-0868A9633EC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{9DBED400-FE2E-4E52-A692-D35383D23678}</c15:txfldGUID>
                      <c15:f>Diagramm!$J$56</c15:f>
                      <c15:dlblFieldTableCache>
                        <c:ptCount val="1"/>
                      </c15:dlblFieldTableCache>
                    </c15:dlblFTEntry>
                  </c15:dlblFieldTable>
                  <c15:showDataLabelsRange val="0"/>
                </c:ext>
                <c:ext xmlns:c16="http://schemas.microsoft.com/office/drawing/2014/chart" uri="{C3380CC4-5D6E-409C-BE32-E72D297353CC}">
                  <c16:uniqueId val="{00000038-9C21-4528-AAA9-0868A9633EC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{14DCAF80-674A-4685-8AC7-AD51E80E423E}</c15:txfldGUID>
                      <c15:f>Diagramm!$J$57</c15:f>
                      <c15:dlblFieldTableCache>
                        <c:ptCount val="1"/>
                      </c15:dlblFieldTableCache>
                    </c15:dlblFTEntry>
                  </c15:dlblFieldTable>
                  <c15:showDataLabelsRange val="0"/>
                </c:ext>
                <c:ext xmlns:c16="http://schemas.microsoft.com/office/drawing/2014/chart" uri="{C3380CC4-5D6E-409C-BE32-E72D297353CC}">
                  <c16:uniqueId val="{00000039-9C21-4528-AAA9-0868A9633EC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{CD301B40-8A70-49E6-B8D3-67FF45C126DA}</c15:txfldGUID>
                      <c15:f>Diagramm!$J$58</c15:f>
                      <c15:dlblFieldTableCache>
                        <c:ptCount val="1"/>
                      </c15:dlblFieldTableCache>
                    </c15:dlblFTEntry>
                  </c15:dlblFieldTable>
                  <c15:showDataLabelsRange val="0"/>
                </c:ext>
                <c:ext xmlns:c16="http://schemas.microsoft.com/office/drawing/2014/chart" uri="{C3380CC4-5D6E-409C-BE32-E72D297353CC}">
                  <c16:uniqueId val="{0000003A-9C21-4528-AAA9-0868A9633EC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{96B88B93-EE64-46C2-BF33-C88EA49EF070}</c15:txfldGUID>
                      <c15:f>Diagramm!$J$59</c15:f>
                      <c15:dlblFieldTableCache>
                        <c:ptCount val="1"/>
                      </c15:dlblFieldTableCache>
                    </c15:dlblFTEntry>
                  </c15:dlblFieldTable>
                  <c15:showDataLabelsRange val="0"/>
                </c:ext>
                <c:ext xmlns:c16="http://schemas.microsoft.com/office/drawing/2014/chart" uri="{C3380CC4-5D6E-409C-BE32-E72D297353CC}">
                  <c16:uniqueId val="{0000003B-9C21-4528-AAA9-0868A9633EC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{8817EBA3-6051-4E98-8B9A-F3F35F604C77}</c15:txfldGUID>
                      <c15:f>Diagramm!$J$60</c15:f>
                      <c15:dlblFieldTableCache>
                        <c:ptCount val="1"/>
                      </c15:dlblFieldTableCache>
                    </c15:dlblFTEntry>
                  </c15:dlblFieldTable>
                  <c15:showDataLabelsRange val="0"/>
                </c:ext>
                <c:ext xmlns:c16="http://schemas.microsoft.com/office/drawing/2014/chart" uri="{C3380CC4-5D6E-409C-BE32-E72D297353CC}">
                  <c16:uniqueId val="{0000003C-9C21-4528-AAA9-0868A9633EC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{5B73D652-8DE2-49D7-BE84-FA0671B9E31C}</c15:txfldGUID>
                      <c15:f>Diagramm!$J$61</c15:f>
                      <c15:dlblFieldTableCache>
                        <c:ptCount val="1"/>
                      </c15:dlblFieldTableCache>
                    </c15:dlblFTEntry>
                  </c15:dlblFieldTable>
                  <c15:showDataLabelsRange val="0"/>
                </c:ext>
                <c:ext xmlns:c16="http://schemas.microsoft.com/office/drawing/2014/chart" uri="{C3380CC4-5D6E-409C-BE32-E72D297353CC}">
                  <c16:uniqueId val="{0000003D-9C21-4528-AAA9-0868A9633EC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{5CCDC5AB-B24E-4A5F-8DE8-171765422605}</c15:txfldGUID>
                      <c15:f>Diagramm!$J$62</c15:f>
                      <c15:dlblFieldTableCache>
                        <c:ptCount val="1"/>
                      </c15:dlblFieldTableCache>
                    </c15:dlblFTEntry>
                  </c15:dlblFieldTable>
                  <c15:showDataLabelsRange val="0"/>
                </c:ext>
                <c:ext xmlns:c16="http://schemas.microsoft.com/office/drawing/2014/chart" uri="{C3380CC4-5D6E-409C-BE32-E72D297353CC}">
                  <c16:uniqueId val="{0000003E-9C21-4528-AAA9-0868A9633EC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{6AE4C0DE-52E8-4ABC-AAB7-247FF48019C1}</c15:txfldGUID>
                      <c15:f>Diagramm!$J$63</c15:f>
                      <c15:dlblFieldTableCache>
                        <c:ptCount val="1"/>
                      </c15:dlblFieldTableCache>
                    </c15:dlblFTEntry>
                  </c15:dlblFieldTable>
                  <c15:showDataLabelsRange val="0"/>
                </c:ext>
                <c:ext xmlns:c16="http://schemas.microsoft.com/office/drawing/2014/chart" uri="{C3380CC4-5D6E-409C-BE32-E72D297353CC}">
                  <c16:uniqueId val="{0000003F-9C21-4528-AAA9-0868A9633EC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{CF449E95-1249-4E03-8295-BCD827EE2905}</c15:txfldGUID>
                      <c15:f>Diagramm!$J$64</c15:f>
                      <c15:dlblFieldTableCache>
                        <c:ptCount val="1"/>
                      </c15:dlblFieldTableCache>
                    </c15:dlblFTEntry>
                  </c15:dlblFieldTable>
                  <c15:showDataLabelsRange val="0"/>
                </c:ext>
                <c:ext xmlns:c16="http://schemas.microsoft.com/office/drawing/2014/chart" uri="{C3380CC4-5D6E-409C-BE32-E72D297353CC}">
                  <c16:uniqueId val="{00000040-9C21-4528-AAA9-0868A9633EC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{AA7937A7-26F5-4C41-B18B-99F66AC4AFE3}</c15:txfldGUID>
                      <c15:f>Diagramm!$J$65</c15:f>
                      <c15:dlblFieldTableCache>
                        <c:ptCount val="1"/>
                      </c15:dlblFieldTableCache>
                    </c15:dlblFTEntry>
                  </c15:dlblFieldTable>
                  <c15:showDataLabelsRange val="0"/>
                </c:ext>
                <c:ext xmlns:c16="http://schemas.microsoft.com/office/drawing/2014/chart" uri="{C3380CC4-5D6E-409C-BE32-E72D297353CC}">
                  <c16:uniqueId val="{00000041-9C21-4528-AAA9-0868A9633EC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{C50D23EE-CA73-4C82-A8E6-5D92A1F6D4E9}</c15:txfldGUID>
                      <c15:f>Diagramm!$J$66</c15:f>
                      <c15:dlblFieldTableCache>
                        <c:ptCount val="1"/>
                      </c15:dlblFieldTableCache>
                    </c15:dlblFTEntry>
                  </c15:dlblFieldTable>
                  <c15:showDataLabelsRange val="0"/>
                </c:ext>
                <c:ext xmlns:c16="http://schemas.microsoft.com/office/drawing/2014/chart" uri="{C3380CC4-5D6E-409C-BE32-E72D297353CC}">
                  <c16:uniqueId val="{00000042-9C21-4528-AAA9-0868A9633EC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{4936F059-1801-4060-82C5-E42A1E49761E}</c15:txfldGUID>
                      <c15:f>Diagramm!$J$67</c15:f>
                      <c15:dlblFieldTableCache>
                        <c:ptCount val="1"/>
                      </c15:dlblFieldTableCache>
                    </c15:dlblFTEntry>
                  </c15:dlblFieldTable>
                  <c15:showDataLabelsRange val="0"/>
                </c:ext>
                <c:ext xmlns:c16="http://schemas.microsoft.com/office/drawing/2014/chart" uri="{C3380CC4-5D6E-409C-BE32-E72D297353CC}">
                  <c16:uniqueId val="{00000043-9C21-4528-AAA9-0868A9633EC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C21-4528-AAA9-0868A9633EC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92-4AFA-BFE9-35B86465A5F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92-4AFA-BFE9-35B86465A5F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92-4AFA-BFE9-35B86465A5F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92-4AFA-BFE9-35B86465A5F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92-4AFA-BFE9-35B86465A5F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92-4AFA-BFE9-35B86465A5F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92-4AFA-BFE9-35B86465A5F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92-4AFA-BFE9-35B86465A5F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92-4AFA-BFE9-35B86465A5F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92-4AFA-BFE9-35B86465A5F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92-4AFA-BFE9-35B86465A5F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F92-4AFA-BFE9-35B86465A5F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F92-4AFA-BFE9-35B86465A5F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F92-4AFA-BFE9-35B86465A5F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92-4AFA-BFE9-35B86465A5F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F92-4AFA-BFE9-35B86465A5F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F92-4AFA-BFE9-35B86465A5F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F92-4AFA-BFE9-35B86465A5F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F92-4AFA-BFE9-35B86465A5F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F92-4AFA-BFE9-35B86465A5F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F92-4AFA-BFE9-35B86465A5F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F92-4AFA-BFE9-35B86465A5F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F92-4AFA-BFE9-35B86465A5F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F92-4AFA-BFE9-35B86465A5F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F92-4AFA-BFE9-35B86465A5F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F92-4AFA-BFE9-35B86465A5F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F92-4AFA-BFE9-35B86465A5F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F92-4AFA-BFE9-35B86465A5F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F92-4AFA-BFE9-35B86465A5F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F92-4AFA-BFE9-35B86465A5F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F92-4AFA-BFE9-35B86465A5F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F92-4AFA-BFE9-35B86465A5F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F92-4AFA-BFE9-35B86465A5F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F92-4AFA-BFE9-35B86465A5F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F92-4AFA-BFE9-35B86465A5F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F92-4AFA-BFE9-35B86465A5F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F92-4AFA-BFE9-35B86465A5F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F92-4AFA-BFE9-35B86465A5F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F92-4AFA-BFE9-35B86465A5F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F92-4AFA-BFE9-35B86465A5F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F92-4AFA-BFE9-35B86465A5F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F92-4AFA-BFE9-35B86465A5F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F92-4AFA-BFE9-35B86465A5F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F92-4AFA-BFE9-35B86465A5F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F92-4AFA-BFE9-35B86465A5F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F92-4AFA-BFE9-35B86465A5F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F92-4AFA-BFE9-35B86465A5F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F92-4AFA-BFE9-35B86465A5F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F92-4AFA-BFE9-35B86465A5F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F92-4AFA-BFE9-35B86465A5F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F92-4AFA-BFE9-35B86465A5F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F92-4AFA-BFE9-35B86465A5F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F92-4AFA-BFE9-35B86465A5F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F92-4AFA-BFE9-35B86465A5F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F92-4AFA-BFE9-35B86465A5F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F92-4AFA-BFE9-35B86465A5F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F92-4AFA-BFE9-35B86465A5F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F92-4AFA-BFE9-35B86465A5F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F92-4AFA-BFE9-35B86465A5F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F92-4AFA-BFE9-35B86465A5F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F92-4AFA-BFE9-35B86465A5F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F92-4AFA-BFE9-35B86465A5F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F92-4AFA-BFE9-35B86465A5F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F92-4AFA-BFE9-35B86465A5F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F92-4AFA-BFE9-35B86465A5F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F92-4AFA-BFE9-35B86465A5F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F92-4AFA-BFE9-35B86465A5F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F92-4AFA-BFE9-35B86465A5F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F92-4AFA-BFE9-35B86465A5F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100.73751691831391</c:v>
                </c:pt>
                <c:pt idx="2">
                  <c:v>101.34941282306889</c:v>
                </c:pt>
                <c:pt idx="3">
                  <c:v>99.36054851807728</c:v>
                </c:pt>
                <c:pt idx="4">
                  <c:v>99.089855495311497</c:v>
                </c:pt>
                <c:pt idx="5">
                  <c:v>99.996758167392031</c:v>
                </c:pt>
                <c:pt idx="6">
                  <c:v>101.11762179159879</c:v>
                </c:pt>
                <c:pt idx="7">
                  <c:v>99.645019329426916</c:v>
                </c:pt>
                <c:pt idx="8">
                  <c:v>99.358927601773289</c:v>
                </c:pt>
                <c:pt idx="9">
                  <c:v>100.20585637060631</c:v>
                </c:pt>
                <c:pt idx="10">
                  <c:v>101.35670694643682</c:v>
                </c:pt>
                <c:pt idx="11">
                  <c:v>99.899503189152824</c:v>
                </c:pt>
                <c:pt idx="12">
                  <c:v>100.0867190222633</c:v>
                </c:pt>
                <c:pt idx="13">
                  <c:v>100.82585685688119</c:v>
                </c:pt>
                <c:pt idx="14">
                  <c:v>101.80083801372916</c:v>
                </c:pt>
                <c:pt idx="15">
                  <c:v>100.6540397286586</c:v>
                </c:pt>
                <c:pt idx="16">
                  <c:v>100.56894162269931</c:v>
                </c:pt>
                <c:pt idx="17">
                  <c:v>101.24000097254979</c:v>
                </c:pt>
                <c:pt idx="18">
                  <c:v>102.5359235575871</c:v>
                </c:pt>
                <c:pt idx="19">
                  <c:v>101.28295525460543</c:v>
                </c:pt>
                <c:pt idx="20">
                  <c:v>100.93688962370429</c:v>
                </c:pt>
                <c:pt idx="21">
                  <c:v>101.21568722798999</c:v>
                </c:pt>
                <c:pt idx="22">
                  <c:v>102.16716509843013</c:v>
                </c:pt>
                <c:pt idx="23">
                  <c:v>101.01469360629565</c:v>
                </c:pt>
                <c:pt idx="24">
                  <c:v>100.55435337596343</c:v>
                </c:pt>
              </c:numCache>
            </c:numRef>
          </c:val>
          <c:smooth val="0"/>
          <c:extLst>
            <c:ext xmlns:c16="http://schemas.microsoft.com/office/drawing/2014/chart" uri="{C3380CC4-5D6E-409C-BE32-E72D297353CC}">
              <c16:uniqueId val="{00000000-6394-4A4E-A3A8-959797C395A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106.38250883392226</c:v>
                </c:pt>
                <c:pt idx="2">
                  <c:v>106.33833922261485</c:v>
                </c:pt>
                <c:pt idx="3">
                  <c:v>104.57155477031803</c:v>
                </c:pt>
                <c:pt idx="4">
                  <c:v>98.564487632508829</c:v>
                </c:pt>
                <c:pt idx="5">
                  <c:v>103.20229681978799</c:v>
                </c:pt>
                <c:pt idx="6">
                  <c:v>105.25618374558303</c:v>
                </c:pt>
                <c:pt idx="7">
                  <c:v>103.46731448763251</c:v>
                </c:pt>
                <c:pt idx="8">
                  <c:v>102.69434628975264</c:v>
                </c:pt>
                <c:pt idx="9">
                  <c:v>106.78003533568905</c:v>
                </c:pt>
                <c:pt idx="10">
                  <c:v>110.22526501766785</c:v>
                </c:pt>
                <c:pt idx="11">
                  <c:v>107.66342756183747</c:v>
                </c:pt>
                <c:pt idx="12">
                  <c:v>107.70759717314489</c:v>
                </c:pt>
                <c:pt idx="13">
                  <c:v>111.83745583038869</c:v>
                </c:pt>
                <c:pt idx="14">
                  <c:v>115.54770318021201</c:v>
                </c:pt>
                <c:pt idx="15">
                  <c:v>114.02385159010602</c:v>
                </c:pt>
                <c:pt idx="16">
                  <c:v>111.88162544169612</c:v>
                </c:pt>
                <c:pt idx="17">
                  <c:v>115.34893992932862</c:v>
                </c:pt>
                <c:pt idx="18">
                  <c:v>117.35865724381624</c:v>
                </c:pt>
                <c:pt idx="19">
                  <c:v>116.49734982332156</c:v>
                </c:pt>
                <c:pt idx="20">
                  <c:v>117.44699646643109</c:v>
                </c:pt>
                <c:pt idx="21">
                  <c:v>120.80388692579504</c:v>
                </c:pt>
                <c:pt idx="22">
                  <c:v>121.97438162544169</c:v>
                </c:pt>
                <c:pt idx="23">
                  <c:v>121.00265017667844</c:v>
                </c:pt>
                <c:pt idx="24">
                  <c:v>114.2446996466431</c:v>
                </c:pt>
              </c:numCache>
            </c:numRef>
          </c:val>
          <c:smooth val="0"/>
          <c:extLst>
            <c:ext xmlns:c16="http://schemas.microsoft.com/office/drawing/2014/chart" uri="{C3380CC4-5D6E-409C-BE32-E72D297353CC}">
              <c16:uniqueId val="{00000001-6394-4A4E-A3A8-959797C395A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100.23499090357792</c:v>
                </c:pt>
                <c:pt idx="2">
                  <c:v>99.825651910248638</c:v>
                </c:pt>
                <c:pt idx="3">
                  <c:v>97.665251667677381</c:v>
                </c:pt>
                <c:pt idx="4">
                  <c:v>90.206185567010309</c:v>
                </c:pt>
                <c:pt idx="5">
                  <c:v>91.320497271073378</c:v>
                </c:pt>
                <c:pt idx="6">
                  <c:v>90.918738629472401</c:v>
                </c:pt>
                <c:pt idx="7">
                  <c:v>89.531534263189812</c:v>
                </c:pt>
                <c:pt idx="8">
                  <c:v>88.644633110976343</c:v>
                </c:pt>
                <c:pt idx="9">
                  <c:v>90.426015767131602</c:v>
                </c:pt>
                <c:pt idx="10">
                  <c:v>88.887204366282589</c:v>
                </c:pt>
                <c:pt idx="11">
                  <c:v>88.470285021224981</c:v>
                </c:pt>
                <c:pt idx="12">
                  <c:v>87.932080048514251</c:v>
                </c:pt>
                <c:pt idx="13">
                  <c:v>90.031837477258946</c:v>
                </c:pt>
                <c:pt idx="14">
                  <c:v>88.894784718010911</c:v>
                </c:pt>
                <c:pt idx="15">
                  <c:v>88.637052759248022</c:v>
                </c:pt>
                <c:pt idx="16">
                  <c:v>87.962401455427525</c:v>
                </c:pt>
                <c:pt idx="17">
                  <c:v>89.925712553062468</c:v>
                </c:pt>
                <c:pt idx="18">
                  <c:v>88.220133414190414</c:v>
                </c:pt>
                <c:pt idx="19">
                  <c:v>87.590964220739835</c:v>
                </c:pt>
                <c:pt idx="20">
                  <c:v>86.658580958156463</c:v>
                </c:pt>
                <c:pt idx="21">
                  <c:v>88.424802910855064</c:v>
                </c:pt>
                <c:pt idx="22">
                  <c:v>86.165858095815651</c:v>
                </c:pt>
                <c:pt idx="23">
                  <c:v>85.013644633110971</c:v>
                </c:pt>
                <c:pt idx="24">
                  <c:v>80.328987265009104</c:v>
                </c:pt>
              </c:numCache>
            </c:numRef>
          </c:val>
          <c:smooth val="0"/>
          <c:extLst>
            <c:ext xmlns:c16="http://schemas.microsoft.com/office/drawing/2014/chart" uri="{C3380CC4-5D6E-409C-BE32-E72D297353CC}">
              <c16:uniqueId val="{00000002-6394-4A4E-A3A8-959797C395A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394-4A4E-A3A8-959797C395A2}"/>
                </c:ext>
              </c:extLst>
            </c:dLbl>
            <c:dLbl>
              <c:idx val="1"/>
              <c:delete val="1"/>
              <c:extLst>
                <c:ext xmlns:c15="http://schemas.microsoft.com/office/drawing/2012/chart" uri="{CE6537A1-D6FC-4f65-9D91-7224C49458BB}"/>
                <c:ext xmlns:c16="http://schemas.microsoft.com/office/drawing/2014/chart" uri="{C3380CC4-5D6E-409C-BE32-E72D297353CC}">
                  <c16:uniqueId val="{00000004-6394-4A4E-A3A8-959797C395A2}"/>
                </c:ext>
              </c:extLst>
            </c:dLbl>
            <c:dLbl>
              <c:idx val="2"/>
              <c:delete val="1"/>
              <c:extLst>
                <c:ext xmlns:c15="http://schemas.microsoft.com/office/drawing/2012/chart" uri="{CE6537A1-D6FC-4f65-9D91-7224C49458BB}"/>
                <c:ext xmlns:c16="http://schemas.microsoft.com/office/drawing/2014/chart" uri="{C3380CC4-5D6E-409C-BE32-E72D297353CC}">
                  <c16:uniqueId val="{00000005-6394-4A4E-A3A8-959797C395A2}"/>
                </c:ext>
              </c:extLst>
            </c:dLbl>
            <c:dLbl>
              <c:idx val="3"/>
              <c:delete val="1"/>
              <c:extLst>
                <c:ext xmlns:c15="http://schemas.microsoft.com/office/drawing/2012/chart" uri="{CE6537A1-D6FC-4f65-9D91-7224C49458BB}"/>
                <c:ext xmlns:c16="http://schemas.microsoft.com/office/drawing/2014/chart" uri="{C3380CC4-5D6E-409C-BE32-E72D297353CC}">
                  <c16:uniqueId val="{00000006-6394-4A4E-A3A8-959797C395A2}"/>
                </c:ext>
              </c:extLst>
            </c:dLbl>
            <c:dLbl>
              <c:idx val="4"/>
              <c:delete val="1"/>
              <c:extLst>
                <c:ext xmlns:c15="http://schemas.microsoft.com/office/drawing/2012/chart" uri="{CE6537A1-D6FC-4f65-9D91-7224C49458BB}"/>
                <c:ext xmlns:c16="http://schemas.microsoft.com/office/drawing/2014/chart" uri="{C3380CC4-5D6E-409C-BE32-E72D297353CC}">
                  <c16:uniqueId val="{00000007-6394-4A4E-A3A8-959797C395A2}"/>
                </c:ext>
              </c:extLst>
            </c:dLbl>
            <c:dLbl>
              <c:idx val="5"/>
              <c:delete val="1"/>
              <c:extLst>
                <c:ext xmlns:c15="http://schemas.microsoft.com/office/drawing/2012/chart" uri="{CE6537A1-D6FC-4f65-9D91-7224C49458BB}"/>
                <c:ext xmlns:c16="http://schemas.microsoft.com/office/drawing/2014/chart" uri="{C3380CC4-5D6E-409C-BE32-E72D297353CC}">
                  <c16:uniqueId val="{00000008-6394-4A4E-A3A8-959797C395A2}"/>
                </c:ext>
              </c:extLst>
            </c:dLbl>
            <c:dLbl>
              <c:idx val="6"/>
              <c:delete val="1"/>
              <c:extLst>
                <c:ext xmlns:c15="http://schemas.microsoft.com/office/drawing/2012/chart" uri="{CE6537A1-D6FC-4f65-9D91-7224C49458BB}"/>
                <c:ext xmlns:c16="http://schemas.microsoft.com/office/drawing/2014/chart" uri="{C3380CC4-5D6E-409C-BE32-E72D297353CC}">
                  <c16:uniqueId val="{00000009-6394-4A4E-A3A8-959797C395A2}"/>
                </c:ext>
              </c:extLst>
            </c:dLbl>
            <c:dLbl>
              <c:idx val="7"/>
              <c:delete val="1"/>
              <c:extLst>
                <c:ext xmlns:c15="http://schemas.microsoft.com/office/drawing/2012/chart" uri="{CE6537A1-D6FC-4f65-9D91-7224C49458BB}"/>
                <c:ext xmlns:c16="http://schemas.microsoft.com/office/drawing/2014/chart" uri="{C3380CC4-5D6E-409C-BE32-E72D297353CC}">
                  <c16:uniqueId val="{0000000A-6394-4A4E-A3A8-959797C395A2}"/>
                </c:ext>
              </c:extLst>
            </c:dLbl>
            <c:dLbl>
              <c:idx val="8"/>
              <c:delete val="1"/>
              <c:extLst>
                <c:ext xmlns:c15="http://schemas.microsoft.com/office/drawing/2012/chart" uri="{CE6537A1-D6FC-4f65-9D91-7224C49458BB}"/>
                <c:ext xmlns:c16="http://schemas.microsoft.com/office/drawing/2014/chart" uri="{C3380CC4-5D6E-409C-BE32-E72D297353CC}">
                  <c16:uniqueId val="{0000000B-6394-4A4E-A3A8-959797C395A2}"/>
                </c:ext>
              </c:extLst>
            </c:dLbl>
            <c:dLbl>
              <c:idx val="9"/>
              <c:delete val="1"/>
              <c:extLst>
                <c:ext xmlns:c15="http://schemas.microsoft.com/office/drawing/2012/chart" uri="{CE6537A1-D6FC-4f65-9D91-7224C49458BB}"/>
                <c:ext xmlns:c16="http://schemas.microsoft.com/office/drawing/2014/chart" uri="{C3380CC4-5D6E-409C-BE32-E72D297353CC}">
                  <c16:uniqueId val="{0000000C-6394-4A4E-A3A8-959797C395A2}"/>
                </c:ext>
              </c:extLst>
            </c:dLbl>
            <c:dLbl>
              <c:idx val="10"/>
              <c:delete val="1"/>
              <c:extLst>
                <c:ext xmlns:c15="http://schemas.microsoft.com/office/drawing/2012/chart" uri="{CE6537A1-D6FC-4f65-9D91-7224C49458BB}"/>
                <c:ext xmlns:c16="http://schemas.microsoft.com/office/drawing/2014/chart" uri="{C3380CC4-5D6E-409C-BE32-E72D297353CC}">
                  <c16:uniqueId val="{0000000D-6394-4A4E-A3A8-959797C395A2}"/>
                </c:ext>
              </c:extLst>
            </c:dLbl>
            <c:dLbl>
              <c:idx val="11"/>
              <c:delete val="1"/>
              <c:extLst>
                <c:ext xmlns:c15="http://schemas.microsoft.com/office/drawing/2012/chart" uri="{CE6537A1-D6FC-4f65-9D91-7224C49458BB}"/>
                <c:ext xmlns:c16="http://schemas.microsoft.com/office/drawing/2014/chart" uri="{C3380CC4-5D6E-409C-BE32-E72D297353CC}">
                  <c16:uniqueId val="{0000000E-6394-4A4E-A3A8-959797C395A2}"/>
                </c:ext>
              </c:extLst>
            </c:dLbl>
            <c:dLbl>
              <c:idx val="12"/>
              <c:delete val="1"/>
              <c:extLst>
                <c:ext xmlns:c15="http://schemas.microsoft.com/office/drawing/2012/chart" uri="{CE6537A1-D6FC-4f65-9D91-7224C49458BB}"/>
                <c:ext xmlns:c16="http://schemas.microsoft.com/office/drawing/2014/chart" uri="{C3380CC4-5D6E-409C-BE32-E72D297353CC}">
                  <c16:uniqueId val="{0000000F-6394-4A4E-A3A8-959797C395A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394-4A4E-A3A8-959797C395A2}"/>
                </c:ext>
              </c:extLst>
            </c:dLbl>
            <c:dLbl>
              <c:idx val="14"/>
              <c:delete val="1"/>
              <c:extLst>
                <c:ext xmlns:c15="http://schemas.microsoft.com/office/drawing/2012/chart" uri="{CE6537A1-D6FC-4f65-9D91-7224C49458BB}"/>
                <c:ext xmlns:c16="http://schemas.microsoft.com/office/drawing/2014/chart" uri="{C3380CC4-5D6E-409C-BE32-E72D297353CC}">
                  <c16:uniqueId val="{00000011-6394-4A4E-A3A8-959797C395A2}"/>
                </c:ext>
              </c:extLst>
            </c:dLbl>
            <c:dLbl>
              <c:idx val="15"/>
              <c:delete val="1"/>
              <c:extLst>
                <c:ext xmlns:c15="http://schemas.microsoft.com/office/drawing/2012/chart" uri="{CE6537A1-D6FC-4f65-9D91-7224C49458BB}"/>
                <c:ext xmlns:c16="http://schemas.microsoft.com/office/drawing/2014/chart" uri="{C3380CC4-5D6E-409C-BE32-E72D297353CC}">
                  <c16:uniqueId val="{00000012-6394-4A4E-A3A8-959797C395A2}"/>
                </c:ext>
              </c:extLst>
            </c:dLbl>
            <c:dLbl>
              <c:idx val="16"/>
              <c:delete val="1"/>
              <c:extLst>
                <c:ext xmlns:c15="http://schemas.microsoft.com/office/drawing/2012/chart" uri="{CE6537A1-D6FC-4f65-9D91-7224C49458BB}"/>
                <c:ext xmlns:c16="http://schemas.microsoft.com/office/drawing/2014/chart" uri="{C3380CC4-5D6E-409C-BE32-E72D297353CC}">
                  <c16:uniqueId val="{00000013-6394-4A4E-A3A8-959797C395A2}"/>
                </c:ext>
              </c:extLst>
            </c:dLbl>
            <c:dLbl>
              <c:idx val="17"/>
              <c:delete val="1"/>
              <c:extLst>
                <c:ext xmlns:c15="http://schemas.microsoft.com/office/drawing/2012/chart" uri="{CE6537A1-D6FC-4f65-9D91-7224C49458BB}"/>
                <c:ext xmlns:c16="http://schemas.microsoft.com/office/drawing/2014/chart" uri="{C3380CC4-5D6E-409C-BE32-E72D297353CC}">
                  <c16:uniqueId val="{00000014-6394-4A4E-A3A8-959797C395A2}"/>
                </c:ext>
              </c:extLst>
            </c:dLbl>
            <c:dLbl>
              <c:idx val="18"/>
              <c:delete val="1"/>
              <c:extLst>
                <c:ext xmlns:c15="http://schemas.microsoft.com/office/drawing/2012/chart" uri="{CE6537A1-D6FC-4f65-9D91-7224C49458BB}"/>
                <c:ext xmlns:c16="http://schemas.microsoft.com/office/drawing/2014/chart" uri="{C3380CC4-5D6E-409C-BE32-E72D297353CC}">
                  <c16:uniqueId val="{00000015-6394-4A4E-A3A8-959797C395A2}"/>
                </c:ext>
              </c:extLst>
            </c:dLbl>
            <c:dLbl>
              <c:idx val="19"/>
              <c:delete val="1"/>
              <c:extLst>
                <c:ext xmlns:c15="http://schemas.microsoft.com/office/drawing/2012/chart" uri="{CE6537A1-D6FC-4f65-9D91-7224C49458BB}"/>
                <c:ext xmlns:c16="http://schemas.microsoft.com/office/drawing/2014/chart" uri="{C3380CC4-5D6E-409C-BE32-E72D297353CC}">
                  <c16:uniqueId val="{00000016-6394-4A4E-A3A8-959797C395A2}"/>
                </c:ext>
              </c:extLst>
            </c:dLbl>
            <c:dLbl>
              <c:idx val="20"/>
              <c:delete val="1"/>
              <c:extLst>
                <c:ext xmlns:c15="http://schemas.microsoft.com/office/drawing/2012/chart" uri="{CE6537A1-D6FC-4f65-9D91-7224C49458BB}"/>
                <c:ext xmlns:c16="http://schemas.microsoft.com/office/drawing/2014/chart" uri="{C3380CC4-5D6E-409C-BE32-E72D297353CC}">
                  <c16:uniqueId val="{00000017-6394-4A4E-A3A8-959797C395A2}"/>
                </c:ext>
              </c:extLst>
            </c:dLbl>
            <c:dLbl>
              <c:idx val="21"/>
              <c:delete val="1"/>
              <c:extLst>
                <c:ext xmlns:c15="http://schemas.microsoft.com/office/drawing/2012/chart" uri="{CE6537A1-D6FC-4f65-9D91-7224C49458BB}"/>
                <c:ext xmlns:c16="http://schemas.microsoft.com/office/drawing/2014/chart" uri="{C3380CC4-5D6E-409C-BE32-E72D297353CC}">
                  <c16:uniqueId val="{00000018-6394-4A4E-A3A8-959797C395A2}"/>
                </c:ext>
              </c:extLst>
            </c:dLbl>
            <c:dLbl>
              <c:idx val="22"/>
              <c:delete val="1"/>
              <c:extLst>
                <c:ext xmlns:c15="http://schemas.microsoft.com/office/drawing/2012/chart" uri="{CE6537A1-D6FC-4f65-9D91-7224C49458BB}"/>
                <c:ext xmlns:c16="http://schemas.microsoft.com/office/drawing/2014/chart" uri="{C3380CC4-5D6E-409C-BE32-E72D297353CC}">
                  <c16:uniqueId val="{00000019-6394-4A4E-A3A8-959797C395A2}"/>
                </c:ext>
              </c:extLst>
            </c:dLbl>
            <c:dLbl>
              <c:idx val="23"/>
              <c:delete val="1"/>
              <c:extLst>
                <c:ext xmlns:c15="http://schemas.microsoft.com/office/drawing/2012/chart" uri="{CE6537A1-D6FC-4f65-9D91-7224C49458BB}"/>
                <c:ext xmlns:c16="http://schemas.microsoft.com/office/drawing/2014/chart" uri="{C3380CC4-5D6E-409C-BE32-E72D297353CC}">
                  <c16:uniqueId val="{0000001A-6394-4A4E-A3A8-959797C395A2}"/>
                </c:ext>
              </c:extLst>
            </c:dLbl>
            <c:dLbl>
              <c:idx val="24"/>
              <c:delete val="1"/>
              <c:extLst>
                <c:ext xmlns:c15="http://schemas.microsoft.com/office/drawing/2012/chart" uri="{CE6537A1-D6FC-4f65-9D91-7224C49458BB}"/>
                <c:ext xmlns:c16="http://schemas.microsoft.com/office/drawing/2014/chart" uri="{C3380CC4-5D6E-409C-BE32-E72D297353CC}">
                  <c16:uniqueId val="{0000001B-6394-4A4E-A3A8-959797C395A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394-4A4E-A3A8-959797C395A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Altenburg – Gera (094)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124071</v>
      </c>
      <c r="F11" s="238">
        <v>124639</v>
      </c>
      <c r="G11" s="238">
        <v>126061</v>
      </c>
      <c r="H11" s="238">
        <v>124887</v>
      </c>
      <c r="I11" s="265">
        <v>124543</v>
      </c>
      <c r="J11" s="263">
        <v>-472</v>
      </c>
      <c r="K11" s="266">
        <v>-0.37898557124848448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15.950544446325088</v>
      </c>
      <c r="E13" s="115">
        <v>19790</v>
      </c>
      <c r="F13" s="114">
        <v>19735</v>
      </c>
      <c r="G13" s="114">
        <v>20044</v>
      </c>
      <c r="H13" s="114">
        <v>19891</v>
      </c>
      <c r="I13" s="140">
        <v>19584</v>
      </c>
      <c r="J13" s="115">
        <v>206</v>
      </c>
      <c r="K13" s="116">
        <v>1.0518790849673203</v>
      </c>
    </row>
    <row r="14" spans="1:255" ht="14.1" customHeight="1" x14ac:dyDescent="0.2">
      <c r="A14" s="306" t="s">
        <v>230</v>
      </c>
      <c r="B14" s="307"/>
      <c r="C14" s="308"/>
      <c r="D14" s="113">
        <v>64.417148245762505</v>
      </c>
      <c r="E14" s="115">
        <v>79923</v>
      </c>
      <c r="F14" s="114">
        <v>80559</v>
      </c>
      <c r="G14" s="114">
        <v>81613</v>
      </c>
      <c r="H14" s="114">
        <v>80761</v>
      </c>
      <c r="I14" s="140">
        <v>80734</v>
      </c>
      <c r="J14" s="115">
        <v>-811</v>
      </c>
      <c r="K14" s="116">
        <v>-1.0045334059999504</v>
      </c>
    </row>
    <row r="15" spans="1:255" ht="14.1" customHeight="1" x14ac:dyDescent="0.2">
      <c r="A15" s="306" t="s">
        <v>231</v>
      </c>
      <c r="B15" s="307"/>
      <c r="C15" s="308"/>
      <c r="D15" s="113">
        <v>10.304583665804257</v>
      </c>
      <c r="E15" s="115">
        <v>12785</v>
      </c>
      <c r="F15" s="114">
        <v>12786</v>
      </c>
      <c r="G15" s="114">
        <v>12841</v>
      </c>
      <c r="H15" s="114">
        <v>12721</v>
      </c>
      <c r="I15" s="140">
        <v>12665</v>
      </c>
      <c r="J15" s="115">
        <v>120</v>
      </c>
      <c r="K15" s="116">
        <v>0.94749309119621006</v>
      </c>
    </row>
    <row r="16" spans="1:255" ht="14.1" customHeight="1" x14ac:dyDescent="0.2">
      <c r="A16" s="306" t="s">
        <v>232</v>
      </c>
      <c r="B16" s="307"/>
      <c r="C16" s="308"/>
      <c r="D16" s="113">
        <v>8.2936383199941961</v>
      </c>
      <c r="E16" s="115">
        <v>10290</v>
      </c>
      <c r="F16" s="114">
        <v>10275</v>
      </c>
      <c r="G16" s="114">
        <v>10278</v>
      </c>
      <c r="H16" s="114">
        <v>10214</v>
      </c>
      <c r="I16" s="140">
        <v>10231</v>
      </c>
      <c r="J16" s="115">
        <v>59</v>
      </c>
      <c r="K16" s="116">
        <v>0.57667872153259703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1.7860741027315006</v>
      </c>
      <c r="E18" s="115">
        <v>2216</v>
      </c>
      <c r="F18" s="114">
        <v>2187</v>
      </c>
      <c r="G18" s="114">
        <v>2326</v>
      </c>
      <c r="H18" s="114">
        <v>2300</v>
      </c>
      <c r="I18" s="140">
        <v>2238</v>
      </c>
      <c r="J18" s="115">
        <v>-22</v>
      </c>
      <c r="K18" s="116">
        <v>-0.98302055406613043</v>
      </c>
    </row>
    <row r="19" spans="1:255" ht="14.1" customHeight="1" x14ac:dyDescent="0.2">
      <c r="A19" s="306" t="s">
        <v>235</v>
      </c>
      <c r="B19" s="307" t="s">
        <v>236</v>
      </c>
      <c r="C19" s="308"/>
      <c r="D19" s="113">
        <v>0.93011259681956304</v>
      </c>
      <c r="E19" s="115">
        <v>1154</v>
      </c>
      <c r="F19" s="114">
        <v>1108</v>
      </c>
      <c r="G19" s="114">
        <v>1229</v>
      </c>
      <c r="H19" s="114">
        <v>1211</v>
      </c>
      <c r="I19" s="140">
        <v>1162</v>
      </c>
      <c r="J19" s="115">
        <v>-8</v>
      </c>
      <c r="K19" s="116">
        <v>-0.68846815834767638</v>
      </c>
    </row>
    <row r="20" spans="1:255" ht="14.1" customHeight="1" x14ac:dyDescent="0.2">
      <c r="A20" s="306">
        <v>12</v>
      </c>
      <c r="B20" s="307" t="s">
        <v>237</v>
      </c>
      <c r="C20" s="308"/>
      <c r="D20" s="113">
        <v>0.75601873121035534</v>
      </c>
      <c r="E20" s="115">
        <v>938</v>
      </c>
      <c r="F20" s="114">
        <v>931</v>
      </c>
      <c r="G20" s="114">
        <v>1012</v>
      </c>
      <c r="H20" s="114">
        <v>986</v>
      </c>
      <c r="I20" s="140">
        <v>907</v>
      </c>
      <c r="J20" s="115">
        <v>31</v>
      </c>
      <c r="K20" s="116">
        <v>3.4178610804851157</v>
      </c>
    </row>
    <row r="21" spans="1:255" ht="14.1" customHeight="1" x14ac:dyDescent="0.2">
      <c r="A21" s="306">
        <v>21</v>
      </c>
      <c r="B21" s="307" t="s">
        <v>238</v>
      </c>
      <c r="C21" s="308"/>
      <c r="D21" s="113">
        <v>0.68267363042129103</v>
      </c>
      <c r="E21" s="115">
        <v>847</v>
      </c>
      <c r="F21" s="114">
        <v>846</v>
      </c>
      <c r="G21" s="114">
        <v>882</v>
      </c>
      <c r="H21" s="114">
        <v>891</v>
      </c>
      <c r="I21" s="140">
        <v>877</v>
      </c>
      <c r="J21" s="115">
        <v>-30</v>
      </c>
      <c r="K21" s="116">
        <v>-3.420752565564424</v>
      </c>
    </row>
    <row r="22" spans="1:255" ht="14.1" customHeight="1" x14ac:dyDescent="0.2">
      <c r="A22" s="306">
        <v>22</v>
      </c>
      <c r="B22" s="307" t="s">
        <v>239</v>
      </c>
      <c r="C22" s="308"/>
      <c r="D22" s="113">
        <v>4.0444584149398333</v>
      </c>
      <c r="E22" s="115">
        <v>5018</v>
      </c>
      <c r="F22" s="114">
        <v>5017</v>
      </c>
      <c r="G22" s="114">
        <v>5085</v>
      </c>
      <c r="H22" s="114">
        <v>5116</v>
      </c>
      <c r="I22" s="140">
        <v>5127</v>
      </c>
      <c r="J22" s="115">
        <v>-109</v>
      </c>
      <c r="K22" s="116">
        <v>-2.1259996099083285</v>
      </c>
    </row>
    <row r="23" spans="1:255" ht="14.1" customHeight="1" x14ac:dyDescent="0.2">
      <c r="A23" s="306">
        <v>23</v>
      </c>
      <c r="B23" s="307" t="s">
        <v>240</v>
      </c>
      <c r="C23" s="308"/>
      <c r="D23" s="113">
        <v>1.2992560711205681</v>
      </c>
      <c r="E23" s="115">
        <v>1612</v>
      </c>
      <c r="F23" s="114">
        <v>1607</v>
      </c>
      <c r="G23" s="114">
        <v>1622</v>
      </c>
      <c r="H23" s="114">
        <v>1605</v>
      </c>
      <c r="I23" s="140">
        <v>1651</v>
      </c>
      <c r="J23" s="115">
        <v>-39</v>
      </c>
      <c r="K23" s="116">
        <v>-2.3622047244094486</v>
      </c>
    </row>
    <row r="24" spans="1:255" ht="14.1" customHeight="1" x14ac:dyDescent="0.2">
      <c r="A24" s="306">
        <v>24</v>
      </c>
      <c r="B24" s="307" t="s">
        <v>241</v>
      </c>
      <c r="C24" s="308"/>
      <c r="D24" s="113">
        <v>4.8923600196661585</v>
      </c>
      <c r="E24" s="115">
        <v>6070</v>
      </c>
      <c r="F24" s="114">
        <v>6169</v>
      </c>
      <c r="G24" s="114">
        <v>6304</v>
      </c>
      <c r="H24" s="114">
        <v>6332</v>
      </c>
      <c r="I24" s="140">
        <v>6391</v>
      </c>
      <c r="J24" s="115">
        <v>-321</v>
      </c>
      <c r="K24" s="116">
        <v>-5.0226881552182761</v>
      </c>
    </row>
    <row r="25" spans="1:255" ht="14.1" customHeight="1" x14ac:dyDescent="0.2">
      <c r="A25" s="306">
        <v>25</v>
      </c>
      <c r="B25" s="307" t="s">
        <v>242</v>
      </c>
      <c r="C25" s="308"/>
      <c r="D25" s="113">
        <v>5.7370376639182403</v>
      </c>
      <c r="E25" s="115">
        <v>7118</v>
      </c>
      <c r="F25" s="114">
        <v>7169</v>
      </c>
      <c r="G25" s="114">
        <v>7257</v>
      </c>
      <c r="H25" s="114">
        <v>7129</v>
      </c>
      <c r="I25" s="140">
        <v>7116</v>
      </c>
      <c r="J25" s="115">
        <v>2</v>
      </c>
      <c r="K25" s="116">
        <v>2.8105677346824058E-2</v>
      </c>
    </row>
    <row r="26" spans="1:255" ht="14.1" customHeight="1" x14ac:dyDescent="0.2">
      <c r="A26" s="306">
        <v>26</v>
      </c>
      <c r="B26" s="307" t="s">
        <v>243</v>
      </c>
      <c r="C26" s="308"/>
      <c r="D26" s="113">
        <v>3.2489461679199811</v>
      </c>
      <c r="E26" s="115">
        <v>4031</v>
      </c>
      <c r="F26" s="114">
        <v>4055</v>
      </c>
      <c r="G26" s="114">
        <v>4132</v>
      </c>
      <c r="H26" s="114">
        <v>3930</v>
      </c>
      <c r="I26" s="140">
        <v>3963</v>
      </c>
      <c r="J26" s="115">
        <v>68</v>
      </c>
      <c r="K26" s="116">
        <v>1.7158718142821094</v>
      </c>
    </row>
    <row r="27" spans="1:255" ht="14.1" customHeight="1" x14ac:dyDescent="0.2">
      <c r="A27" s="306">
        <v>27</v>
      </c>
      <c r="B27" s="307" t="s">
        <v>244</v>
      </c>
      <c r="C27" s="308"/>
      <c r="D27" s="113">
        <v>2.4977633774209926</v>
      </c>
      <c r="E27" s="115">
        <v>3099</v>
      </c>
      <c r="F27" s="114">
        <v>3135</v>
      </c>
      <c r="G27" s="114">
        <v>3160</v>
      </c>
      <c r="H27" s="114">
        <v>3110</v>
      </c>
      <c r="I27" s="140">
        <v>3120</v>
      </c>
      <c r="J27" s="115">
        <v>-21</v>
      </c>
      <c r="K27" s="116">
        <v>-0.67307692307692313</v>
      </c>
    </row>
    <row r="28" spans="1:255" ht="14.1" customHeight="1" x14ac:dyDescent="0.2">
      <c r="A28" s="306">
        <v>28</v>
      </c>
      <c r="B28" s="307" t="s">
        <v>245</v>
      </c>
      <c r="C28" s="308"/>
      <c r="D28" s="113">
        <v>1.292808150172079</v>
      </c>
      <c r="E28" s="115">
        <v>1604</v>
      </c>
      <c r="F28" s="114">
        <v>1613</v>
      </c>
      <c r="G28" s="114">
        <v>1625</v>
      </c>
      <c r="H28" s="114">
        <v>1599</v>
      </c>
      <c r="I28" s="140">
        <v>1602</v>
      </c>
      <c r="J28" s="115">
        <v>2</v>
      </c>
      <c r="K28" s="116">
        <v>0.12484394506866417</v>
      </c>
    </row>
    <row r="29" spans="1:255" ht="14.1" customHeight="1" x14ac:dyDescent="0.2">
      <c r="A29" s="306">
        <v>29</v>
      </c>
      <c r="B29" s="307" t="s">
        <v>246</v>
      </c>
      <c r="C29" s="308"/>
      <c r="D29" s="113">
        <v>2.6460655592362436</v>
      </c>
      <c r="E29" s="115">
        <v>3283</v>
      </c>
      <c r="F29" s="114">
        <v>3415</v>
      </c>
      <c r="G29" s="114">
        <v>3471</v>
      </c>
      <c r="H29" s="114">
        <v>3482</v>
      </c>
      <c r="I29" s="140">
        <v>3439</v>
      </c>
      <c r="J29" s="115">
        <v>-156</v>
      </c>
      <c r="K29" s="116">
        <v>-4.5362023844140742</v>
      </c>
    </row>
    <row r="30" spans="1:255" ht="14.1" customHeight="1" x14ac:dyDescent="0.2">
      <c r="A30" s="306" t="s">
        <v>247</v>
      </c>
      <c r="B30" s="307" t="s">
        <v>248</v>
      </c>
      <c r="C30" s="308"/>
      <c r="D30" s="113">
        <v>1.2154330987902089</v>
      </c>
      <c r="E30" s="115">
        <v>1508</v>
      </c>
      <c r="F30" s="114">
        <v>1595</v>
      </c>
      <c r="G30" s="114">
        <v>1618</v>
      </c>
      <c r="H30" s="114">
        <v>1625</v>
      </c>
      <c r="I30" s="140">
        <v>1611</v>
      </c>
      <c r="J30" s="115">
        <v>-103</v>
      </c>
      <c r="K30" s="116">
        <v>-6.3935443823711982</v>
      </c>
    </row>
    <row r="31" spans="1:255" ht="14.1" customHeight="1" x14ac:dyDescent="0.2">
      <c r="A31" s="306" t="s">
        <v>249</v>
      </c>
      <c r="B31" s="307" t="s">
        <v>250</v>
      </c>
      <c r="C31" s="308"/>
      <c r="D31" s="113">
        <v>1.3693772114353877</v>
      </c>
      <c r="E31" s="115">
        <v>1699</v>
      </c>
      <c r="F31" s="114">
        <v>1736</v>
      </c>
      <c r="G31" s="114">
        <v>1765</v>
      </c>
      <c r="H31" s="114">
        <v>1767</v>
      </c>
      <c r="I31" s="140">
        <v>1737</v>
      </c>
      <c r="J31" s="115">
        <v>-38</v>
      </c>
      <c r="K31" s="116">
        <v>-2.1876799078871616</v>
      </c>
    </row>
    <row r="32" spans="1:255" ht="14.1" customHeight="1" x14ac:dyDescent="0.2">
      <c r="A32" s="306">
        <v>31</v>
      </c>
      <c r="B32" s="307" t="s">
        <v>251</v>
      </c>
      <c r="C32" s="308"/>
      <c r="D32" s="113">
        <v>0.7270030869421541</v>
      </c>
      <c r="E32" s="115">
        <v>902</v>
      </c>
      <c r="F32" s="114">
        <v>882</v>
      </c>
      <c r="G32" s="114">
        <v>890</v>
      </c>
      <c r="H32" s="114">
        <v>869</v>
      </c>
      <c r="I32" s="140">
        <v>870</v>
      </c>
      <c r="J32" s="115">
        <v>32</v>
      </c>
      <c r="K32" s="116">
        <v>3.6781609195402298</v>
      </c>
    </row>
    <row r="33" spans="1:11" ht="14.1" customHeight="1" x14ac:dyDescent="0.2">
      <c r="A33" s="306">
        <v>32</v>
      </c>
      <c r="B33" s="307" t="s">
        <v>252</v>
      </c>
      <c r="C33" s="308"/>
      <c r="D33" s="113">
        <v>2.5985121422411361</v>
      </c>
      <c r="E33" s="115">
        <v>3224</v>
      </c>
      <c r="F33" s="114">
        <v>3198</v>
      </c>
      <c r="G33" s="114">
        <v>3295</v>
      </c>
      <c r="H33" s="114">
        <v>3216</v>
      </c>
      <c r="I33" s="140">
        <v>3186</v>
      </c>
      <c r="J33" s="115">
        <v>38</v>
      </c>
      <c r="K33" s="116">
        <v>1.1927181418706843</v>
      </c>
    </row>
    <row r="34" spans="1:11" ht="14.1" customHeight="1" x14ac:dyDescent="0.2">
      <c r="A34" s="306">
        <v>33</v>
      </c>
      <c r="B34" s="307" t="s">
        <v>253</v>
      </c>
      <c r="C34" s="308"/>
      <c r="D34" s="113">
        <v>1.3451975078785534</v>
      </c>
      <c r="E34" s="115">
        <v>1669</v>
      </c>
      <c r="F34" s="114">
        <v>1622</v>
      </c>
      <c r="G34" s="114">
        <v>1745</v>
      </c>
      <c r="H34" s="114">
        <v>1715</v>
      </c>
      <c r="I34" s="140">
        <v>1644</v>
      </c>
      <c r="J34" s="115">
        <v>25</v>
      </c>
      <c r="K34" s="116">
        <v>1.5206812652068127</v>
      </c>
    </row>
    <row r="35" spans="1:11" ht="14.1" customHeight="1" x14ac:dyDescent="0.2">
      <c r="A35" s="306">
        <v>34</v>
      </c>
      <c r="B35" s="307" t="s">
        <v>254</v>
      </c>
      <c r="C35" s="308"/>
      <c r="D35" s="113">
        <v>3.0135970533001264</v>
      </c>
      <c r="E35" s="115">
        <v>3739</v>
      </c>
      <c r="F35" s="114">
        <v>3767</v>
      </c>
      <c r="G35" s="114">
        <v>3836</v>
      </c>
      <c r="H35" s="114">
        <v>3812</v>
      </c>
      <c r="I35" s="140">
        <v>3702</v>
      </c>
      <c r="J35" s="115">
        <v>37</v>
      </c>
      <c r="K35" s="116">
        <v>0.99945975148568345</v>
      </c>
    </row>
    <row r="36" spans="1:11" ht="14.1" customHeight="1" x14ac:dyDescent="0.2">
      <c r="A36" s="306">
        <v>41</v>
      </c>
      <c r="B36" s="307" t="s">
        <v>255</v>
      </c>
      <c r="C36" s="308"/>
      <c r="D36" s="113">
        <v>0.77133254346301716</v>
      </c>
      <c r="E36" s="115">
        <v>957</v>
      </c>
      <c r="F36" s="114">
        <v>956</v>
      </c>
      <c r="G36" s="114">
        <v>961</v>
      </c>
      <c r="H36" s="114">
        <v>965</v>
      </c>
      <c r="I36" s="140">
        <v>960</v>
      </c>
      <c r="J36" s="115">
        <v>-3</v>
      </c>
      <c r="K36" s="116">
        <v>-0.3125</v>
      </c>
    </row>
    <row r="37" spans="1:11" ht="14.1" customHeight="1" x14ac:dyDescent="0.2">
      <c r="A37" s="306">
        <v>42</v>
      </c>
      <c r="B37" s="307" t="s">
        <v>256</v>
      </c>
      <c r="C37" s="308"/>
      <c r="D37" s="113">
        <v>0.14185426086676178</v>
      </c>
      <c r="E37" s="115">
        <v>176</v>
      </c>
      <c r="F37" s="114">
        <v>180</v>
      </c>
      <c r="G37" s="114">
        <v>177</v>
      </c>
      <c r="H37" s="114">
        <v>173</v>
      </c>
      <c r="I37" s="140">
        <v>177</v>
      </c>
      <c r="J37" s="115">
        <v>-1</v>
      </c>
      <c r="K37" s="116">
        <v>-0.56497175141242939</v>
      </c>
    </row>
    <row r="38" spans="1:11" ht="14.1" customHeight="1" x14ac:dyDescent="0.2">
      <c r="A38" s="306">
        <v>43</v>
      </c>
      <c r="B38" s="307" t="s">
        <v>257</v>
      </c>
      <c r="C38" s="308"/>
      <c r="D38" s="113">
        <v>0.70121140314819741</v>
      </c>
      <c r="E38" s="115">
        <v>870</v>
      </c>
      <c r="F38" s="114">
        <v>856</v>
      </c>
      <c r="G38" s="114">
        <v>853</v>
      </c>
      <c r="H38" s="114">
        <v>824</v>
      </c>
      <c r="I38" s="140">
        <v>820</v>
      </c>
      <c r="J38" s="115">
        <v>50</v>
      </c>
      <c r="K38" s="116">
        <v>6.0975609756097562</v>
      </c>
    </row>
    <row r="39" spans="1:11" ht="14.1" customHeight="1" x14ac:dyDescent="0.2">
      <c r="A39" s="306">
        <v>51</v>
      </c>
      <c r="B39" s="307" t="s">
        <v>258</v>
      </c>
      <c r="C39" s="308"/>
      <c r="D39" s="113">
        <v>6.2327215868333452</v>
      </c>
      <c r="E39" s="115">
        <v>7733</v>
      </c>
      <c r="F39" s="114">
        <v>7820</v>
      </c>
      <c r="G39" s="114">
        <v>7909</v>
      </c>
      <c r="H39" s="114">
        <v>7789</v>
      </c>
      <c r="I39" s="140">
        <v>7778</v>
      </c>
      <c r="J39" s="115">
        <v>-45</v>
      </c>
      <c r="K39" s="116">
        <v>-0.57855489843147334</v>
      </c>
    </row>
    <row r="40" spans="1:11" ht="14.1" customHeight="1" x14ac:dyDescent="0.2">
      <c r="A40" s="306" t="s">
        <v>259</v>
      </c>
      <c r="B40" s="307" t="s">
        <v>260</v>
      </c>
      <c r="C40" s="308"/>
      <c r="D40" s="113">
        <v>5.2824592370497534</v>
      </c>
      <c r="E40" s="115">
        <v>6554</v>
      </c>
      <c r="F40" s="114">
        <v>6660</v>
      </c>
      <c r="G40" s="114">
        <v>6716</v>
      </c>
      <c r="H40" s="114">
        <v>6644</v>
      </c>
      <c r="I40" s="140">
        <v>6679</v>
      </c>
      <c r="J40" s="115">
        <v>-125</v>
      </c>
      <c r="K40" s="116">
        <v>-1.8715376553376253</v>
      </c>
    </row>
    <row r="41" spans="1:11" ht="14.1" customHeight="1" x14ac:dyDescent="0.2">
      <c r="A41" s="306"/>
      <c r="B41" s="307" t="s">
        <v>261</v>
      </c>
      <c r="C41" s="308"/>
      <c r="D41" s="113">
        <v>4.1581030216569541</v>
      </c>
      <c r="E41" s="115">
        <v>5159</v>
      </c>
      <c r="F41" s="114">
        <v>5232</v>
      </c>
      <c r="G41" s="114">
        <v>5307</v>
      </c>
      <c r="H41" s="114">
        <v>5220</v>
      </c>
      <c r="I41" s="140">
        <v>5246</v>
      </c>
      <c r="J41" s="115">
        <v>-87</v>
      </c>
      <c r="K41" s="116">
        <v>-1.6584064048799085</v>
      </c>
    </row>
    <row r="42" spans="1:11" ht="14.1" customHeight="1" x14ac:dyDescent="0.2">
      <c r="A42" s="306">
        <v>52</v>
      </c>
      <c r="B42" s="307" t="s">
        <v>262</v>
      </c>
      <c r="C42" s="308"/>
      <c r="D42" s="113">
        <v>4.7754914524747925</v>
      </c>
      <c r="E42" s="115">
        <v>5925</v>
      </c>
      <c r="F42" s="114">
        <v>5998</v>
      </c>
      <c r="G42" s="114">
        <v>6123</v>
      </c>
      <c r="H42" s="114">
        <v>6058</v>
      </c>
      <c r="I42" s="140">
        <v>5959</v>
      </c>
      <c r="J42" s="115">
        <v>-34</v>
      </c>
      <c r="K42" s="116">
        <v>-0.57056553112938413</v>
      </c>
    </row>
    <row r="43" spans="1:11" ht="14.1" customHeight="1" x14ac:dyDescent="0.2">
      <c r="A43" s="306" t="s">
        <v>263</v>
      </c>
      <c r="B43" s="307" t="s">
        <v>264</v>
      </c>
      <c r="C43" s="308"/>
      <c r="D43" s="113">
        <v>3.7365701896494747</v>
      </c>
      <c r="E43" s="115">
        <v>4636</v>
      </c>
      <c r="F43" s="114">
        <v>4710</v>
      </c>
      <c r="G43" s="114">
        <v>4780</v>
      </c>
      <c r="H43" s="114">
        <v>4732</v>
      </c>
      <c r="I43" s="140">
        <v>4643</v>
      </c>
      <c r="J43" s="115">
        <v>-7</v>
      </c>
      <c r="K43" s="116">
        <v>-0.15076459185871205</v>
      </c>
    </row>
    <row r="44" spans="1:11" ht="14.1" customHeight="1" x14ac:dyDescent="0.2">
      <c r="A44" s="306">
        <v>53</v>
      </c>
      <c r="B44" s="307" t="s">
        <v>265</v>
      </c>
      <c r="C44" s="308"/>
      <c r="D44" s="113">
        <v>0.68750957113265787</v>
      </c>
      <c r="E44" s="115">
        <v>853</v>
      </c>
      <c r="F44" s="114">
        <v>847</v>
      </c>
      <c r="G44" s="114">
        <v>833</v>
      </c>
      <c r="H44" s="114">
        <v>810</v>
      </c>
      <c r="I44" s="140">
        <v>787</v>
      </c>
      <c r="J44" s="115">
        <v>66</v>
      </c>
      <c r="K44" s="116">
        <v>8.3862770012706473</v>
      </c>
    </row>
    <row r="45" spans="1:11" ht="14.1" customHeight="1" x14ac:dyDescent="0.2">
      <c r="A45" s="306" t="s">
        <v>266</v>
      </c>
      <c r="B45" s="307" t="s">
        <v>267</v>
      </c>
      <c r="C45" s="308"/>
      <c r="D45" s="113">
        <v>0.58353684583827004</v>
      </c>
      <c r="E45" s="115">
        <v>724</v>
      </c>
      <c r="F45" s="114">
        <v>717</v>
      </c>
      <c r="G45" s="114">
        <v>705</v>
      </c>
      <c r="H45" s="114">
        <v>689</v>
      </c>
      <c r="I45" s="140">
        <v>670</v>
      </c>
      <c r="J45" s="115">
        <v>54</v>
      </c>
      <c r="K45" s="116">
        <v>8.0597014925373127</v>
      </c>
    </row>
    <row r="46" spans="1:11" ht="14.1" customHeight="1" x14ac:dyDescent="0.2">
      <c r="A46" s="306">
        <v>54</v>
      </c>
      <c r="B46" s="307" t="s">
        <v>268</v>
      </c>
      <c r="C46" s="308"/>
      <c r="D46" s="113">
        <v>1.7618943991746661</v>
      </c>
      <c r="E46" s="115">
        <v>2186</v>
      </c>
      <c r="F46" s="114">
        <v>2208</v>
      </c>
      <c r="G46" s="114">
        <v>2247</v>
      </c>
      <c r="H46" s="114">
        <v>2228</v>
      </c>
      <c r="I46" s="140">
        <v>2203</v>
      </c>
      <c r="J46" s="115">
        <v>-17</v>
      </c>
      <c r="K46" s="116">
        <v>-0.77167498865183837</v>
      </c>
    </row>
    <row r="47" spans="1:11" ht="14.1" customHeight="1" x14ac:dyDescent="0.2">
      <c r="A47" s="306">
        <v>61</v>
      </c>
      <c r="B47" s="307" t="s">
        <v>269</v>
      </c>
      <c r="C47" s="308"/>
      <c r="D47" s="113">
        <v>2.1245899525271819</v>
      </c>
      <c r="E47" s="115">
        <v>2636</v>
      </c>
      <c r="F47" s="114">
        <v>2599</v>
      </c>
      <c r="G47" s="114">
        <v>2616</v>
      </c>
      <c r="H47" s="114">
        <v>2548</v>
      </c>
      <c r="I47" s="140">
        <v>2525</v>
      </c>
      <c r="J47" s="115">
        <v>111</v>
      </c>
      <c r="K47" s="116">
        <v>4.3960396039603964</v>
      </c>
    </row>
    <row r="48" spans="1:11" ht="14.1" customHeight="1" x14ac:dyDescent="0.2">
      <c r="A48" s="306">
        <v>62</v>
      </c>
      <c r="B48" s="307" t="s">
        <v>270</v>
      </c>
      <c r="C48" s="308"/>
      <c r="D48" s="113">
        <v>6.5736554069847104</v>
      </c>
      <c r="E48" s="115">
        <v>8156</v>
      </c>
      <c r="F48" s="114">
        <v>8205</v>
      </c>
      <c r="G48" s="114">
        <v>8200</v>
      </c>
      <c r="H48" s="114">
        <v>8144</v>
      </c>
      <c r="I48" s="140">
        <v>8142</v>
      </c>
      <c r="J48" s="115">
        <v>14</v>
      </c>
      <c r="K48" s="116">
        <v>0.17194792434291328</v>
      </c>
    </row>
    <row r="49" spans="1:11" ht="14.1" customHeight="1" x14ac:dyDescent="0.2">
      <c r="A49" s="306">
        <v>63</v>
      </c>
      <c r="B49" s="307" t="s">
        <v>271</v>
      </c>
      <c r="C49" s="308"/>
      <c r="D49" s="113">
        <v>1.4588421145956751</v>
      </c>
      <c r="E49" s="115">
        <v>1810</v>
      </c>
      <c r="F49" s="114">
        <v>1869</v>
      </c>
      <c r="G49" s="114">
        <v>1902</v>
      </c>
      <c r="H49" s="114">
        <v>1925</v>
      </c>
      <c r="I49" s="140">
        <v>1890</v>
      </c>
      <c r="J49" s="115">
        <v>-80</v>
      </c>
      <c r="K49" s="116">
        <v>-4.2328042328042326</v>
      </c>
    </row>
    <row r="50" spans="1:11" ht="14.1" customHeight="1" x14ac:dyDescent="0.2">
      <c r="A50" s="306" t="s">
        <v>272</v>
      </c>
      <c r="B50" s="307" t="s">
        <v>273</v>
      </c>
      <c r="C50" s="308"/>
      <c r="D50" s="113">
        <v>0.27887258102215667</v>
      </c>
      <c r="E50" s="115">
        <v>346</v>
      </c>
      <c r="F50" s="114">
        <v>351</v>
      </c>
      <c r="G50" s="114">
        <v>360</v>
      </c>
      <c r="H50" s="114">
        <v>356</v>
      </c>
      <c r="I50" s="140">
        <v>345</v>
      </c>
      <c r="J50" s="115">
        <v>1</v>
      </c>
      <c r="K50" s="116">
        <v>0.28985507246376813</v>
      </c>
    </row>
    <row r="51" spans="1:11" ht="14.1" customHeight="1" x14ac:dyDescent="0.2">
      <c r="A51" s="306" t="s">
        <v>274</v>
      </c>
      <c r="B51" s="307" t="s">
        <v>275</v>
      </c>
      <c r="C51" s="308"/>
      <c r="D51" s="113">
        <v>0.97524804345898719</v>
      </c>
      <c r="E51" s="115">
        <v>1210</v>
      </c>
      <c r="F51" s="114">
        <v>1250</v>
      </c>
      <c r="G51" s="114">
        <v>1268</v>
      </c>
      <c r="H51" s="114">
        <v>1299</v>
      </c>
      <c r="I51" s="140">
        <v>1268</v>
      </c>
      <c r="J51" s="115">
        <v>-58</v>
      </c>
      <c r="K51" s="116">
        <v>-4.5741324921135647</v>
      </c>
    </row>
    <row r="52" spans="1:11" ht="14.1" customHeight="1" x14ac:dyDescent="0.2">
      <c r="A52" s="306">
        <v>71</v>
      </c>
      <c r="B52" s="307" t="s">
        <v>276</v>
      </c>
      <c r="C52" s="308"/>
      <c r="D52" s="113">
        <v>10.190133068968574</v>
      </c>
      <c r="E52" s="115">
        <v>12643</v>
      </c>
      <c r="F52" s="114">
        <v>12607</v>
      </c>
      <c r="G52" s="114">
        <v>12643</v>
      </c>
      <c r="H52" s="114">
        <v>12611</v>
      </c>
      <c r="I52" s="140">
        <v>12657</v>
      </c>
      <c r="J52" s="115">
        <v>-14</v>
      </c>
      <c r="K52" s="116">
        <v>-0.11061072924073635</v>
      </c>
    </row>
    <row r="53" spans="1:11" ht="14.1" customHeight="1" x14ac:dyDescent="0.2">
      <c r="A53" s="306" t="s">
        <v>277</v>
      </c>
      <c r="B53" s="307" t="s">
        <v>278</v>
      </c>
      <c r="C53" s="308"/>
      <c r="D53" s="113">
        <v>4.3628245117714854</v>
      </c>
      <c r="E53" s="115">
        <v>5413</v>
      </c>
      <c r="F53" s="114">
        <v>5382</v>
      </c>
      <c r="G53" s="114">
        <v>5364</v>
      </c>
      <c r="H53" s="114">
        <v>5309</v>
      </c>
      <c r="I53" s="140">
        <v>5323</v>
      </c>
      <c r="J53" s="115">
        <v>90</v>
      </c>
      <c r="K53" s="116">
        <v>1.6907758782641367</v>
      </c>
    </row>
    <row r="54" spans="1:11" ht="14.1" customHeight="1" x14ac:dyDescent="0.2">
      <c r="A54" s="306" t="s">
        <v>279</v>
      </c>
      <c r="B54" s="307" t="s">
        <v>280</v>
      </c>
      <c r="C54" s="308"/>
      <c r="D54" s="113">
        <v>4.7803273931861598</v>
      </c>
      <c r="E54" s="115">
        <v>5931</v>
      </c>
      <c r="F54" s="114">
        <v>5928</v>
      </c>
      <c r="G54" s="114">
        <v>5961</v>
      </c>
      <c r="H54" s="114">
        <v>5980</v>
      </c>
      <c r="I54" s="140">
        <v>5979</v>
      </c>
      <c r="J54" s="115">
        <v>-48</v>
      </c>
      <c r="K54" s="116">
        <v>-0.8028098344204716</v>
      </c>
    </row>
    <row r="55" spans="1:11" ht="14.1" customHeight="1" x14ac:dyDescent="0.2">
      <c r="A55" s="306">
        <v>72</v>
      </c>
      <c r="B55" s="307" t="s">
        <v>281</v>
      </c>
      <c r="C55" s="308"/>
      <c r="D55" s="113">
        <v>2.7040968477726461</v>
      </c>
      <c r="E55" s="115">
        <v>3355</v>
      </c>
      <c r="F55" s="114">
        <v>3404</v>
      </c>
      <c r="G55" s="114">
        <v>3430</v>
      </c>
      <c r="H55" s="114">
        <v>3388</v>
      </c>
      <c r="I55" s="140">
        <v>3414</v>
      </c>
      <c r="J55" s="115">
        <v>-59</v>
      </c>
      <c r="K55" s="116">
        <v>-1.7281780902167545</v>
      </c>
    </row>
    <row r="56" spans="1:11" ht="14.1" customHeight="1" x14ac:dyDescent="0.2">
      <c r="A56" s="306" t="s">
        <v>282</v>
      </c>
      <c r="B56" s="307" t="s">
        <v>283</v>
      </c>
      <c r="C56" s="308"/>
      <c r="D56" s="113">
        <v>1.1042064624287706</v>
      </c>
      <c r="E56" s="115">
        <v>1370</v>
      </c>
      <c r="F56" s="114">
        <v>1392</v>
      </c>
      <c r="G56" s="114">
        <v>1402</v>
      </c>
      <c r="H56" s="114">
        <v>1392</v>
      </c>
      <c r="I56" s="140">
        <v>1417</v>
      </c>
      <c r="J56" s="115">
        <v>-47</v>
      </c>
      <c r="K56" s="116">
        <v>-3.3168666196189132</v>
      </c>
    </row>
    <row r="57" spans="1:11" ht="14.1" customHeight="1" x14ac:dyDescent="0.2">
      <c r="A57" s="306" t="s">
        <v>284</v>
      </c>
      <c r="B57" s="307" t="s">
        <v>285</v>
      </c>
      <c r="C57" s="308"/>
      <c r="D57" s="113">
        <v>1.1912533952333744</v>
      </c>
      <c r="E57" s="115">
        <v>1478</v>
      </c>
      <c r="F57" s="114">
        <v>1490</v>
      </c>
      <c r="G57" s="114">
        <v>1499</v>
      </c>
      <c r="H57" s="114">
        <v>1495</v>
      </c>
      <c r="I57" s="140">
        <v>1486</v>
      </c>
      <c r="J57" s="115">
        <v>-8</v>
      </c>
      <c r="K57" s="116">
        <v>-0.53835800807537015</v>
      </c>
    </row>
    <row r="58" spans="1:11" ht="14.1" customHeight="1" x14ac:dyDescent="0.2">
      <c r="A58" s="306">
        <v>73</v>
      </c>
      <c r="B58" s="307" t="s">
        <v>286</v>
      </c>
      <c r="C58" s="308"/>
      <c r="D58" s="113">
        <v>3.4867132528955196</v>
      </c>
      <c r="E58" s="115">
        <v>4326</v>
      </c>
      <c r="F58" s="114">
        <v>4375</v>
      </c>
      <c r="G58" s="114">
        <v>4384</v>
      </c>
      <c r="H58" s="114">
        <v>4381</v>
      </c>
      <c r="I58" s="140">
        <v>4415</v>
      </c>
      <c r="J58" s="115">
        <v>-89</v>
      </c>
      <c r="K58" s="116">
        <v>-2.0158550396375992</v>
      </c>
    </row>
    <row r="59" spans="1:11" ht="14.1" customHeight="1" x14ac:dyDescent="0.2">
      <c r="A59" s="306" t="s">
        <v>287</v>
      </c>
      <c r="B59" s="307" t="s">
        <v>288</v>
      </c>
      <c r="C59" s="308"/>
      <c r="D59" s="113">
        <v>2.9821634386762419</v>
      </c>
      <c r="E59" s="115">
        <v>3700</v>
      </c>
      <c r="F59" s="114">
        <v>3736</v>
      </c>
      <c r="G59" s="114">
        <v>3741</v>
      </c>
      <c r="H59" s="114">
        <v>3746</v>
      </c>
      <c r="I59" s="140">
        <v>3772</v>
      </c>
      <c r="J59" s="115">
        <v>-72</v>
      </c>
      <c r="K59" s="116">
        <v>-1.9088016967126193</v>
      </c>
    </row>
    <row r="60" spans="1:11" ht="14.1" customHeight="1" x14ac:dyDescent="0.2">
      <c r="A60" s="306">
        <v>81</v>
      </c>
      <c r="B60" s="307" t="s">
        <v>289</v>
      </c>
      <c r="C60" s="308"/>
      <c r="D60" s="113">
        <v>8.3452216875821108</v>
      </c>
      <c r="E60" s="115">
        <v>10354</v>
      </c>
      <c r="F60" s="114">
        <v>10408</v>
      </c>
      <c r="G60" s="114">
        <v>10413</v>
      </c>
      <c r="H60" s="114">
        <v>10215</v>
      </c>
      <c r="I60" s="140">
        <v>10227</v>
      </c>
      <c r="J60" s="115">
        <v>127</v>
      </c>
      <c r="K60" s="116">
        <v>1.2418108927349174</v>
      </c>
    </row>
    <row r="61" spans="1:11" ht="14.1" customHeight="1" x14ac:dyDescent="0.2">
      <c r="A61" s="306" t="s">
        <v>290</v>
      </c>
      <c r="B61" s="307" t="s">
        <v>291</v>
      </c>
      <c r="C61" s="308"/>
      <c r="D61" s="113">
        <v>1.837657470319414</v>
      </c>
      <c r="E61" s="115">
        <v>2280</v>
      </c>
      <c r="F61" s="114">
        <v>2296</v>
      </c>
      <c r="G61" s="114">
        <v>2309</v>
      </c>
      <c r="H61" s="114">
        <v>2245</v>
      </c>
      <c r="I61" s="140">
        <v>2259</v>
      </c>
      <c r="J61" s="115">
        <v>21</v>
      </c>
      <c r="K61" s="116">
        <v>0.92961487383798136</v>
      </c>
    </row>
    <row r="62" spans="1:11" ht="14.1" customHeight="1" x14ac:dyDescent="0.2">
      <c r="A62" s="306" t="s">
        <v>292</v>
      </c>
      <c r="B62" s="307" t="s">
        <v>293</v>
      </c>
      <c r="C62" s="308"/>
      <c r="D62" s="113">
        <v>3.9154999959700496</v>
      </c>
      <c r="E62" s="115">
        <v>4858</v>
      </c>
      <c r="F62" s="114">
        <v>4897</v>
      </c>
      <c r="G62" s="114">
        <v>4889</v>
      </c>
      <c r="H62" s="114">
        <v>4784</v>
      </c>
      <c r="I62" s="140">
        <v>4794</v>
      </c>
      <c r="J62" s="115">
        <v>64</v>
      </c>
      <c r="K62" s="116">
        <v>1.3350020859407592</v>
      </c>
    </row>
    <row r="63" spans="1:11" ht="14.1" customHeight="1" x14ac:dyDescent="0.2">
      <c r="A63" s="306"/>
      <c r="B63" s="307" t="s">
        <v>294</v>
      </c>
      <c r="C63" s="308"/>
      <c r="D63" s="113">
        <v>3.390800428786743</v>
      </c>
      <c r="E63" s="115">
        <v>4207</v>
      </c>
      <c r="F63" s="114">
        <v>4251</v>
      </c>
      <c r="G63" s="114">
        <v>4243</v>
      </c>
      <c r="H63" s="114">
        <v>4161</v>
      </c>
      <c r="I63" s="140">
        <v>4182</v>
      </c>
      <c r="J63" s="115">
        <v>25</v>
      </c>
      <c r="K63" s="116">
        <v>0.59780009564801528</v>
      </c>
    </row>
    <row r="64" spans="1:11" ht="14.1" customHeight="1" x14ac:dyDescent="0.2">
      <c r="A64" s="306" t="s">
        <v>295</v>
      </c>
      <c r="B64" s="307" t="s">
        <v>296</v>
      </c>
      <c r="C64" s="308"/>
      <c r="D64" s="113">
        <v>0.7592426916845999</v>
      </c>
      <c r="E64" s="115">
        <v>942</v>
      </c>
      <c r="F64" s="114">
        <v>929</v>
      </c>
      <c r="G64" s="114">
        <v>914</v>
      </c>
      <c r="H64" s="114">
        <v>919</v>
      </c>
      <c r="I64" s="140">
        <v>919</v>
      </c>
      <c r="J64" s="115">
        <v>23</v>
      </c>
      <c r="K64" s="116">
        <v>2.5027203482045701</v>
      </c>
    </row>
    <row r="65" spans="1:11" ht="14.1" customHeight="1" x14ac:dyDescent="0.2">
      <c r="A65" s="306" t="s">
        <v>297</v>
      </c>
      <c r="B65" s="307" t="s">
        <v>298</v>
      </c>
      <c r="C65" s="308"/>
      <c r="D65" s="113">
        <v>0.97766601381467066</v>
      </c>
      <c r="E65" s="115">
        <v>1213</v>
      </c>
      <c r="F65" s="114">
        <v>1226</v>
      </c>
      <c r="G65" s="114">
        <v>1229</v>
      </c>
      <c r="H65" s="114">
        <v>1227</v>
      </c>
      <c r="I65" s="140">
        <v>1216</v>
      </c>
      <c r="J65" s="115">
        <v>-3</v>
      </c>
      <c r="K65" s="116">
        <v>-0.24671052631578946</v>
      </c>
    </row>
    <row r="66" spans="1:11" ht="14.1" customHeight="1" x14ac:dyDescent="0.2">
      <c r="A66" s="306">
        <v>82</v>
      </c>
      <c r="B66" s="307" t="s">
        <v>299</v>
      </c>
      <c r="C66" s="308"/>
      <c r="D66" s="113">
        <v>3.3617847845185418</v>
      </c>
      <c r="E66" s="115">
        <v>4171</v>
      </c>
      <c r="F66" s="114">
        <v>4198</v>
      </c>
      <c r="G66" s="114">
        <v>4203</v>
      </c>
      <c r="H66" s="114">
        <v>4146</v>
      </c>
      <c r="I66" s="140">
        <v>4135</v>
      </c>
      <c r="J66" s="115">
        <v>36</v>
      </c>
      <c r="K66" s="116">
        <v>0.87061668681983073</v>
      </c>
    </row>
    <row r="67" spans="1:11" ht="14.1" customHeight="1" x14ac:dyDescent="0.2">
      <c r="A67" s="306" t="s">
        <v>300</v>
      </c>
      <c r="B67" s="307" t="s">
        <v>301</v>
      </c>
      <c r="C67" s="308"/>
      <c r="D67" s="113">
        <v>2.185039211419268</v>
      </c>
      <c r="E67" s="115">
        <v>2711</v>
      </c>
      <c r="F67" s="114">
        <v>2736</v>
      </c>
      <c r="G67" s="114">
        <v>2734</v>
      </c>
      <c r="H67" s="114">
        <v>2700</v>
      </c>
      <c r="I67" s="140">
        <v>2698</v>
      </c>
      <c r="J67" s="115">
        <v>13</v>
      </c>
      <c r="K67" s="116">
        <v>0.48183839881393625</v>
      </c>
    </row>
    <row r="68" spans="1:11" ht="14.1" customHeight="1" x14ac:dyDescent="0.2">
      <c r="A68" s="306" t="s">
        <v>302</v>
      </c>
      <c r="B68" s="307" t="s">
        <v>303</v>
      </c>
      <c r="C68" s="308"/>
      <c r="D68" s="113">
        <v>0.62061239129208279</v>
      </c>
      <c r="E68" s="115">
        <v>770</v>
      </c>
      <c r="F68" s="114">
        <v>781</v>
      </c>
      <c r="G68" s="114">
        <v>790</v>
      </c>
      <c r="H68" s="114">
        <v>780</v>
      </c>
      <c r="I68" s="140">
        <v>768</v>
      </c>
      <c r="J68" s="115">
        <v>2</v>
      </c>
      <c r="K68" s="116">
        <v>0.26041666666666669</v>
      </c>
    </row>
    <row r="69" spans="1:11" ht="14.1" customHeight="1" x14ac:dyDescent="0.2">
      <c r="A69" s="306">
        <v>83</v>
      </c>
      <c r="B69" s="307" t="s">
        <v>304</v>
      </c>
      <c r="C69" s="308"/>
      <c r="D69" s="113">
        <v>6.1553465354514758</v>
      </c>
      <c r="E69" s="115">
        <v>7637</v>
      </c>
      <c r="F69" s="114">
        <v>7521</v>
      </c>
      <c r="G69" s="114">
        <v>7514</v>
      </c>
      <c r="H69" s="114">
        <v>7521</v>
      </c>
      <c r="I69" s="140">
        <v>7490</v>
      </c>
      <c r="J69" s="115">
        <v>147</v>
      </c>
      <c r="K69" s="116">
        <v>1.9626168224299065</v>
      </c>
    </row>
    <row r="70" spans="1:11" ht="14.1" customHeight="1" x14ac:dyDescent="0.2">
      <c r="A70" s="306" t="s">
        <v>305</v>
      </c>
      <c r="B70" s="307" t="s">
        <v>306</v>
      </c>
      <c r="C70" s="308"/>
      <c r="D70" s="113">
        <v>5.5500479564120546</v>
      </c>
      <c r="E70" s="115">
        <v>6886</v>
      </c>
      <c r="F70" s="114">
        <v>6785</v>
      </c>
      <c r="G70" s="114">
        <v>6773</v>
      </c>
      <c r="H70" s="114">
        <v>6806</v>
      </c>
      <c r="I70" s="140">
        <v>6787</v>
      </c>
      <c r="J70" s="115">
        <v>99</v>
      </c>
      <c r="K70" s="116">
        <v>1.4586709886547813</v>
      </c>
    </row>
    <row r="71" spans="1:11" ht="14.1" customHeight="1" x14ac:dyDescent="0.2">
      <c r="A71" s="306"/>
      <c r="B71" s="307" t="s">
        <v>307</v>
      </c>
      <c r="C71" s="308"/>
      <c r="D71" s="113">
        <v>3.4310999347148003</v>
      </c>
      <c r="E71" s="115">
        <v>4257</v>
      </c>
      <c r="F71" s="114">
        <v>4146</v>
      </c>
      <c r="G71" s="114">
        <v>4149</v>
      </c>
      <c r="H71" s="114">
        <v>4186</v>
      </c>
      <c r="I71" s="140">
        <v>4177</v>
      </c>
      <c r="J71" s="115">
        <v>80</v>
      </c>
      <c r="K71" s="116">
        <v>1.9152501795547043</v>
      </c>
    </row>
    <row r="72" spans="1:11" ht="14.1" customHeight="1" x14ac:dyDescent="0.2">
      <c r="A72" s="306">
        <v>84</v>
      </c>
      <c r="B72" s="307" t="s">
        <v>308</v>
      </c>
      <c r="C72" s="308"/>
      <c r="D72" s="113">
        <v>1.3879149841622942</v>
      </c>
      <c r="E72" s="115">
        <v>1722</v>
      </c>
      <c r="F72" s="114">
        <v>1739</v>
      </c>
      <c r="G72" s="114">
        <v>1728</v>
      </c>
      <c r="H72" s="114">
        <v>1692</v>
      </c>
      <c r="I72" s="140">
        <v>1718</v>
      </c>
      <c r="J72" s="115">
        <v>4</v>
      </c>
      <c r="K72" s="116">
        <v>0.23282887077997672</v>
      </c>
    </row>
    <row r="73" spans="1:11" ht="14.1" customHeight="1" x14ac:dyDescent="0.2">
      <c r="A73" s="306" t="s">
        <v>309</v>
      </c>
      <c r="B73" s="307" t="s">
        <v>310</v>
      </c>
      <c r="C73" s="308"/>
      <c r="D73" s="113">
        <v>0.60368659880229869</v>
      </c>
      <c r="E73" s="115">
        <v>749</v>
      </c>
      <c r="F73" s="114">
        <v>749</v>
      </c>
      <c r="G73" s="114">
        <v>737</v>
      </c>
      <c r="H73" s="114">
        <v>732</v>
      </c>
      <c r="I73" s="140">
        <v>753</v>
      </c>
      <c r="J73" s="115">
        <v>-4</v>
      </c>
      <c r="K73" s="116">
        <v>-0.53120849933598935</v>
      </c>
    </row>
    <row r="74" spans="1:11" ht="14.1" customHeight="1" x14ac:dyDescent="0.2">
      <c r="A74" s="306" t="s">
        <v>311</v>
      </c>
      <c r="B74" s="307" t="s">
        <v>312</v>
      </c>
      <c r="C74" s="308"/>
      <c r="D74" s="113">
        <v>0.40541302963625664</v>
      </c>
      <c r="E74" s="115">
        <v>503</v>
      </c>
      <c r="F74" s="114">
        <v>519</v>
      </c>
      <c r="G74" s="114">
        <v>517</v>
      </c>
      <c r="H74" s="114">
        <v>502</v>
      </c>
      <c r="I74" s="140">
        <v>511</v>
      </c>
      <c r="J74" s="115">
        <v>-8</v>
      </c>
      <c r="K74" s="116">
        <v>-1.5655577299412915</v>
      </c>
    </row>
    <row r="75" spans="1:11" ht="14.1" customHeight="1" x14ac:dyDescent="0.2">
      <c r="A75" s="306" t="s">
        <v>313</v>
      </c>
      <c r="B75" s="307" t="s">
        <v>314</v>
      </c>
      <c r="C75" s="308"/>
      <c r="D75" s="113">
        <v>9.8330794464459872E-2</v>
      </c>
      <c r="E75" s="115">
        <v>122</v>
      </c>
      <c r="F75" s="114">
        <v>120</v>
      </c>
      <c r="G75" s="114">
        <v>120</v>
      </c>
      <c r="H75" s="114">
        <v>116</v>
      </c>
      <c r="I75" s="140">
        <v>110</v>
      </c>
      <c r="J75" s="115">
        <v>12</v>
      </c>
      <c r="K75" s="116">
        <v>10.909090909090908</v>
      </c>
    </row>
    <row r="76" spans="1:11" ht="14.1" customHeight="1" x14ac:dyDescent="0.2">
      <c r="A76" s="306">
        <v>91</v>
      </c>
      <c r="B76" s="307" t="s">
        <v>315</v>
      </c>
      <c r="C76" s="308"/>
      <c r="D76" s="113" t="s">
        <v>514</v>
      </c>
      <c r="E76" s="115" t="s">
        <v>514</v>
      </c>
      <c r="F76" s="114" t="s">
        <v>514</v>
      </c>
      <c r="G76" s="114" t="s">
        <v>514</v>
      </c>
      <c r="H76" s="114">
        <v>145</v>
      </c>
      <c r="I76" s="140">
        <v>141</v>
      </c>
      <c r="J76" s="115" t="s">
        <v>514</v>
      </c>
      <c r="K76" s="116" t="s">
        <v>514</v>
      </c>
    </row>
    <row r="77" spans="1:11" ht="14.1" customHeight="1" x14ac:dyDescent="0.2">
      <c r="A77" s="306">
        <v>92</v>
      </c>
      <c r="B77" s="307" t="s">
        <v>316</v>
      </c>
      <c r="C77" s="308"/>
      <c r="D77" s="113">
        <v>0.98088997428891522</v>
      </c>
      <c r="E77" s="115">
        <v>1217</v>
      </c>
      <c r="F77" s="114">
        <v>1263</v>
      </c>
      <c r="G77" s="114">
        <v>1301</v>
      </c>
      <c r="H77" s="114">
        <v>1371</v>
      </c>
      <c r="I77" s="140">
        <v>1383</v>
      </c>
      <c r="J77" s="115">
        <v>-166</v>
      </c>
      <c r="K77" s="116">
        <v>-12.002892263195951</v>
      </c>
    </row>
    <row r="78" spans="1:11" ht="14.1" customHeight="1" x14ac:dyDescent="0.2">
      <c r="A78" s="306">
        <v>93</v>
      </c>
      <c r="B78" s="307" t="s">
        <v>317</v>
      </c>
      <c r="C78" s="308"/>
      <c r="D78" s="113">
        <v>0.11848054742848853</v>
      </c>
      <c r="E78" s="115">
        <v>147</v>
      </c>
      <c r="F78" s="114">
        <v>150</v>
      </c>
      <c r="G78" s="114">
        <v>149</v>
      </c>
      <c r="H78" s="114">
        <v>147</v>
      </c>
      <c r="I78" s="140">
        <v>143</v>
      </c>
      <c r="J78" s="115">
        <v>4</v>
      </c>
      <c r="K78" s="116">
        <v>2.7972027972027971</v>
      </c>
    </row>
    <row r="79" spans="1:11" ht="14.1" customHeight="1" x14ac:dyDescent="0.2">
      <c r="A79" s="306">
        <v>94</v>
      </c>
      <c r="B79" s="307" t="s">
        <v>318</v>
      </c>
      <c r="C79" s="308"/>
      <c r="D79" s="113">
        <v>0.33126193872863119</v>
      </c>
      <c r="E79" s="115">
        <v>411</v>
      </c>
      <c r="F79" s="114">
        <v>401</v>
      </c>
      <c r="G79" s="114">
        <v>409</v>
      </c>
      <c r="H79" s="114">
        <v>411</v>
      </c>
      <c r="I79" s="140">
        <v>413</v>
      </c>
      <c r="J79" s="115">
        <v>-2</v>
      </c>
      <c r="K79" s="116">
        <v>-0.48426150121065376</v>
      </c>
    </row>
    <row r="80" spans="1:11" ht="14.1" customHeight="1" x14ac:dyDescent="0.2">
      <c r="A80" s="306" t="s">
        <v>319</v>
      </c>
      <c r="B80" s="307" t="s">
        <v>320</v>
      </c>
      <c r="C80" s="308"/>
      <c r="D80" s="113" t="s">
        <v>514</v>
      </c>
      <c r="E80" s="115" t="s">
        <v>514</v>
      </c>
      <c r="F80" s="114" t="s">
        <v>514</v>
      </c>
      <c r="G80" s="114" t="s">
        <v>514</v>
      </c>
      <c r="H80" s="114">
        <v>3</v>
      </c>
      <c r="I80" s="140">
        <v>4</v>
      </c>
      <c r="J80" s="115" t="s">
        <v>514</v>
      </c>
      <c r="K80" s="116" t="s">
        <v>514</v>
      </c>
    </row>
    <row r="81" spans="1:11" ht="14.1" customHeight="1" x14ac:dyDescent="0.2">
      <c r="A81" s="310" t="s">
        <v>321</v>
      </c>
      <c r="B81" s="311" t="s">
        <v>224</v>
      </c>
      <c r="C81" s="312"/>
      <c r="D81" s="125">
        <v>1.034085322113951</v>
      </c>
      <c r="E81" s="143">
        <v>1283</v>
      </c>
      <c r="F81" s="144">
        <v>1284</v>
      </c>
      <c r="G81" s="144">
        <v>1285</v>
      </c>
      <c r="H81" s="144">
        <v>1300</v>
      </c>
      <c r="I81" s="145">
        <v>1329</v>
      </c>
      <c r="J81" s="143">
        <v>-46</v>
      </c>
      <c r="K81" s="146">
        <v>-3.4612490594431904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15770</v>
      </c>
      <c r="E12" s="114">
        <v>16694</v>
      </c>
      <c r="F12" s="114">
        <v>16890</v>
      </c>
      <c r="G12" s="114">
        <v>17135</v>
      </c>
      <c r="H12" s="140">
        <v>16750</v>
      </c>
      <c r="I12" s="115">
        <v>-980</v>
      </c>
      <c r="J12" s="116">
        <v>-5.8507462686567164</v>
      </c>
      <c r="K12"/>
      <c r="L12"/>
      <c r="M12"/>
      <c r="N12"/>
      <c r="O12"/>
      <c r="P12"/>
    </row>
    <row r="13" spans="1:16" s="110" customFormat="1" ht="14.45" customHeight="1" x14ac:dyDescent="0.2">
      <c r="A13" s="120" t="s">
        <v>105</v>
      </c>
      <c r="B13" s="119" t="s">
        <v>106</v>
      </c>
      <c r="C13" s="113">
        <v>43.703233988585922</v>
      </c>
      <c r="D13" s="115">
        <v>6892</v>
      </c>
      <c r="E13" s="114">
        <v>7224</v>
      </c>
      <c r="F13" s="114">
        <v>7322</v>
      </c>
      <c r="G13" s="114">
        <v>7401</v>
      </c>
      <c r="H13" s="140">
        <v>7304</v>
      </c>
      <c r="I13" s="115">
        <v>-412</v>
      </c>
      <c r="J13" s="116">
        <v>-5.640744797371303</v>
      </c>
      <c r="K13"/>
      <c r="L13"/>
      <c r="M13"/>
      <c r="N13"/>
      <c r="O13"/>
      <c r="P13"/>
    </row>
    <row r="14" spans="1:16" s="110" customFormat="1" ht="14.45" customHeight="1" x14ac:dyDescent="0.2">
      <c r="A14" s="120"/>
      <c r="B14" s="119" t="s">
        <v>107</v>
      </c>
      <c r="C14" s="113">
        <v>56.296766011414078</v>
      </c>
      <c r="D14" s="115">
        <v>8878</v>
      </c>
      <c r="E14" s="114">
        <v>9470</v>
      </c>
      <c r="F14" s="114">
        <v>9568</v>
      </c>
      <c r="G14" s="114">
        <v>9734</v>
      </c>
      <c r="H14" s="140">
        <v>9446</v>
      </c>
      <c r="I14" s="115">
        <v>-568</v>
      </c>
      <c r="J14" s="116">
        <v>-6.0131272496294725</v>
      </c>
      <c r="K14"/>
      <c r="L14"/>
      <c r="M14"/>
      <c r="N14"/>
      <c r="O14"/>
      <c r="P14"/>
    </row>
    <row r="15" spans="1:16" s="110" customFormat="1" ht="14.45" customHeight="1" x14ac:dyDescent="0.2">
      <c r="A15" s="118" t="s">
        <v>105</v>
      </c>
      <c r="B15" s="121" t="s">
        <v>108</v>
      </c>
      <c r="C15" s="113">
        <v>11.439441978440076</v>
      </c>
      <c r="D15" s="115">
        <v>1804</v>
      </c>
      <c r="E15" s="114">
        <v>1911</v>
      </c>
      <c r="F15" s="114">
        <v>2005</v>
      </c>
      <c r="G15" s="114">
        <v>2085</v>
      </c>
      <c r="H15" s="140">
        <v>1880</v>
      </c>
      <c r="I15" s="115">
        <v>-76</v>
      </c>
      <c r="J15" s="116">
        <v>-4.042553191489362</v>
      </c>
      <c r="K15"/>
      <c r="L15"/>
      <c r="M15"/>
      <c r="N15"/>
      <c r="O15"/>
      <c r="P15"/>
    </row>
    <row r="16" spans="1:16" s="110" customFormat="1" ht="14.45" customHeight="1" x14ac:dyDescent="0.2">
      <c r="A16" s="118"/>
      <c r="B16" s="121" t="s">
        <v>109</v>
      </c>
      <c r="C16" s="113">
        <v>36.582117945466074</v>
      </c>
      <c r="D16" s="115">
        <v>5769</v>
      </c>
      <c r="E16" s="114">
        <v>6212</v>
      </c>
      <c r="F16" s="114">
        <v>6232</v>
      </c>
      <c r="G16" s="114">
        <v>6335</v>
      </c>
      <c r="H16" s="140">
        <v>6378</v>
      </c>
      <c r="I16" s="115">
        <v>-609</v>
      </c>
      <c r="J16" s="116">
        <v>-9.5484477892756345</v>
      </c>
      <c r="K16"/>
      <c r="L16"/>
      <c r="M16"/>
      <c r="N16"/>
      <c r="O16"/>
      <c r="P16"/>
    </row>
    <row r="17" spans="1:16" s="110" customFormat="1" ht="14.45" customHeight="1" x14ac:dyDescent="0.2">
      <c r="A17" s="118"/>
      <c r="B17" s="121" t="s">
        <v>110</v>
      </c>
      <c r="C17" s="113">
        <v>24.337349397590362</v>
      </c>
      <c r="D17" s="115">
        <v>3838</v>
      </c>
      <c r="E17" s="114">
        <v>4003</v>
      </c>
      <c r="F17" s="114">
        <v>4089</v>
      </c>
      <c r="G17" s="114">
        <v>4199</v>
      </c>
      <c r="H17" s="140">
        <v>4179</v>
      </c>
      <c r="I17" s="115">
        <v>-341</v>
      </c>
      <c r="J17" s="116">
        <v>-8.1598468533141908</v>
      </c>
      <c r="K17"/>
      <c r="L17"/>
      <c r="M17"/>
      <c r="N17"/>
      <c r="O17"/>
      <c r="P17"/>
    </row>
    <row r="18" spans="1:16" s="110" customFormat="1" ht="14.45" customHeight="1" x14ac:dyDescent="0.2">
      <c r="A18" s="120"/>
      <c r="B18" s="121" t="s">
        <v>111</v>
      </c>
      <c r="C18" s="113">
        <v>27.641090678503488</v>
      </c>
      <c r="D18" s="115">
        <v>4359</v>
      </c>
      <c r="E18" s="114">
        <v>4568</v>
      </c>
      <c r="F18" s="114">
        <v>4564</v>
      </c>
      <c r="G18" s="114">
        <v>4516</v>
      </c>
      <c r="H18" s="140">
        <v>4313</v>
      </c>
      <c r="I18" s="115">
        <v>46</v>
      </c>
      <c r="J18" s="116">
        <v>1.0665430095061441</v>
      </c>
      <c r="K18"/>
      <c r="L18"/>
      <c r="M18"/>
      <c r="N18"/>
      <c r="O18"/>
      <c r="P18"/>
    </row>
    <row r="19" spans="1:16" s="110" customFormat="1" ht="14.45" customHeight="1" x14ac:dyDescent="0.2">
      <c r="A19" s="120"/>
      <c r="B19" s="121" t="s">
        <v>112</v>
      </c>
      <c r="C19" s="113">
        <v>3.5383639822447686</v>
      </c>
      <c r="D19" s="115">
        <v>558</v>
      </c>
      <c r="E19" s="114">
        <v>575</v>
      </c>
      <c r="F19" s="114">
        <v>574</v>
      </c>
      <c r="G19" s="114">
        <v>495</v>
      </c>
      <c r="H19" s="140">
        <v>480</v>
      </c>
      <c r="I19" s="115">
        <v>78</v>
      </c>
      <c r="J19" s="116">
        <v>16.25</v>
      </c>
      <c r="K19"/>
      <c r="L19"/>
      <c r="M19"/>
      <c r="N19"/>
      <c r="O19"/>
      <c r="P19"/>
    </row>
    <row r="20" spans="1:16" s="110" customFormat="1" ht="14.45" customHeight="1" x14ac:dyDescent="0.2">
      <c r="A20" s="120" t="s">
        <v>113</v>
      </c>
      <c r="B20" s="119" t="s">
        <v>116</v>
      </c>
      <c r="C20" s="113">
        <v>97.019657577679141</v>
      </c>
      <c r="D20" s="115">
        <v>15300</v>
      </c>
      <c r="E20" s="114">
        <v>16182</v>
      </c>
      <c r="F20" s="114">
        <v>16384</v>
      </c>
      <c r="G20" s="114">
        <v>16634</v>
      </c>
      <c r="H20" s="140">
        <v>16245</v>
      </c>
      <c r="I20" s="115">
        <v>-945</v>
      </c>
      <c r="J20" s="116">
        <v>-5.8171745152354575</v>
      </c>
      <c r="K20"/>
      <c r="L20"/>
      <c r="M20"/>
      <c r="N20"/>
      <c r="O20"/>
      <c r="P20"/>
    </row>
    <row r="21" spans="1:16" s="110" customFormat="1" ht="14.45" customHeight="1" x14ac:dyDescent="0.2">
      <c r="A21" s="123"/>
      <c r="B21" s="124" t="s">
        <v>117</v>
      </c>
      <c r="C21" s="125">
        <v>2.910589727330374</v>
      </c>
      <c r="D21" s="143">
        <v>459</v>
      </c>
      <c r="E21" s="144">
        <v>500</v>
      </c>
      <c r="F21" s="144">
        <v>493</v>
      </c>
      <c r="G21" s="144">
        <v>488</v>
      </c>
      <c r="H21" s="145">
        <v>491</v>
      </c>
      <c r="I21" s="143">
        <v>-32</v>
      </c>
      <c r="J21" s="146">
        <v>-6.5173116089613039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17487</v>
      </c>
      <c r="E56" s="114">
        <v>18377</v>
      </c>
      <c r="F56" s="114">
        <v>18477</v>
      </c>
      <c r="G56" s="114">
        <v>18680</v>
      </c>
      <c r="H56" s="140">
        <v>18428</v>
      </c>
      <c r="I56" s="115">
        <v>-941</v>
      </c>
      <c r="J56" s="116">
        <v>-5.1063598871282831</v>
      </c>
      <c r="K56"/>
      <c r="L56"/>
      <c r="M56"/>
      <c r="N56"/>
      <c r="O56"/>
      <c r="P56"/>
    </row>
    <row r="57" spans="1:16" s="110" customFormat="1" ht="14.45" customHeight="1" x14ac:dyDescent="0.2">
      <c r="A57" s="120" t="s">
        <v>105</v>
      </c>
      <c r="B57" s="119" t="s">
        <v>106</v>
      </c>
      <c r="C57" s="113">
        <v>43.380797163607248</v>
      </c>
      <c r="D57" s="115">
        <v>7586</v>
      </c>
      <c r="E57" s="114">
        <v>7901</v>
      </c>
      <c r="F57" s="114">
        <v>7948</v>
      </c>
      <c r="G57" s="114">
        <v>8053</v>
      </c>
      <c r="H57" s="140">
        <v>8001</v>
      </c>
      <c r="I57" s="115">
        <v>-415</v>
      </c>
      <c r="J57" s="116">
        <v>-5.1868516435445571</v>
      </c>
    </row>
    <row r="58" spans="1:16" s="110" customFormat="1" ht="14.45" customHeight="1" x14ac:dyDescent="0.2">
      <c r="A58" s="120"/>
      <c r="B58" s="119" t="s">
        <v>107</v>
      </c>
      <c r="C58" s="113">
        <v>56.619202836392752</v>
      </c>
      <c r="D58" s="115">
        <v>9901</v>
      </c>
      <c r="E58" s="114">
        <v>10476</v>
      </c>
      <c r="F58" s="114">
        <v>10529</v>
      </c>
      <c r="G58" s="114">
        <v>10627</v>
      </c>
      <c r="H58" s="140">
        <v>10427</v>
      </c>
      <c r="I58" s="115">
        <v>-526</v>
      </c>
      <c r="J58" s="116">
        <v>-5.0445957610050831</v>
      </c>
    </row>
    <row r="59" spans="1:16" s="110" customFormat="1" ht="14.45" customHeight="1" x14ac:dyDescent="0.2">
      <c r="A59" s="118" t="s">
        <v>105</v>
      </c>
      <c r="B59" s="121" t="s">
        <v>108</v>
      </c>
      <c r="C59" s="113">
        <v>10.745124949962829</v>
      </c>
      <c r="D59" s="115">
        <v>1879</v>
      </c>
      <c r="E59" s="114">
        <v>1985</v>
      </c>
      <c r="F59" s="114">
        <v>2020</v>
      </c>
      <c r="G59" s="114">
        <v>2070</v>
      </c>
      <c r="H59" s="140">
        <v>1890</v>
      </c>
      <c r="I59" s="115">
        <v>-11</v>
      </c>
      <c r="J59" s="116">
        <v>-0.58201058201058198</v>
      </c>
    </row>
    <row r="60" spans="1:16" s="110" customFormat="1" ht="14.45" customHeight="1" x14ac:dyDescent="0.2">
      <c r="A60" s="118"/>
      <c r="B60" s="121" t="s">
        <v>109</v>
      </c>
      <c r="C60" s="113">
        <v>36.690112655115229</v>
      </c>
      <c r="D60" s="115">
        <v>6416</v>
      </c>
      <c r="E60" s="114">
        <v>6861</v>
      </c>
      <c r="F60" s="114">
        <v>6849</v>
      </c>
      <c r="G60" s="114">
        <v>6949</v>
      </c>
      <c r="H60" s="140">
        <v>7063</v>
      </c>
      <c r="I60" s="115">
        <v>-647</v>
      </c>
      <c r="J60" s="116">
        <v>-9.1604134220586158</v>
      </c>
    </row>
    <row r="61" spans="1:16" s="110" customFormat="1" ht="14.45" customHeight="1" x14ac:dyDescent="0.2">
      <c r="A61" s="118"/>
      <c r="B61" s="121" t="s">
        <v>110</v>
      </c>
      <c r="C61" s="113">
        <v>24.698347343741066</v>
      </c>
      <c r="D61" s="115">
        <v>4319</v>
      </c>
      <c r="E61" s="114">
        <v>4450</v>
      </c>
      <c r="F61" s="114">
        <v>4547</v>
      </c>
      <c r="G61" s="114">
        <v>4658</v>
      </c>
      <c r="H61" s="140">
        <v>4686</v>
      </c>
      <c r="I61" s="115">
        <v>-367</v>
      </c>
      <c r="J61" s="116">
        <v>-7.8318395219803669</v>
      </c>
    </row>
    <row r="62" spans="1:16" s="110" customFormat="1" ht="14.45" customHeight="1" x14ac:dyDescent="0.2">
      <c r="A62" s="120"/>
      <c r="B62" s="121" t="s">
        <v>111</v>
      </c>
      <c r="C62" s="113">
        <v>27.866415051180876</v>
      </c>
      <c r="D62" s="115">
        <v>4873</v>
      </c>
      <c r="E62" s="114">
        <v>5081</v>
      </c>
      <c r="F62" s="114">
        <v>5061</v>
      </c>
      <c r="G62" s="114">
        <v>5003</v>
      </c>
      <c r="H62" s="140">
        <v>4789</v>
      </c>
      <c r="I62" s="115">
        <v>84</v>
      </c>
      <c r="J62" s="116">
        <v>1.7540196283148883</v>
      </c>
    </row>
    <row r="63" spans="1:16" s="110" customFormat="1" ht="14.45" customHeight="1" x14ac:dyDescent="0.2">
      <c r="A63" s="120"/>
      <c r="B63" s="121" t="s">
        <v>112</v>
      </c>
      <c r="C63" s="113">
        <v>3.534053868588094</v>
      </c>
      <c r="D63" s="115">
        <v>618</v>
      </c>
      <c r="E63" s="114">
        <v>643</v>
      </c>
      <c r="F63" s="114">
        <v>647</v>
      </c>
      <c r="G63" s="114">
        <v>555</v>
      </c>
      <c r="H63" s="140">
        <v>534</v>
      </c>
      <c r="I63" s="115">
        <v>84</v>
      </c>
      <c r="J63" s="116">
        <v>15.730337078651685</v>
      </c>
    </row>
    <row r="64" spans="1:16" s="110" customFormat="1" ht="14.45" customHeight="1" x14ac:dyDescent="0.2">
      <c r="A64" s="120" t="s">
        <v>113</v>
      </c>
      <c r="B64" s="119" t="s">
        <v>116</v>
      </c>
      <c r="C64" s="113">
        <v>97.203636987476415</v>
      </c>
      <c r="D64" s="115">
        <v>16998</v>
      </c>
      <c r="E64" s="114">
        <v>17843</v>
      </c>
      <c r="F64" s="114">
        <v>17953</v>
      </c>
      <c r="G64" s="114">
        <v>18149</v>
      </c>
      <c r="H64" s="140">
        <v>17898</v>
      </c>
      <c r="I64" s="115">
        <v>-900</v>
      </c>
      <c r="J64" s="116">
        <v>-5.0284948038887025</v>
      </c>
    </row>
    <row r="65" spans="1:10" s="110" customFormat="1" ht="14.45" customHeight="1" x14ac:dyDescent="0.2">
      <c r="A65" s="123"/>
      <c r="B65" s="124" t="s">
        <v>117</v>
      </c>
      <c r="C65" s="125">
        <v>2.7277406073082862</v>
      </c>
      <c r="D65" s="143">
        <v>477</v>
      </c>
      <c r="E65" s="144">
        <v>520</v>
      </c>
      <c r="F65" s="144">
        <v>510</v>
      </c>
      <c r="G65" s="144">
        <v>516</v>
      </c>
      <c r="H65" s="145">
        <v>514</v>
      </c>
      <c r="I65" s="143">
        <v>-37</v>
      </c>
      <c r="J65" s="146">
        <v>-7.1984435797665371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15770</v>
      </c>
      <c r="G11" s="114">
        <v>16694</v>
      </c>
      <c r="H11" s="114">
        <v>16890</v>
      </c>
      <c r="I11" s="114">
        <v>17135</v>
      </c>
      <c r="J11" s="140">
        <v>16750</v>
      </c>
      <c r="K11" s="114">
        <v>-980</v>
      </c>
      <c r="L11" s="116">
        <v>-5.8507462686567164</v>
      </c>
    </row>
    <row r="12" spans="1:17" s="110" customFormat="1" ht="24" customHeight="1" x14ac:dyDescent="0.2">
      <c r="A12" s="604" t="s">
        <v>185</v>
      </c>
      <c r="B12" s="605"/>
      <c r="C12" s="605"/>
      <c r="D12" s="606"/>
      <c r="E12" s="113">
        <v>43.703233988585922</v>
      </c>
      <c r="F12" s="115">
        <v>6892</v>
      </c>
      <c r="G12" s="114">
        <v>7224</v>
      </c>
      <c r="H12" s="114">
        <v>7322</v>
      </c>
      <c r="I12" s="114">
        <v>7401</v>
      </c>
      <c r="J12" s="140">
        <v>7304</v>
      </c>
      <c r="K12" s="114">
        <v>-412</v>
      </c>
      <c r="L12" s="116">
        <v>-5.640744797371303</v>
      </c>
    </row>
    <row r="13" spans="1:17" s="110" customFormat="1" ht="15" customHeight="1" x14ac:dyDescent="0.2">
      <c r="A13" s="120"/>
      <c r="B13" s="612" t="s">
        <v>107</v>
      </c>
      <c r="C13" s="612"/>
      <c r="E13" s="113">
        <v>56.296766011414078</v>
      </c>
      <c r="F13" s="115">
        <v>8878</v>
      </c>
      <c r="G13" s="114">
        <v>9470</v>
      </c>
      <c r="H13" s="114">
        <v>9568</v>
      </c>
      <c r="I13" s="114">
        <v>9734</v>
      </c>
      <c r="J13" s="140">
        <v>9446</v>
      </c>
      <c r="K13" s="114">
        <v>-568</v>
      </c>
      <c r="L13" s="116">
        <v>-6.0131272496294725</v>
      </c>
    </row>
    <row r="14" spans="1:17" s="110" customFormat="1" ht="22.5" customHeight="1" x14ac:dyDescent="0.2">
      <c r="A14" s="604" t="s">
        <v>186</v>
      </c>
      <c r="B14" s="605"/>
      <c r="C14" s="605"/>
      <c r="D14" s="606"/>
      <c r="E14" s="113">
        <v>11.439441978440076</v>
      </c>
      <c r="F14" s="115">
        <v>1804</v>
      </c>
      <c r="G14" s="114">
        <v>1911</v>
      </c>
      <c r="H14" s="114">
        <v>2005</v>
      </c>
      <c r="I14" s="114">
        <v>2085</v>
      </c>
      <c r="J14" s="140">
        <v>1880</v>
      </c>
      <c r="K14" s="114">
        <v>-76</v>
      </c>
      <c r="L14" s="116">
        <v>-4.042553191489362</v>
      </c>
    </row>
    <row r="15" spans="1:17" s="110" customFormat="1" ht="15" customHeight="1" x14ac:dyDescent="0.2">
      <c r="A15" s="120"/>
      <c r="B15" s="119"/>
      <c r="C15" s="258" t="s">
        <v>106</v>
      </c>
      <c r="E15" s="113">
        <v>42.96008869179601</v>
      </c>
      <c r="F15" s="115">
        <v>775</v>
      </c>
      <c r="G15" s="114">
        <v>810</v>
      </c>
      <c r="H15" s="114">
        <v>857</v>
      </c>
      <c r="I15" s="114">
        <v>885</v>
      </c>
      <c r="J15" s="140">
        <v>845</v>
      </c>
      <c r="K15" s="114">
        <v>-70</v>
      </c>
      <c r="L15" s="116">
        <v>-8.2840236686390529</v>
      </c>
    </row>
    <row r="16" spans="1:17" s="110" customFormat="1" ht="15" customHeight="1" x14ac:dyDescent="0.2">
      <c r="A16" s="120"/>
      <c r="B16" s="119"/>
      <c r="C16" s="258" t="s">
        <v>107</v>
      </c>
      <c r="E16" s="113">
        <v>57.03991130820399</v>
      </c>
      <c r="F16" s="115">
        <v>1029</v>
      </c>
      <c r="G16" s="114">
        <v>1101</v>
      </c>
      <c r="H16" s="114">
        <v>1148</v>
      </c>
      <c r="I16" s="114">
        <v>1200</v>
      </c>
      <c r="J16" s="140">
        <v>1035</v>
      </c>
      <c r="K16" s="114">
        <v>-6</v>
      </c>
      <c r="L16" s="116">
        <v>-0.57971014492753625</v>
      </c>
    </row>
    <row r="17" spans="1:12" s="110" customFormat="1" ht="15" customHeight="1" x14ac:dyDescent="0.2">
      <c r="A17" s="120"/>
      <c r="B17" s="121" t="s">
        <v>109</v>
      </c>
      <c r="C17" s="258"/>
      <c r="E17" s="113">
        <v>36.582117945466074</v>
      </c>
      <c r="F17" s="115">
        <v>5769</v>
      </c>
      <c r="G17" s="114">
        <v>6212</v>
      </c>
      <c r="H17" s="114">
        <v>6232</v>
      </c>
      <c r="I17" s="114">
        <v>6335</v>
      </c>
      <c r="J17" s="140">
        <v>6378</v>
      </c>
      <c r="K17" s="114">
        <v>-609</v>
      </c>
      <c r="L17" s="116">
        <v>-9.5484477892756345</v>
      </c>
    </row>
    <row r="18" spans="1:12" s="110" customFormat="1" ht="15" customHeight="1" x14ac:dyDescent="0.2">
      <c r="A18" s="120"/>
      <c r="B18" s="119"/>
      <c r="C18" s="258" t="s">
        <v>106</v>
      </c>
      <c r="E18" s="113">
        <v>39.365574622984923</v>
      </c>
      <c r="F18" s="115">
        <v>2271</v>
      </c>
      <c r="G18" s="114">
        <v>2388</v>
      </c>
      <c r="H18" s="114">
        <v>2369</v>
      </c>
      <c r="I18" s="114">
        <v>2387</v>
      </c>
      <c r="J18" s="140">
        <v>2436</v>
      </c>
      <c r="K18" s="114">
        <v>-165</v>
      </c>
      <c r="L18" s="116">
        <v>-6.7733990147783247</v>
      </c>
    </row>
    <row r="19" spans="1:12" s="110" customFormat="1" ht="15" customHeight="1" x14ac:dyDescent="0.2">
      <c r="A19" s="120"/>
      <c r="B19" s="119"/>
      <c r="C19" s="258" t="s">
        <v>107</v>
      </c>
      <c r="E19" s="113">
        <v>60.634425377015077</v>
      </c>
      <c r="F19" s="115">
        <v>3498</v>
      </c>
      <c r="G19" s="114">
        <v>3824</v>
      </c>
      <c r="H19" s="114">
        <v>3863</v>
      </c>
      <c r="I19" s="114">
        <v>3948</v>
      </c>
      <c r="J19" s="140">
        <v>3942</v>
      </c>
      <c r="K19" s="114">
        <v>-444</v>
      </c>
      <c r="L19" s="116">
        <v>-11.263318112633181</v>
      </c>
    </row>
    <row r="20" spans="1:12" s="110" customFormat="1" ht="15" customHeight="1" x14ac:dyDescent="0.2">
      <c r="A20" s="120"/>
      <c r="B20" s="121" t="s">
        <v>110</v>
      </c>
      <c r="C20" s="258"/>
      <c r="E20" s="113">
        <v>24.337349397590362</v>
      </c>
      <c r="F20" s="115">
        <v>3838</v>
      </c>
      <c r="G20" s="114">
        <v>4003</v>
      </c>
      <c r="H20" s="114">
        <v>4089</v>
      </c>
      <c r="I20" s="114">
        <v>4199</v>
      </c>
      <c r="J20" s="140">
        <v>4179</v>
      </c>
      <c r="K20" s="114">
        <v>-341</v>
      </c>
      <c r="L20" s="116">
        <v>-8.1598468533141908</v>
      </c>
    </row>
    <row r="21" spans="1:12" s="110" customFormat="1" ht="15" customHeight="1" x14ac:dyDescent="0.2">
      <c r="A21" s="120"/>
      <c r="B21" s="119"/>
      <c r="C21" s="258" t="s">
        <v>106</v>
      </c>
      <c r="E21" s="113">
        <v>38.170922355393436</v>
      </c>
      <c r="F21" s="115">
        <v>1465</v>
      </c>
      <c r="G21" s="114">
        <v>1535</v>
      </c>
      <c r="H21" s="114">
        <v>1608</v>
      </c>
      <c r="I21" s="114">
        <v>1665</v>
      </c>
      <c r="J21" s="140">
        <v>1658</v>
      </c>
      <c r="K21" s="114">
        <v>-193</v>
      </c>
      <c r="L21" s="116">
        <v>-11.64053075995175</v>
      </c>
    </row>
    <row r="22" spans="1:12" s="110" customFormat="1" ht="15" customHeight="1" x14ac:dyDescent="0.2">
      <c r="A22" s="120"/>
      <c r="B22" s="119"/>
      <c r="C22" s="258" t="s">
        <v>107</v>
      </c>
      <c r="E22" s="113">
        <v>61.829077644606564</v>
      </c>
      <c r="F22" s="115">
        <v>2373</v>
      </c>
      <c r="G22" s="114">
        <v>2468</v>
      </c>
      <c r="H22" s="114">
        <v>2481</v>
      </c>
      <c r="I22" s="114">
        <v>2534</v>
      </c>
      <c r="J22" s="140">
        <v>2521</v>
      </c>
      <c r="K22" s="114">
        <v>-148</v>
      </c>
      <c r="L22" s="116">
        <v>-5.8706862356207852</v>
      </c>
    </row>
    <row r="23" spans="1:12" s="110" customFormat="1" ht="15" customHeight="1" x14ac:dyDescent="0.2">
      <c r="A23" s="120"/>
      <c r="B23" s="121" t="s">
        <v>111</v>
      </c>
      <c r="C23" s="258"/>
      <c r="E23" s="113">
        <v>27.641090678503488</v>
      </c>
      <c r="F23" s="115">
        <v>4359</v>
      </c>
      <c r="G23" s="114">
        <v>4568</v>
      </c>
      <c r="H23" s="114">
        <v>4564</v>
      </c>
      <c r="I23" s="114">
        <v>4516</v>
      </c>
      <c r="J23" s="140">
        <v>4313</v>
      </c>
      <c r="K23" s="114">
        <v>46</v>
      </c>
      <c r="L23" s="116">
        <v>1.0665430095061441</v>
      </c>
    </row>
    <row r="24" spans="1:12" s="110" customFormat="1" ht="15" customHeight="1" x14ac:dyDescent="0.2">
      <c r="A24" s="120"/>
      <c r="B24" s="119"/>
      <c r="C24" s="258" t="s">
        <v>106</v>
      </c>
      <c r="E24" s="113">
        <v>54.62261986694196</v>
      </c>
      <c r="F24" s="115">
        <v>2381</v>
      </c>
      <c r="G24" s="114">
        <v>2491</v>
      </c>
      <c r="H24" s="114">
        <v>2488</v>
      </c>
      <c r="I24" s="114">
        <v>2464</v>
      </c>
      <c r="J24" s="140">
        <v>2365</v>
      </c>
      <c r="K24" s="114">
        <v>16</v>
      </c>
      <c r="L24" s="116">
        <v>0.67653276955602537</v>
      </c>
    </row>
    <row r="25" spans="1:12" s="110" customFormat="1" ht="15" customHeight="1" x14ac:dyDescent="0.2">
      <c r="A25" s="120"/>
      <c r="B25" s="119"/>
      <c r="C25" s="258" t="s">
        <v>107</v>
      </c>
      <c r="E25" s="113">
        <v>45.37738013305804</v>
      </c>
      <c r="F25" s="115">
        <v>1978</v>
      </c>
      <c r="G25" s="114">
        <v>2077</v>
      </c>
      <c r="H25" s="114">
        <v>2076</v>
      </c>
      <c r="I25" s="114">
        <v>2052</v>
      </c>
      <c r="J25" s="140">
        <v>1948</v>
      </c>
      <c r="K25" s="114">
        <v>30</v>
      </c>
      <c r="L25" s="116">
        <v>1.540041067761807</v>
      </c>
    </row>
    <row r="26" spans="1:12" s="110" customFormat="1" ht="15" customHeight="1" x14ac:dyDescent="0.2">
      <c r="A26" s="120"/>
      <c r="C26" s="121" t="s">
        <v>187</v>
      </c>
      <c r="D26" s="110" t="s">
        <v>188</v>
      </c>
      <c r="E26" s="113">
        <v>3.5383639822447686</v>
      </c>
      <c r="F26" s="115">
        <v>558</v>
      </c>
      <c r="G26" s="114">
        <v>575</v>
      </c>
      <c r="H26" s="114">
        <v>574</v>
      </c>
      <c r="I26" s="114">
        <v>495</v>
      </c>
      <c r="J26" s="140">
        <v>480</v>
      </c>
      <c r="K26" s="114">
        <v>78</v>
      </c>
      <c r="L26" s="116">
        <v>16.25</v>
      </c>
    </row>
    <row r="27" spans="1:12" s="110" customFormat="1" ht="15" customHeight="1" x14ac:dyDescent="0.2">
      <c r="A27" s="120"/>
      <c r="B27" s="119"/>
      <c r="D27" s="259" t="s">
        <v>106</v>
      </c>
      <c r="E27" s="113">
        <v>52.329749103942653</v>
      </c>
      <c r="F27" s="115">
        <v>292</v>
      </c>
      <c r="G27" s="114">
        <v>310</v>
      </c>
      <c r="H27" s="114">
        <v>303</v>
      </c>
      <c r="I27" s="114">
        <v>253</v>
      </c>
      <c r="J27" s="140">
        <v>249</v>
      </c>
      <c r="K27" s="114">
        <v>43</v>
      </c>
      <c r="L27" s="116">
        <v>17.269076305220885</v>
      </c>
    </row>
    <row r="28" spans="1:12" s="110" customFormat="1" ht="15" customHeight="1" x14ac:dyDescent="0.2">
      <c r="A28" s="120"/>
      <c r="B28" s="119"/>
      <c r="D28" s="259" t="s">
        <v>107</v>
      </c>
      <c r="E28" s="113">
        <v>47.670250896057347</v>
      </c>
      <c r="F28" s="115">
        <v>266</v>
      </c>
      <c r="G28" s="114">
        <v>265</v>
      </c>
      <c r="H28" s="114">
        <v>271</v>
      </c>
      <c r="I28" s="114">
        <v>242</v>
      </c>
      <c r="J28" s="140">
        <v>231</v>
      </c>
      <c r="K28" s="114">
        <v>35</v>
      </c>
      <c r="L28" s="116">
        <v>15.151515151515152</v>
      </c>
    </row>
    <row r="29" spans="1:12" s="110" customFormat="1" ht="24" customHeight="1" x14ac:dyDescent="0.2">
      <c r="A29" s="604" t="s">
        <v>189</v>
      </c>
      <c r="B29" s="605"/>
      <c r="C29" s="605"/>
      <c r="D29" s="606"/>
      <c r="E29" s="113">
        <v>97.019657577679141</v>
      </c>
      <c r="F29" s="115">
        <v>15300</v>
      </c>
      <c r="G29" s="114">
        <v>16182</v>
      </c>
      <c r="H29" s="114">
        <v>16384</v>
      </c>
      <c r="I29" s="114">
        <v>16634</v>
      </c>
      <c r="J29" s="140">
        <v>16245</v>
      </c>
      <c r="K29" s="114">
        <v>-945</v>
      </c>
      <c r="L29" s="116">
        <v>-5.8171745152354575</v>
      </c>
    </row>
    <row r="30" spans="1:12" s="110" customFormat="1" ht="15" customHeight="1" x14ac:dyDescent="0.2">
      <c r="A30" s="120"/>
      <c r="B30" s="119"/>
      <c r="C30" s="258" t="s">
        <v>106</v>
      </c>
      <c r="E30" s="113">
        <v>43.130718954248366</v>
      </c>
      <c r="F30" s="115">
        <v>6599</v>
      </c>
      <c r="G30" s="114">
        <v>6908</v>
      </c>
      <c r="H30" s="114">
        <v>7006</v>
      </c>
      <c r="I30" s="114">
        <v>7095</v>
      </c>
      <c r="J30" s="140">
        <v>6991</v>
      </c>
      <c r="K30" s="114">
        <v>-392</v>
      </c>
      <c r="L30" s="116">
        <v>-5.6072092690602204</v>
      </c>
    </row>
    <row r="31" spans="1:12" s="110" customFormat="1" ht="15" customHeight="1" x14ac:dyDescent="0.2">
      <c r="A31" s="120"/>
      <c r="B31" s="119"/>
      <c r="C31" s="258" t="s">
        <v>107</v>
      </c>
      <c r="E31" s="113">
        <v>56.869281045751634</v>
      </c>
      <c r="F31" s="115">
        <v>8701</v>
      </c>
      <c r="G31" s="114">
        <v>9274</v>
      </c>
      <c r="H31" s="114">
        <v>9378</v>
      </c>
      <c r="I31" s="114">
        <v>9539</v>
      </c>
      <c r="J31" s="140">
        <v>9254</v>
      </c>
      <c r="K31" s="114">
        <v>-553</v>
      </c>
      <c r="L31" s="116">
        <v>-5.9757942511346442</v>
      </c>
    </row>
    <row r="32" spans="1:12" s="110" customFormat="1" ht="15" customHeight="1" x14ac:dyDescent="0.2">
      <c r="A32" s="120"/>
      <c r="B32" s="119" t="s">
        <v>117</v>
      </c>
      <c r="C32" s="258"/>
      <c r="E32" s="113">
        <v>2.910589727330374</v>
      </c>
      <c r="F32" s="114">
        <v>459</v>
      </c>
      <c r="G32" s="114">
        <v>500</v>
      </c>
      <c r="H32" s="114">
        <v>493</v>
      </c>
      <c r="I32" s="114">
        <v>488</v>
      </c>
      <c r="J32" s="140">
        <v>491</v>
      </c>
      <c r="K32" s="114">
        <v>-32</v>
      </c>
      <c r="L32" s="116">
        <v>-6.5173116089613039</v>
      </c>
    </row>
    <row r="33" spans="1:12" s="110" customFormat="1" ht="15" customHeight="1" x14ac:dyDescent="0.2">
      <c r="A33" s="120"/>
      <c r="B33" s="119"/>
      <c r="C33" s="258" t="s">
        <v>106</v>
      </c>
      <c r="E33" s="113">
        <v>62.745098039215684</v>
      </c>
      <c r="F33" s="114">
        <v>288</v>
      </c>
      <c r="G33" s="114">
        <v>311</v>
      </c>
      <c r="H33" s="114">
        <v>310</v>
      </c>
      <c r="I33" s="114">
        <v>300</v>
      </c>
      <c r="J33" s="140">
        <v>307</v>
      </c>
      <c r="K33" s="114">
        <v>-19</v>
      </c>
      <c r="L33" s="116">
        <v>-6.1889250814332248</v>
      </c>
    </row>
    <row r="34" spans="1:12" s="110" customFormat="1" ht="15" customHeight="1" x14ac:dyDescent="0.2">
      <c r="A34" s="120"/>
      <c r="B34" s="119"/>
      <c r="C34" s="258" t="s">
        <v>107</v>
      </c>
      <c r="E34" s="113">
        <v>37.254901960784316</v>
      </c>
      <c r="F34" s="114">
        <v>171</v>
      </c>
      <c r="G34" s="114">
        <v>189</v>
      </c>
      <c r="H34" s="114">
        <v>183</v>
      </c>
      <c r="I34" s="114">
        <v>188</v>
      </c>
      <c r="J34" s="140">
        <v>184</v>
      </c>
      <c r="K34" s="114">
        <v>-13</v>
      </c>
      <c r="L34" s="116">
        <v>-7.0652173913043477</v>
      </c>
    </row>
    <row r="35" spans="1:12" s="110" customFormat="1" ht="24" customHeight="1" x14ac:dyDescent="0.2">
      <c r="A35" s="604" t="s">
        <v>192</v>
      </c>
      <c r="B35" s="605"/>
      <c r="C35" s="605"/>
      <c r="D35" s="606"/>
      <c r="E35" s="113">
        <v>9.1502853519340519</v>
      </c>
      <c r="F35" s="114">
        <v>1443</v>
      </c>
      <c r="G35" s="114">
        <v>1560</v>
      </c>
      <c r="H35" s="114">
        <v>1648</v>
      </c>
      <c r="I35" s="114">
        <v>1709</v>
      </c>
      <c r="J35" s="114">
        <v>1566</v>
      </c>
      <c r="K35" s="318">
        <v>-123</v>
      </c>
      <c r="L35" s="319">
        <v>-7.8544061302681989</v>
      </c>
    </row>
    <row r="36" spans="1:12" s="110" customFormat="1" ht="15" customHeight="1" x14ac:dyDescent="0.2">
      <c r="A36" s="120"/>
      <c r="B36" s="119"/>
      <c r="C36" s="258" t="s">
        <v>106</v>
      </c>
      <c r="E36" s="113">
        <v>44.490644490644492</v>
      </c>
      <c r="F36" s="114">
        <v>642</v>
      </c>
      <c r="G36" s="114">
        <v>685</v>
      </c>
      <c r="H36" s="114">
        <v>721</v>
      </c>
      <c r="I36" s="114">
        <v>737</v>
      </c>
      <c r="J36" s="114">
        <v>713</v>
      </c>
      <c r="K36" s="318">
        <v>-71</v>
      </c>
      <c r="L36" s="116">
        <v>-9.9579242636746148</v>
      </c>
    </row>
    <row r="37" spans="1:12" s="110" customFormat="1" ht="15" customHeight="1" x14ac:dyDescent="0.2">
      <c r="A37" s="120"/>
      <c r="B37" s="119"/>
      <c r="C37" s="258" t="s">
        <v>107</v>
      </c>
      <c r="E37" s="113">
        <v>55.509355509355508</v>
      </c>
      <c r="F37" s="114">
        <v>801</v>
      </c>
      <c r="G37" s="114">
        <v>875</v>
      </c>
      <c r="H37" s="114">
        <v>927</v>
      </c>
      <c r="I37" s="114">
        <v>972</v>
      </c>
      <c r="J37" s="140">
        <v>853</v>
      </c>
      <c r="K37" s="114">
        <v>-52</v>
      </c>
      <c r="L37" s="116">
        <v>-6.0961313012895664</v>
      </c>
    </row>
    <row r="38" spans="1:12" s="110" customFormat="1" ht="15" customHeight="1" x14ac:dyDescent="0.2">
      <c r="A38" s="120"/>
      <c r="B38" s="119" t="s">
        <v>329</v>
      </c>
      <c r="C38" s="258"/>
      <c r="E38" s="113">
        <v>70.088776157260625</v>
      </c>
      <c r="F38" s="114">
        <v>11053</v>
      </c>
      <c r="G38" s="114">
        <v>11643</v>
      </c>
      <c r="H38" s="114">
        <v>11702</v>
      </c>
      <c r="I38" s="114">
        <v>11861</v>
      </c>
      <c r="J38" s="140">
        <v>11628</v>
      </c>
      <c r="K38" s="114">
        <v>-575</v>
      </c>
      <c r="L38" s="116">
        <v>-4.9449604403164775</v>
      </c>
    </row>
    <row r="39" spans="1:12" s="110" customFormat="1" ht="15" customHeight="1" x14ac:dyDescent="0.2">
      <c r="A39" s="120"/>
      <c r="B39" s="119"/>
      <c r="C39" s="258" t="s">
        <v>106</v>
      </c>
      <c r="E39" s="113">
        <v>43.255224825839136</v>
      </c>
      <c r="F39" s="115">
        <v>4781</v>
      </c>
      <c r="G39" s="114">
        <v>4969</v>
      </c>
      <c r="H39" s="114">
        <v>4993</v>
      </c>
      <c r="I39" s="114">
        <v>5047</v>
      </c>
      <c r="J39" s="140">
        <v>4964</v>
      </c>
      <c r="K39" s="114">
        <v>-183</v>
      </c>
      <c r="L39" s="116">
        <v>-3.6865431103948429</v>
      </c>
    </row>
    <row r="40" spans="1:12" s="110" customFormat="1" ht="15" customHeight="1" x14ac:dyDescent="0.2">
      <c r="A40" s="120"/>
      <c r="B40" s="119"/>
      <c r="C40" s="258" t="s">
        <v>107</v>
      </c>
      <c r="E40" s="113">
        <v>56.744775174160864</v>
      </c>
      <c r="F40" s="115">
        <v>6272</v>
      </c>
      <c r="G40" s="114">
        <v>6674</v>
      </c>
      <c r="H40" s="114">
        <v>6709</v>
      </c>
      <c r="I40" s="114">
        <v>6814</v>
      </c>
      <c r="J40" s="140">
        <v>6664</v>
      </c>
      <c r="K40" s="114">
        <v>-392</v>
      </c>
      <c r="L40" s="116">
        <v>-5.882352941176471</v>
      </c>
    </row>
    <row r="41" spans="1:12" s="110" customFormat="1" ht="15" customHeight="1" x14ac:dyDescent="0.2">
      <c r="A41" s="120"/>
      <c r="B41" s="320" t="s">
        <v>516</v>
      </c>
      <c r="C41" s="258"/>
      <c r="E41" s="113">
        <v>9.4102726696258721</v>
      </c>
      <c r="F41" s="115">
        <v>1484</v>
      </c>
      <c r="G41" s="114">
        <v>1554</v>
      </c>
      <c r="H41" s="114">
        <v>1551</v>
      </c>
      <c r="I41" s="114">
        <v>1537</v>
      </c>
      <c r="J41" s="140">
        <v>1497</v>
      </c>
      <c r="K41" s="114">
        <v>-13</v>
      </c>
      <c r="L41" s="116">
        <v>-0.86840347361389447</v>
      </c>
    </row>
    <row r="42" spans="1:12" s="110" customFormat="1" ht="15" customHeight="1" x14ac:dyDescent="0.2">
      <c r="A42" s="120"/>
      <c r="B42" s="119"/>
      <c r="C42" s="268" t="s">
        <v>106</v>
      </c>
      <c r="D42" s="182"/>
      <c r="E42" s="113">
        <v>47.169811320754718</v>
      </c>
      <c r="F42" s="115">
        <v>700</v>
      </c>
      <c r="G42" s="114">
        <v>738</v>
      </c>
      <c r="H42" s="114">
        <v>738</v>
      </c>
      <c r="I42" s="114">
        <v>727</v>
      </c>
      <c r="J42" s="140">
        <v>710</v>
      </c>
      <c r="K42" s="114">
        <v>-10</v>
      </c>
      <c r="L42" s="116">
        <v>-1.408450704225352</v>
      </c>
    </row>
    <row r="43" spans="1:12" s="110" customFormat="1" ht="15" customHeight="1" x14ac:dyDescent="0.2">
      <c r="A43" s="120"/>
      <c r="B43" s="119"/>
      <c r="C43" s="268" t="s">
        <v>107</v>
      </c>
      <c r="D43" s="182"/>
      <c r="E43" s="113">
        <v>52.830188679245282</v>
      </c>
      <c r="F43" s="115">
        <v>784</v>
      </c>
      <c r="G43" s="114">
        <v>816</v>
      </c>
      <c r="H43" s="114">
        <v>813</v>
      </c>
      <c r="I43" s="114">
        <v>810</v>
      </c>
      <c r="J43" s="140">
        <v>787</v>
      </c>
      <c r="K43" s="114">
        <v>-3</v>
      </c>
      <c r="L43" s="116">
        <v>-0.38119440914866581</v>
      </c>
    </row>
    <row r="44" spans="1:12" s="110" customFormat="1" ht="15" customHeight="1" x14ac:dyDescent="0.2">
      <c r="A44" s="120"/>
      <c r="B44" s="119" t="s">
        <v>205</v>
      </c>
      <c r="C44" s="268"/>
      <c r="D44" s="182"/>
      <c r="E44" s="113">
        <v>11.350665821179454</v>
      </c>
      <c r="F44" s="115">
        <v>1790</v>
      </c>
      <c r="G44" s="114">
        <v>1937</v>
      </c>
      <c r="H44" s="114">
        <v>1989</v>
      </c>
      <c r="I44" s="114">
        <v>2028</v>
      </c>
      <c r="J44" s="140">
        <v>2059</v>
      </c>
      <c r="K44" s="114">
        <v>-269</v>
      </c>
      <c r="L44" s="116">
        <v>-13.064594463331714</v>
      </c>
    </row>
    <row r="45" spans="1:12" s="110" customFormat="1" ht="15" customHeight="1" x14ac:dyDescent="0.2">
      <c r="A45" s="120"/>
      <c r="B45" s="119"/>
      <c r="C45" s="268" t="s">
        <v>106</v>
      </c>
      <c r="D45" s="182"/>
      <c r="E45" s="113">
        <v>42.960893854748605</v>
      </c>
      <c r="F45" s="115">
        <v>769</v>
      </c>
      <c r="G45" s="114">
        <v>832</v>
      </c>
      <c r="H45" s="114">
        <v>870</v>
      </c>
      <c r="I45" s="114">
        <v>890</v>
      </c>
      <c r="J45" s="140">
        <v>917</v>
      </c>
      <c r="K45" s="114">
        <v>-148</v>
      </c>
      <c r="L45" s="116">
        <v>-16.139585605234462</v>
      </c>
    </row>
    <row r="46" spans="1:12" s="110" customFormat="1" ht="15" customHeight="1" x14ac:dyDescent="0.2">
      <c r="A46" s="123"/>
      <c r="B46" s="124"/>
      <c r="C46" s="260" t="s">
        <v>107</v>
      </c>
      <c r="D46" s="261"/>
      <c r="E46" s="125">
        <v>57.039106145251395</v>
      </c>
      <c r="F46" s="143">
        <v>1021</v>
      </c>
      <c r="G46" s="144">
        <v>1105</v>
      </c>
      <c r="H46" s="144">
        <v>1119</v>
      </c>
      <c r="I46" s="144">
        <v>1138</v>
      </c>
      <c r="J46" s="145">
        <v>1142</v>
      </c>
      <c r="K46" s="144">
        <v>-121</v>
      </c>
      <c r="L46" s="146">
        <v>-10.595446584938705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15770</v>
      </c>
      <c r="E11" s="114">
        <v>16694</v>
      </c>
      <c r="F11" s="114">
        <v>16890</v>
      </c>
      <c r="G11" s="114">
        <v>17135</v>
      </c>
      <c r="H11" s="140">
        <v>16750</v>
      </c>
      <c r="I11" s="115">
        <v>-980</v>
      </c>
      <c r="J11" s="116">
        <v>-5.8507462686567164</v>
      </c>
    </row>
    <row r="12" spans="1:15" s="110" customFormat="1" ht="24.95" customHeight="1" x14ac:dyDescent="0.2">
      <c r="A12" s="193" t="s">
        <v>132</v>
      </c>
      <c r="B12" s="194" t="s">
        <v>133</v>
      </c>
      <c r="C12" s="113">
        <v>2.6569435637285985</v>
      </c>
      <c r="D12" s="115">
        <v>419</v>
      </c>
      <c r="E12" s="114">
        <v>431</v>
      </c>
      <c r="F12" s="114">
        <v>474</v>
      </c>
      <c r="G12" s="114">
        <v>483</v>
      </c>
      <c r="H12" s="140">
        <v>420</v>
      </c>
      <c r="I12" s="115">
        <v>-1</v>
      </c>
      <c r="J12" s="116">
        <v>-0.23809523809523808</v>
      </c>
    </row>
    <row r="13" spans="1:15" s="110" customFormat="1" ht="24.95" customHeight="1" x14ac:dyDescent="0.2">
      <c r="A13" s="193" t="s">
        <v>134</v>
      </c>
      <c r="B13" s="199" t="s">
        <v>214</v>
      </c>
      <c r="C13" s="113">
        <v>0.5770450221940393</v>
      </c>
      <c r="D13" s="115">
        <v>91</v>
      </c>
      <c r="E13" s="114">
        <v>99</v>
      </c>
      <c r="F13" s="114">
        <v>111</v>
      </c>
      <c r="G13" s="114">
        <v>105</v>
      </c>
      <c r="H13" s="140">
        <v>95</v>
      </c>
      <c r="I13" s="115">
        <v>-4</v>
      </c>
      <c r="J13" s="116">
        <v>-4.2105263157894735</v>
      </c>
    </row>
    <row r="14" spans="1:15" s="287" customFormat="1" ht="24.95" customHeight="1" x14ac:dyDescent="0.2">
      <c r="A14" s="193" t="s">
        <v>215</v>
      </c>
      <c r="B14" s="199" t="s">
        <v>137</v>
      </c>
      <c r="C14" s="113">
        <v>8.8332276474318334</v>
      </c>
      <c r="D14" s="115">
        <v>1393</v>
      </c>
      <c r="E14" s="114">
        <v>1457</v>
      </c>
      <c r="F14" s="114">
        <v>1452</v>
      </c>
      <c r="G14" s="114">
        <v>1471</v>
      </c>
      <c r="H14" s="140">
        <v>1502</v>
      </c>
      <c r="I14" s="115">
        <v>-109</v>
      </c>
      <c r="J14" s="116">
        <v>-7.2569906790945407</v>
      </c>
      <c r="K14" s="110"/>
      <c r="L14" s="110"/>
      <c r="M14" s="110"/>
      <c r="N14" s="110"/>
      <c r="O14" s="110"/>
    </row>
    <row r="15" spans="1:15" s="110" customFormat="1" ht="24.95" customHeight="1" x14ac:dyDescent="0.2">
      <c r="A15" s="193" t="s">
        <v>216</v>
      </c>
      <c r="B15" s="199" t="s">
        <v>217</v>
      </c>
      <c r="C15" s="113">
        <v>2.6506024096385543</v>
      </c>
      <c r="D15" s="115">
        <v>418</v>
      </c>
      <c r="E15" s="114">
        <v>450</v>
      </c>
      <c r="F15" s="114">
        <v>421</v>
      </c>
      <c r="G15" s="114">
        <v>431</v>
      </c>
      <c r="H15" s="140">
        <v>438</v>
      </c>
      <c r="I15" s="115">
        <v>-20</v>
      </c>
      <c r="J15" s="116">
        <v>-4.5662100456621006</v>
      </c>
    </row>
    <row r="16" spans="1:15" s="287" customFormat="1" ht="24.95" customHeight="1" x14ac:dyDescent="0.2">
      <c r="A16" s="193" t="s">
        <v>218</v>
      </c>
      <c r="B16" s="199" t="s">
        <v>141</v>
      </c>
      <c r="C16" s="113">
        <v>4.3056436271401397</v>
      </c>
      <c r="D16" s="115">
        <v>679</v>
      </c>
      <c r="E16" s="114">
        <v>701</v>
      </c>
      <c r="F16" s="114">
        <v>726</v>
      </c>
      <c r="G16" s="114">
        <v>740</v>
      </c>
      <c r="H16" s="140">
        <v>758</v>
      </c>
      <c r="I16" s="115">
        <v>-79</v>
      </c>
      <c r="J16" s="116">
        <v>-10.422163588390502</v>
      </c>
      <c r="K16" s="110"/>
      <c r="L16" s="110"/>
      <c r="M16" s="110"/>
      <c r="N16" s="110"/>
      <c r="O16" s="110"/>
    </row>
    <row r="17" spans="1:15" s="110" customFormat="1" ht="24.95" customHeight="1" x14ac:dyDescent="0.2">
      <c r="A17" s="193" t="s">
        <v>142</v>
      </c>
      <c r="B17" s="199" t="s">
        <v>220</v>
      </c>
      <c r="C17" s="113">
        <v>1.876981610653139</v>
      </c>
      <c r="D17" s="115">
        <v>296</v>
      </c>
      <c r="E17" s="114">
        <v>306</v>
      </c>
      <c r="F17" s="114">
        <v>305</v>
      </c>
      <c r="G17" s="114">
        <v>300</v>
      </c>
      <c r="H17" s="140">
        <v>306</v>
      </c>
      <c r="I17" s="115">
        <v>-10</v>
      </c>
      <c r="J17" s="116">
        <v>-3.2679738562091503</v>
      </c>
    </row>
    <row r="18" spans="1:15" s="287" customFormat="1" ht="24.95" customHeight="1" x14ac:dyDescent="0.2">
      <c r="A18" s="201" t="s">
        <v>144</v>
      </c>
      <c r="B18" s="202" t="s">
        <v>145</v>
      </c>
      <c r="C18" s="113">
        <v>7.2986683576410911</v>
      </c>
      <c r="D18" s="115">
        <v>1151</v>
      </c>
      <c r="E18" s="114">
        <v>1152</v>
      </c>
      <c r="F18" s="114">
        <v>1189</v>
      </c>
      <c r="G18" s="114">
        <v>1195</v>
      </c>
      <c r="H18" s="140">
        <v>1156</v>
      </c>
      <c r="I18" s="115">
        <v>-5</v>
      </c>
      <c r="J18" s="116">
        <v>-0.43252595155709345</v>
      </c>
      <c r="K18" s="110"/>
      <c r="L18" s="110"/>
      <c r="M18" s="110"/>
      <c r="N18" s="110"/>
      <c r="O18" s="110"/>
    </row>
    <row r="19" spans="1:15" s="110" customFormat="1" ht="24.95" customHeight="1" x14ac:dyDescent="0.2">
      <c r="A19" s="193" t="s">
        <v>146</v>
      </c>
      <c r="B19" s="199" t="s">
        <v>147</v>
      </c>
      <c r="C19" s="113">
        <v>17.666455294863667</v>
      </c>
      <c r="D19" s="115">
        <v>2786</v>
      </c>
      <c r="E19" s="114">
        <v>2894</v>
      </c>
      <c r="F19" s="114">
        <v>2804</v>
      </c>
      <c r="G19" s="114">
        <v>2835</v>
      </c>
      <c r="H19" s="140">
        <v>2764</v>
      </c>
      <c r="I19" s="115">
        <v>22</v>
      </c>
      <c r="J19" s="116">
        <v>0.79594790159189577</v>
      </c>
    </row>
    <row r="20" spans="1:15" s="287" customFormat="1" ht="24.95" customHeight="1" x14ac:dyDescent="0.2">
      <c r="A20" s="193" t="s">
        <v>148</v>
      </c>
      <c r="B20" s="199" t="s">
        <v>149</v>
      </c>
      <c r="C20" s="113">
        <v>8.7064045656309457</v>
      </c>
      <c r="D20" s="115">
        <v>1373</v>
      </c>
      <c r="E20" s="114">
        <v>1502</v>
      </c>
      <c r="F20" s="114">
        <v>1529</v>
      </c>
      <c r="G20" s="114">
        <v>1552</v>
      </c>
      <c r="H20" s="140">
        <v>1567</v>
      </c>
      <c r="I20" s="115">
        <v>-194</v>
      </c>
      <c r="J20" s="116">
        <v>-12.380344607530313</v>
      </c>
      <c r="K20" s="110"/>
      <c r="L20" s="110"/>
      <c r="M20" s="110"/>
      <c r="N20" s="110"/>
      <c r="O20" s="110"/>
    </row>
    <row r="21" spans="1:15" s="110" customFormat="1" ht="24.95" customHeight="1" x14ac:dyDescent="0.2">
      <c r="A21" s="201" t="s">
        <v>150</v>
      </c>
      <c r="B21" s="202" t="s">
        <v>151</v>
      </c>
      <c r="C21" s="113">
        <v>11.699429296131896</v>
      </c>
      <c r="D21" s="115">
        <v>1845</v>
      </c>
      <c r="E21" s="114">
        <v>2233</v>
      </c>
      <c r="F21" s="114">
        <v>2357</v>
      </c>
      <c r="G21" s="114">
        <v>2471</v>
      </c>
      <c r="H21" s="140">
        <v>2233</v>
      </c>
      <c r="I21" s="115">
        <v>-388</v>
      </c>
      <c r="J21" s="116">
        <v>-17.375727720555307</v>
      </c>
    </row>
    <row r="22" spans="1:15" s="110" customFormat="1" ht="24.95" customHeight="1" x14ac:dyDescent="0.2">
      <c r="A22" s="201" t="s">
        <v>152</v>
      </c>
      <c r="B22" s="199" t="s">
        <v>153</v>
      </c>
      <c r="C22" s="113">
        <v>1.0779961953075459</v>
      </c>
      <c r="D22" s="115">
        <v>170</v>
      </c>
      <c r="E22" s="114">
        <v>165</v>
      </c>
      <c r="F22" s="114">
        <v>161</v>
      </c>
      <c r="G22" s="114">
        <v>151</v>
      </c>
      <c r="H22" s="140">
        <v>180</v>
      </c>
      <c r="I22" s="115">
        <v>-10</v>
      </c>
      <c r="J22" s="116">
        <v>-5.5555555555555554</v>
      </c>
    </row>
    <row r="23" spans="1:15" s="110" customFormat="1" ht="24.95" customHeight="1" x14ac:dyDescent="0.2">
      <c r="A23" s="193" t="s">
        <v>154</v>
      </c>
      <c r="B23" s="199" t="s">
        <v>155</v>
      </c>
      <c r="C23" s="113">
        <v>1.3633481293595435</v>
      </c>
      <c r="D23" s="115">
        <v>215</v>
      </c>
      <c r="E23" s="114">
        <v>215</v>
      </c>
      <c r="F23" s="114">
        <v>211</v>
      </c>
      <c r="G23" s="114">
        <v>207</v>
      </c>
      <c r="H23" s="140">
        <v>205</v>
      </c>
      <c r="I23" s="115">
        <v>10</v>
      </c>
      <c r="J23" s="116">
        <v>4.8780487804878048</v>
      </c>
    </row>
    <row r="24" spans="1:15" s="110" customFormat="1" ht="24.95" customHeight="1" x14ac:dyDescent="0.2">
      <c r="A24" s="193" t="s">
        <v>156</v>
      </c>
      <c r="B24" s="199" t="s">
        <v>221</v>
      </c>
      <c r="C24" s="113">
        <v>7.8883956880152191</v>
      </c>
      <c r="D24" s="115">
        <v>1244</v>
      </c>
      <c r="E24" s="114">
        <v>1247</v>
      </c>
      <c r="F24" s="114">
        <v>1266</v>
      </c>
      <c r="G24" s="114">
        <v>1282</v>
      </c>
      <c r="H24" s="140">
        <v>1236</v>
      </c>
      <c r="I24" s="115">
        <v>8</v>
      </c>
      <c r="J24" s="116">
        <v>0.6472491909385113</v>
      </c>
    </row>
    <row r="25" spans="1:15" s="110" customFormat="1" ht="24.95" customHeight="1" x14ac:dyDescent="0.2">
      <c r="A25" s="193" t="s">
        <v>222</v>
      </c>
      <c r="B25" s="204" t="s">
        <v>159</v>
      </c>
      <c r="C25" s="113">
        <v>7.6220672162333543</v>
      </c>
      <c r="D25" s="115">
        <v>1202</v>
      </c>
      <c r="E25" s="114">
        <v>1234</v>
      </c>
      <c r="F25" s="114">
        <v>1237</v>
      </c>
      <c r="G25" s="114">
        <v>1245</v>
      </c>
      <c r="H25" s="140">
        <v>1273</v>
      </c>
      <c r="I25" s="115">
        <v>-71</v>
      </c>
      <c r="J25" s="116">
        <v>-5.5773762765121759</v>
      </c>
    </row>
    <row r="26" spans="1:15" s="110" customFormat="1" ht="24.95" customHeight="1" x14ac:dyDescent="0.2">
      <c r="A26" s="201">
        <v>782.78300000000002</v>
      </c>
      <c r="B26" s="203" t="s">
        <v>160</v>
      </c>
      <c r="C26" s="113">
        <v>0.46924540266328474</v>
      </c>
      <c r="D26" s="115">
        <v>74</v>
      </c>
      <c r="E26" s="114">
        <v>81</v>
      </c>
      <c r="F26" s="114">
        <v>87</v>
      </c>
      <c r="G26" s="114">
        <v>87</v>
      </c>
      <c r="H26" s="140">
        <v>88</v>
      </c>
      <c r="I26" s="115">
        <v>-14</v>
      </c>
      <c r="J26" s="116">
        <v>-15.909090909090908</v>
      </c>
    </row>
    <row r="27" spans="1:15" s="110" customFormat="1" ht="24.95" customHeight="1" x14ac:dyDescent="0.2">
      <c r="A27" s="193" t="s">
        <v>161</v>
      </c>
      <c r="B27" s="199" t="s">
        <v>162</v>
      </c>
      <c r="C27" s="113">
        <v>2.6062143310082435</v>
      </c>
      <c r="D27" s="115">
        <v>411</v>
      </c>
      <c r="E27" s="114">
        <v>442</v>
      </c>
      <c r="F27" s="114">
        <v>468</v>
      </c>
      <c r="G27" s="114">
        <v>457</v>
      </c>
      <c r="H27" s="140">
        <v>458</v>
      </c>
      <c r="I27" s="115">
        <v>-47</v>
      </c>
      <c r="J27" s="116">
        <v>-10.262008733624453</v>
      </c>
    </row>
    <row r="28" spans="1:15" s="110" customFormat="1" ht="24.95" customHeight="1" x14ac:dyDescent="0.2">
      <c r="A28" s="193" t="s">
        <v>163</v>
      </c>
      <c r="B28" s="199" t="s">
        <v>164</v>
      </c>
      <c r="C28" s="113">
        <v>1.3379835129993658</v>
      </c>
      <c r="D28" s="115">
        <v>211</v>
      </c>
      <c r="E28" s="114">
        <v>220</v>
      </c>
      <c r="F28" s="114">
        <v>219</v>
      </c>
      <c r="G28" s="114">
        <v>220</v>
      </c>
      <c r="H28" s="140">
        <v>205</v>
      </c>
      <c r="I28" s="115">
        <v>6</v>
      </c>
      <c r="J28" s="116">
        <v>2.9268292682926829</v>
      </c>
    </row>
    <row r="29" spans="1:15" s="110" customFormat="1" ht="24.95" customHeight="1" x14ac:dyDescent="0.2">
      <c r="A29" s="193">
        <v>86</v>
      </c>
      <c r="B29" s="199" t="s">
        <v>165</v>
      </c>
      <c r="C29" s="113">
        <v>6.5567533291058977</v>
      </c>
      <c r="D29" s="115">
        <v>1034</v>
      </c>
      <c r="E29" s="114">
        <v>1044</v>
      </c>
      <c r="F29" s="114">
        <v>1052</v>
      </c>
      <c r="G29" s="114">
        <v>1056</v>
      </c>
      <c r="H29" s="140">
        <v>1054</v>
      </c>
      <c r="I29" s="115">
        <v>-20</v>
      </c>
      <c r="J29" s="116">
        <v>-1.8975332068311195</v>
      </c>
    </row>
    <row r="30" spans="1:15" s="110" customFormat="1" ht="24.95" customHeight="1" x14ac:dyDescent="0.2">
      <c r="A30" s="193">
        <v>87.88</v>
      </c>
      <c r="B30" s="204" t="s">
        <v>166</v>
      </c>
      <c r="C30" s="113">
        <v>4.7622067216233352</v>
      </c>
      <c r="D30" s="115">
        <v>751</v>
      </c>
      <c r="E30" s="114">
        <v>766</v>
      </c>
      <c r="F30" s="114">
        <v>784</v>
      </c>
      <c r="G30" s="114">
        <v>792</v>
      </c>
      <c r="H30" s="140">
        <v>797</v>
      </c>
      <c r="I30" s="115">
        <v>-46</v>
      </c>
      <c r="J30" s="116">
        <v>-5.7716436637390212</v>
      </c>
    </row>
    <row r="31" spans="1:15" s="110" customFormat="1" ht="24.95" customHeight="1" x14ac:dyDescent="0.2">
      <c r="A31" s="193" t="s">
        <v>167</v>
      </c>
      <c r="B31" s="199" t="s">
        <v>168</v>
      </c>
      <c r="C31" s="113">
        <v>8.8776157260621424</v>
      </c>
      <c r="D31" s="115">
        <v>1400</v>
      </c>
      <c r="E31" s="114">
        <v>1512</v>
      </c>
      <c r="F31" s="114">
        <v>1489</v>
      </c>
      <c r="G31" s="114">
        <v>1526</v>
      </c>
      <c r="H31" s="140">
        <v>1517</v>
      </c>
      <c r="I31" s="115">
        <v>-117</v>
      </c>
      <c r="J31" s="116">
        <v>-7.7125906394199077</v>
      </c>
    </row>
    <row r="32" spans="1:15" s="110" customFormat="1" ht="24.95" customHeight="1" x14ac:dyDescent="0.2">
      <c r="A32" s="193"/>
      <c r="B32" s="204" t="s">
        <v>169</v>
      </c>
      <c r="C32" s="113" t="s">
        <v>514</v>
      </c>
      <c r="D32" s="115" t="s">
        <v>514</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2.6569435637285985</v>
      </c>
      <c r="D34" s="115">
        <v>419</v>
      </c>
      <c r="E34" s="114">
        <v>431</v>
      </c>
      <c r="F34" s="114">
        <v>474</v>
      </c>
      <c r="G34" s="114">
        <v>483</v>
      </c>
      <c r="H34" s="140">
        <v>420</v>
      </c>
      <c r="I34" s="115">
        <v>-1</v>
      </c>
      <c r="J34" s="116">
        <v>-0.23809523809523808</v>
      </c>
    </row>
    <row r="35" spans="1:10" s="110" customFormat="1" ht="24.95" customHeight="1" x14ac:dyDescent="0.2">
      <c r="A35" s="292" t="s">
        <v>171</v>
      </c>
      <c r="B35" s="293" t="s">
        <v>172</v>
      </c>
      <c r="C35" s="113">
        <v>16.708941027266963</v>
      </c>
      <c r="D35" s="115">
        <v>2635</v>
      </c>
      <c r="E35" s="114">
        <v>2708</v>
      </c>
      <c r="F35" s="114">
        <v>2752</v>
      </c>
      <c r="G35" s="114">
        <v>2771</v>
      </c>
      <c r="H35" s="140">
        <v>2753</v>
      </c>
      <c r="I35" s="115">
        <v>-118</v>
      </c>
      <c r="J35" s="116">
        <v>-4.2862332001452961</v>
      </c>
    </row>
    <row r="36" spans="1:10" s="110" customFormat="1" ht="24.95" customHeight="1" x14ac:dyDescent="0.2">
      <c r="A36" s="294" t="s">
        <v>173</v>
      </c>
      <c r="B36" s="295" t="s">
        <v>174</v>
      </c>
      <c r="C36" s="125">
        <v>80.634115409004437</v>
      </c>
      <c r="D36" s="143">
        <v>12716</v>
      </c>
      <c r="E36" s="144">
        <v>13555</v>
      </c>
      <c r="F36" s="144">
        <v>13664</v>
      </c>
      <c r="G36" s="144">
        <v>13881</v>
      </c>
      <c r="H36" s="145">
        <v>13577</v>
      </c>
      <c r="I36" s="143">
        <v>-861</v>
      </c>
      <c r="J36" s="146">
        <v>-6.3416071297046477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15770</v>
      </c>
      <c r="F11" s="264">
        <v>16694</v>
      </c>
      <c r="G11" s="264">
        <v>16890</v>
      </c>
      <c r="H11" s="264">
        <v>17135</v>
      </c>
      <c r="I11" s="265">
        <v>16750</v>
      </c>
      <c r="J11" s="263">
        <v>-980</v>
      </c>
      <c r="K11" s="266">
        <v>-5.8507462686567164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37.958148383005707</v>
      </c>
      <c r="E13" s="115">
        <v>5986</v>
      </c>
      <c r="F13" s="114">
        <v>6338</v>
      </c>
      <c r="G13" s="114">
        <v>6444</v>
      </c>
      <c r="H13" s="114">
        <v>6522</v>
      </c>
      <c r="I13" s="140">
        <v>6387</v>
      </c>
      <c r="J13" s="115">
        <v>-401</v>
      </c>
      <c r="K13" s="116">
        <v>-6.2783779552215435</v>
      </c>
    </row>
    <row r="14" spans="1:15" ht="15.95" customHeight="1" x14ac:dyDescent="0.2">
      <c r="A14" s="306" t="s">
        <v>230</v>
      </c>
      <c r="B14" s="307"/>
      <c r="C14" s="308"/>
      <c r="D14" s="113">
        <v>49.682942295497782</v>
      </c>
      <c r="E14" s="115">
        <v>7835</v>
      </c>
      <c r="F14" s="114">
        <v>8363</v>
      </c>
      <c r="G14" s="114">
        <v>8468</v>
      </c>
      <c r="H14" s="114">
        <v>8625</v>
      </c>
      <c r="I14" s="140">
        <v>8408</v>
      </c>
      <c r="J14" s="115">
        <v>-573</v>
      </c>
      <c r="K14" s="116">
        <v>-6.8149381541389156</v>
      </c>
    </row>
    <row r="15" spans="1:15" ht="15.95" customHeight="1" x14ac:dyDescent="0.2">
      <c r="A15" s="306" t="s">
        <v>231</v>
      </c>
      <c r="B15" s="307"/>
      <c r="C15" s="308"/>
      <c r="D15" s="113">
        <v>6.5377298668357637</v>
      </c>
      <c r="E15" s="115">
        <v>1031</v>
      </c>
      <c r="F15" s="114">
        <v>1016</v>
      </c>
      <c r="G15" s="114">
        <v>1035</v>
      </c>
      <c r="H15" s="114">
        <v>1040</v>
      </c>
      <c r="I15" s="140">
        <v>1017</v>
      </c>
      <c r="J15" s="115">
        <v>14</v>
      </c>
      <c r="K15" s="116">
        <v>1.3765978367748279</v>
      </c>
    </row>
    <row r="16" spans="1:15" ht="15.95" customHeight="1" x14ac:dyDescent="0.2">
      <c r="A16" s="306" t="s">
        <v>232</v>
      </c>
      <c r="B16" s="307"/>
      <c r="C16" s="308"/>
      <c r="D16" s="113">
        <v>3.741280913126189</v>
      </c>
      <c r="E16" s="115">
        <v>590</v>
      </c>
      <c r="F16" s="114">
        <v>619</v>
      </c>
      <c r="G16" s="114">
        <v>583</v>
      </c>
      <c r="H16" s="114">
        <v>588</v>
      </c>
      <c r="I16" s="140">
        <v>607</v>
      </c>
      <c r="J16" s="115">
        <v>-17</v>
      </c>
      <c r="K16" s="116">
        <v>-2.8006589785831961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1.9657577679137603</v>
      </c>
      <c r="E18" s="115">
        <v>310</v>
      </c>
      <c r="F18" s="114">
        <v>304</v>
      </c>
      <c r="G18" s="114">
        <v>363</v>
      </c>
      <c r="H18" s="114">
        <v>371</v>
      </c>
      <c r="I18" s="140">
        <v>309</v>
      </c>
      <c r="J18" s="115">
        <v>1</v>
      </c>
      <c r="K18" s="116">
        <v>0.32362459546925565</v>
      </c>
    </row>
    <row r="19" spans="1:11" ht="14.1" customHeight="1" x14ac:dyDescent="0.2">
      <c r="A19" s="306" t="s">
        <v>235</v>
      </c>
      <c r="B19" s="307" t="s">
        <v>236</v>
      </c>
      <c r="C19" s="308"/>
      <c r="D19" s="113">
        <v>1.2618896639188333</v>
      </c>
      <c r="E19" s="115">
        <v>199</v>
      </c>
      <c r="F19" s="114">
        <v>196</v>
      </c>
      <c r="G19" s="114">
        <v>253</v>
      </c>
      <c r="H19" s="114">
        <v>261</v>
      </c>
      <c r="I19" s="140">
        <v>204</v>
      </c>
      <c r="J19" s="115">
        <v>-5</v>
      </c>
      <c r="K19" s="116">
        <v>-2.4509803921568629</v>
      </c>
    </row>
    <row r="20" spans="1:11" ht="14.1" customHeight="1" x14ac:dyDescent="0.2">
      <c r="A20" s="306">
        <v>12</v>
      </c>
      <c r="B20" s="307" t="s">
        <v>237</v>
      </c>
      <c r="C20" s="308"/>
      <c r="D20" s="113">
        <v>0.74825618262523774</v>
      </c>
      <c r="E20" s="115">
        <v>118</v>
      </c>
      <c r="F20" s="114">
        <v>110</v>
      </c>
      <c r="G20" s="114">
        <v>120</v>
      </c>
      <c r="H20" s="114">
        <v>132</v>
      </c>
      <c r="I20" s="140">
        <v>126</v>
      </c>
      <c r="J20" s="115">
        <v>-8</v>
      </c>
      <c r="K20" s="116">
        <v>-6.3492063492063489</v>
      </c>
    </row>
    <row r="21" spans="1:11" ht="14.1" customHeight="1" x14ac:dyDescent="0.2">
      <c r="A21" s="306">
        <v>21</v>
      </c>
      <c r="B21" s="307" t="s">
        <v>238</v>
      </c>
      <c r="C21" s="308"/>
      <c r="D21" s="113">
        <v>0.30437539632213062</v>
      </c>
      <c r="E21" s="115">
        <v>48</v>
      </c>
      <c r="F21" s="114">
        <v>52</v>
      </c>
      <c r="G21" s="114">
        <v>49</v>
      </c>
      <c r="H21" s="114">
        <v>47</v>
      </c>
      <c r="I21" s="140">
        <v>46</v>
      </c>
      <c r="J21" s="115">
        <v>2</v>
      </c>
      <c r="K21" s="116">
        <v>4.3478260869565215</v>
      </c>
    </row>
    <row r="22" spans="1:11" ht="14.1" customHeight="1" x14ac:dyDescent="0.2">
      <c r="A22" s="306">
        <v>22</v>
      </c>
      <c r="B22" s="307" t="s">
        <v>239</v>
      </c>
      <c r="C22" s="308"/>
      <c r="D22" s="113">
        <v>0.84337349397590367</v>
      </c>
      <c r="E22" s="115">
        <v>133</v>
      </c>
      <c r="F22" s="114">
        <v>134</v>
      </c>
      <c r="G22" s="114">
        <v>139</v>
      </c>
      <c r="H22" s="114">
        <v>146</v>
      </c>
      <c r="I22" s="140">
        <v>151</v>
      </c>
      <c r="J22" s="115">
        <v>-18</v>
      </c>
      <c r="K22" s="116">
        <v>-11.920529801324504</v>
      </c>
    </row>
    <row r="23" spans="1:11" ht="14.1" customHeight="1" x14ac:dyDescent="0.2">
      <c r="A23" s="306">
        <v>23</v>
      </c>
      <c r="B23" s="307" t="s">
        <v>240</v>
      </c>
      <c r="C23" s="308"/>
      <c r="D23" s="113">
        <v>0.56436271401395055</v>
      </c>
      <c r="E23" s="115">
        <v>89</v>
      </c>
      <c r="F23" s="114">
        <v>89</v>
      </c>
      <c r="G23" s="114">
        <v>93</v>
      </c>
      <c r="H23" s="114">
        <v>91</v>
      </c>
      <c r="I23" s="140">
        <v>102</v>
      </c>
      <c r="J23" s="115">
        <v>-13</v>
      </c>
      <c r="K23" s="116">
        <v>-12.745098039215685</v>
      </c>
    </row>
    <row r="24" spans="1:11" ht="14.1" customHeight="1" x14ac:dyDescent="0.2">
      <c r="A24" s="306">
        <v>24</v>
      </c>
      <c r="B24" s="307" t="s">
        <v>241</v>
      </c>
      <c r="C24" s="308"/>
      <c r="D24" s="113">
        <v>1.3316423589093216</v>
      </c>
      <c r="E24" s="115">
        <v>210</v>
      </c>
      <c r="F24" s="114">
        <v>205</v>
      </c>
      <c r="G24" s="114">
        <v>228</v>
      </c>
      <c r="H24" s="114">
        <v>235</v>
      </c>
      <c r="I24" s="140">
        <v>236</v>
      </c>
      <c r="J24" s="115">
        <v>-26</v>
      </c>
      <c r="K24" s="116">
        <v>-11.016949152542374</v>
      </c>
    </row>
    <row r="25" spans="1:11" ht="14.1" customHeight="1" x14ac:dyDescent="0.2">
      <c r="A25" s="306">
        <v>25</v>
      </c>
      <c r="B25" s="307" t="s">
        <v>242</v>
      </c>
      <c r="C25" s="308"/>
      <c r="D25" s="113">
        <v>1.927710843373494</v>
      </c>
      <c r="E25" s="115">
        <v>304</v>
      </c>
      <c r="F25" s="114">
        <v>311</v>
      </c>
      <c r="G25" s="114">
        <v>295</v>
      </c>
      <c r="H25" s="114">
        <v>287</v>
      </c>
      <c r="I25" s="140">
        <v>269</v>
      </c>
      <c r="J25" s="115">
        <v>35</v>
      </c>
      <c r="K25" s="116">
        <v>13.011152416356877</v>
      </c>
    </row>
    <row r="26" spans="1:11" ht="14.1" customHeight="1" x14ac:dyDescent="0.2">
      <c r="A26" s="306">
        <v>26</v>
      </c>
      <c r="B26" s="307" t="s">
        <v>243</v>
      </c>
      <c r="C26" s="308"/>
      <c r="D26" s="113">
        <v>1.1160431198478122</v>
      </c>
      <c r="E26" s="115">
        <v>176</v>
      </c>
      <c r="F26" s="114">
        <v>176</v>
      </c>
      <c r="G26" s="114">
        <v>180</v>
      </c>
      <c r="H26" s="114">
        <v>193</v>
      </c>
      <c r="I26" s="140">
        <v>179</v>
      </c>
      <c r="J26" s="115">
        <v>-3</v>
      </c>
      <c r="K26" s="116">
        <v>-1.6759776536312849</v>
      </c>
    </row>
    <row r="27" spans="1:11" ht="14.1" customHeight="1" x14ac:dyDescent="0.2">
      <c r="A27" s="306">
        <v>27</v>
      </c>
      <c r="B27" s="307" t="s">
        <v>244</v>
      </c>
      <c r="C27" s="308"/>
      <c r="D27" s="113">
        <v>0.58972733037412806</v>
      </c>
      <c r="E27" s="115">
        <v>93</v>
      </c>
      <c r="F27" s="114">
        <v>102</v>
      </c>
      <c r="G27" s="114">
        <v>94</v>
      </c>
      <c r="H27" s="114">
        <v>91</v>
      </c>
      <c r="I27" s="140">
        <v>92</v>
      </c>
      <c r="J27" s="115">
        <v>1</v>
      </c>
      <c r="K27" s="116">
        <v>1.0869565217391304</v>
      </c>
    </row>
    <row r="28" spans="1:11" ht="14.1" customHeight="1" x14ac:dyDescent="0.2">
      <c r="A28" s="306">
        <v>28</v>
      </c>
      <c r="B28" s="307" t="s">
        <v>245</v>
      </c>
      <c r="C28" s="308"/>
      <c r="D28" s="113">
        <v>0.3804692454026633</v>
      </c>
      <c r="E28" s="115">
        <v>60</v>
      </c>
      <c r="F28" s="114">
        <v>63</v>
      </c>
      <c r="G28" s="114">
        <v>67</v>
      </c>
      <c r="H28" s="114">
        <v>67</v>
      </c>
      <c r="I28" s="140">
        <v>72</v>
      </c>
      <c r="J28" s="115">
        <v>-12</v>
      </c>
      <c r="K28" s="116">
        <v>-16.666666666666668</v>
      </c>
    </row>
    <row r="29" spans="1:11" ht="14.1" customHeight="1" x14ac:dyDescent="0.2">
      <c r="A29" s="306">
        <v>29</v>
      </c>
      <c r="B29" s="307" t="s">
        <v>246</v>
      </c>
      <c r="C29" s="308"/>
      <c r="D29" s="113">
        <v>4.2993024730500951</v>
      </c>
      <c r="E29" s="115">
        <v>678</v>
      </c>
      <c r="F29" s="114">
        <v>748</v>
      </c>
      <c r="G29" s="114">
        <v>747</v>
      </c>
      <c r="H29" s="114">
        <v>746</v>
      </c>
      <c r="I29" s="140">
        <v>721</v>
      </c>
      <c r="J29" s="115">
        <v>-43</v>
      </c>
      <c r="K29" s="116">
        <v>-5.9639389736477115</v>
      </c>
    </row>
    <row r="30" spans="1:11" ht="14.1" customHeight="1" x14ac:dyDescent="0.2">
      <c r="A30" s="306" t="s">
        <v>247</v>
      </c>
      <c r="B30" s="307" t="s">
        <v>248</v>
      </c>
      <c r="C30" s="308"/>
      <c r="D30" s="113">
        <v>0.96385542168674698</v>
      </c>
      <c r="E30" s="115">
        <v>152</v>
      </c>
      <c r="F30" s="114" t="s">
        <v>514</v>
      </c>
      <c r="G30" s="114" t="s">
        <v>514</v>
      </c>
      <c r="H30" s="114" t="s">
        <v>514</v>
      </c>
      <c r="I30" s="140" t="s">
        <v>514</v>
      </c>
      <c r="J30" s="115" t="s">
        <v>514</v>
      </c>
      <c r="K30" s="116" t="s">
        <v>514</v>
      </c>
    </row>
    <row r="31" spans="1:11" ht="14.1" customHeight="1" x14ac:dyDescent="0.2">
      <c r="A31" s="306" t="s">
        <v>249</v>
      </c>
      <c r="B31" s="307" t="s">
        <v>250</v>
      </c>
      <c r="C31" s="308"/>
      <c r="D31" s="113">
        <v>3.316423589093215</v>
      </c>
      <c r="E31" s="115">
        <v>523</v>
      </c>
      <c r="F31" s="114">
        <v>586</v>
      </c>
      <c r="G31" s="114">
        <v>595</v>
      </c>
      <c r="H31" s="114">
        <v>598</v>
      </c>
      <c r="I31" s="140">
        <v>573</v>
      </c>
      <c r="J31" s="115">
        <v>-50</v>
      </c>
      <c r="K31" s="116">
        <v>-8.7260034904013963</v>
      </c>
    </row>
    <row r="32" spans="1:11" ht="14.1" customHeight="1" x14ac:dyDescent="0.2">
      <c r="A32" s="306">
        <v>31</v>
      </c>
      <c r="B32" s="307" t="s">
        <v>251</v>
      </c>
      <c r="C32" s="308"/>
      <c r="D32" s="113">
        <v>0.3804692454026633</v>
      </c>
      <c r="E32" s="115">
        <v>60</v>
      </c>
      <c r="F32" s="114">
        <v>55</v>
      </c>
      <c r="G32" s="114">
        <v>53</v>
      </c>
      <c r="H32" s="114">
        <v>52</v>
      </c>
      <c r="I32" s="140">
        <v>55</v>
      </c>
      <c r="J32" s="115">
        <v>5</v>
      </c>
      <c r="K32" s="116">
        <v>9.0909090909090917</v>
      </c>
    </row>
    <row r="33" spans="1:11" ht="14.1" customHeight="1" x14ac:dyDescent="0.2">
      <c r="A33" s="306">
        <v>32</v>
      </c>
      <c r="B33" s="307" t="s">
        <v>252</v>
      </c>
      <c r="C33" s="308"/>
      <c r="D33" s="113">
        <v>1.0716550412175017</v>
      </c>
      <c r="E33" s="115">
        <v>169</v>
      </c>
      <c r="F33" s="114">
        <v>165</v>
      </c>
      <c r="G33" s="114">
        <v>173</v>
      </c>
      <c r="H33" s="114">
        <v>177</v>
      </c>
      <c r="I33" s="140">
        <v>168</v>
      </c>
      <c r="J33" s="115">
        <v>1</v>
      </c>
      <c r="K33" s="116">
        <v>0.59523809523809523</v>
      </c>
    </row>
    <row r="34" spans="1:11" ht="14.1" customHeight="1" x14ac:dyDescent="0.2">
      <c r="A34" s="306">
        <v>33</v>
      </c>
      <c r="B34" s="307" t="s">
        <v>253</v>
      </c>
      <c r="C34" s="308"/>
      <c r="D34" s="113">
        <v>0.51997463538363986</v>
      </c>
      <c r="E34" s="115">
        <v>82</v>
      </c>
      <c r="F34" s="114">
        <v>87</v>
      </c>
      <c r="G34" s="114">
        <v>90</v>
      </c>
      <c r="H34" s="114">
        <v>91</v>
      </c>
      <c r="I34" s="140">
        <v>96</v>
      </c>
      <c r="J34" s="115">
        <v>-14</v>
      </c>
      <c r="K34" s="116">
        <v>-14.583333333333334</v>
      </c>
    </row>
    <row r="35" spans="1:11" ht="14.1" customHeight="1" x14ac:dyDescent="0.2">
      <c r="A35" s="306">
        <v>34</v>
      </c>
      <c r="B35" s="307" t="s">
        <v>254</v>
      </c>
      <c r="C35" s="308"/>
      <c r="D35" s="113">
        <v>5.9860494610019019</v>
      </c>
      <c r="E35" s="115">
        <v>944</v>
      </c>
      <c r="F35" s="114">
        <v>982</v>
      </c>
      <c r="G35" s="114">
        <v>991</v>
      </c>
      <c r="H35" s="114">
        <v>995</v>
      </c>
      <c r="I35" s="140">
        <v>999</v>
      </c>
      <c r="J35" s="115">
        <v>-55</v>
      </c>
      <c r="K35" s="116">
        <v>-5.5055055055055053</v>
      </c>
    </row>
    <row r="36" spans="1:11" ht="14.1" customHeight="1" x14ac:dyDescent="0.2">
      <c r="A36" s="306">
        <v>41</v>
      </c>
      <c r="B36" s="307" t="s">
        <v>255</v>
      </c>
      <c r="C36" s="308"/>
      <c r="D36" s="113">
        <v>0.29169308814204187</v>
      </c>
      <c r="E36" s="115">
        <v>46</v>
      </c>
      <c r="F36" s="114">
        <v>38</v>
      </c>
      <c r="G36" s="114">
        <v>45</v>
      </c>
      <c r="H36" s="114">
        <v>41</v>
      </c>
      <c r="I36" s="140">
        <v>40</v>
      </c>
      <c r="J36" s="115">
        <v>6</v>
      </c>
      <c r="K36" s="116">
        <v>15</v>
      </c>
    </row>
    <row r="37" spans="1:11" ht="14.1" customHeight="1" x14ac:dyDescent="0.2">
      <c r="A37" s="306">
        <v>42</v>
      </c>
      <c r="B37" s="307" t="s">
        <v>256</v>
      </c>
      <c r="C37" s="308"/>
      <c r="D37" s="113">
        <v>9.5117311350665826E-2</v>
      </c>
      <c r="E37" s="115">
        <v>15</v>
      </c>
      <c r="F37" s="114">
        <v>15</v>
      </c>
      <c r="G37" s="114">
        <v>15</v>
      </c>
      <c r="H37" s="114">
        <v>15</v>
      </c>
      <c r="I37" s="140">
        <v>16</v>
      </c>
      <c r="J37" s="115">
        <v>-1</v>
      </c>
      <c r="K37" s="116">
        <v>-6.25</v>
      </c>
    </row>
    <row r="38" spans="1:11" ht="14.1" customHeight="1" x14ac:dyDescent="0.2">
      <c r="A38" s="306">
        <v>43</v>
      </c>
      <c r="B38" s="307" t="s">
        <v>257</v>
      </c>
      <c r="C38" s="308"/>
      <c r="D38" s="113">
        <v>0.45656309448319593</v>
      </c>
      <c r="E38" s="115">
        <v>72</v>
      </c>
      <c r="F38" s="114">
        <v>75</v>
      </c>
      <c r="G38" s="114">
        <v>70</v>
      </c>
      <c r="H38" s="114">
        <v>71</v>
      </c>
      <c r="I38" s="140">
        <v>73</v>
      </c>
      <c r="J38" s="115">
        <v>-1</v>
      </c>
      <c r="K38" s="116">
        <v>-1.3698630136986301</v>
      </c>
    </row>
    <row r="39" spans="1:11" ht="14.1" customHeight="1" x14ac:dyDescent="0.2">
      <c r="A39" s="306">
        <v>51</v>
      </c>
      <c r="B39" s="307" t="s">
        <v>258</v>
      </c>
      <c r="C39" s="308"/>
      <c r="D39" s="113">
        <v>7.0957514267596702</v>
      </c>
      <c r="E39" s="115">
        <v>1119</v>
      </c>
      <c r="F39" s="114">
        <v>1218</v>
      </c>
      <c r="G39" s="114">
        <v>1265</v>
      </c>
      <c r="H39" s="114">
        <v>1320</v>
      </c>
      <c r="I39" s="140">
        <v>1329</v>
      </c>
      <c r="J39" s="115">
        <v>-210</v>
      </c>
      <c r="K39" s="116">
        <v>-15.801354401805868</v>
      </c>
    </row>
    <row r="40" spans="1:11" ht="14.1" customHeight="1" x14ac:dyDescent="0.2">
      <c r="A40" s="306" t="s">
        <v>259</v>
      </c>
      <c r="B40" s="307" t="s">
        <v>260</v>
      </c>
      <c r="C40" s="308"/>
      <c r="D40" s="113">
        <v>6.8040583386176285</v>
      </c>
      <c r="E40" s="115">
        <v>1073</v>
      </c>
      <c r="F40" s="114">
        <v>1170</v>
      </c>
      <c r="G40" s="114">
        <v>1216</v>
      </c>
      <c r="H40" s="114">
        <v>1270</v>
      </c>
      <c r="I40" s="140">
        <v>1281</v>
      </c>
      <c r="J40" s="115">
        <v>-208</v>
      </c>
      <c r="K40" s="116">
        <v>-16.237314597970336</v>
      </c>
    </row>
    <row r="41" spans="1:11" ht="14.1" customHeight="1" x14ac:dyDescent="0.2">
      <c r="A41" s="306"/>
      <c r="B41" s="307" t="s">
        <v>261</v>
      </c>
      <c r="C41" s="308"/>
      <c r="D41" s="113">
        <v>2.3779327837666457</v>
      </c>
      <c r="E41" s="115">
        <v>375</v>
      </c>
      <c r="F41" s="114">
        <v>424</v>
      </c>
      <c r="G41" s="114">
        <v>431</v>
      </c>
      <c r="H41" s="114">
        <v>453</v>
      </c>
      <c r="I41" s="140">
        <v>458</v>
      </c>
      <c r="J41" s="115">
        <v>-83</v>
      </c>
      <c r="K41" s="116">
        <v>-18.122270742358079</v>
      </c>
    </row>
    <row r="42" spans="1:11" ht="14.1" customHeight="1" x14ac:dyDescent="0.2">
      <c r="A42" s="306">
        <v>52</v>
      </c>
      <c r="B42" s="307" t="s">
        <v>262</v>
      </c>
      <c r="C42" s="308"/>
      <c r="D42" s="113">
        <v>7.0513633481293594</v>
      </c>
      <c r="E42" s="115">
        <v>1112</v>
      </c>
      <c r="F42" s="114">
        <v>1182</v>
      </c>
      <c r="G42" s="114">
        <v>1189</v>
      </c>
      <c r="H42" s="114">
        <v>1196</v>
      </c>
      <c r="I42" s="140">
        <v>1189</v>
      </c>
      <c r="J42" s="115">
        <v>-77</v>
      </c>
      <c r="K42" s="116">
        <v>-6.4760302775441545</v>
      </c>
    </row>
    <row r="43" spans="1:11" ht="14.1" customHeight="1" x14ac:dyDescent="0.2">
      <c r="A43" s="306" t="s">
        <v>263</v>
      </c>
      <c r="B43" s="307" t="s">
        <v>264</v>
      </c>
      <c r="C43" s="308"/>
      <c r="D43" s="113">
        <v>6.7913760304375392</v>
      </c>
      <c r="E43" s="115">
        <v>1071</v>
      </c>
      <c r="F43" s="114">
        <v>1136</v>
      </c>
      <c r="G43" s="114">
        <v>1135</v>
      </c>
      <c r="H43" s="114">
        <v>1143</v>
      </c>
      <c r="I43" s="140">
        <v>1147</v>
      </c>
      <c r="J43" s="115">
        <v>-76</v>
      </c>
      <c r="K43" s="116">
        <v>-6.6259808195292065</v>
      </c>
    </row>
    <row r="44" spans="1:11" ht="14.1" customHeight="1" x14ac:dyDescent="0.2">
      <c r="A44" s="306">
        <v>53</v>
      </c>
      <c r="B44" s="307" t="s">
        <v>265</v>
      </c>
      <c r="C44" s="308"/>
      <c r="D44" s="113">
        <v>1.6296766011414077</v>
      </c>
      <c r="E44" s="115">
        <v>257</v>
      </c>
      <c r="F44" s="114">
        <v>267</v>
      </c>
      <c r="G44" s="114">
        <v>278</v>
      </c>
      <c r="H44" s="114">
        <v>264</v>
      </c>
      <c r="I44" s="140">
        <v>255</v>
      </c>
      <c r="J44" s="115">
        <v>2</v>
      </c>
      <c r="K44" s="116">
        <v>0.78431372549019607</v>
      </c>
    </row>
    <row r="45" spans="1:11" ht="14.1" customHeight="1" x14ac:dyDescent="0.2">
      <c r="A45" s="306" t="s">
        <v>266</v>
      </c>
      <c r="B45" s="307" t="s">
        <v>267</v>
      </c>
      <c r="C45" s="308"/>
      <c r="D45" s="113">
        <v>1.5028535193405199</v>
      </c>
      <c r="E45" s="115">
        <v>237</v>
      </c>
      <c r="F45" s="114">
        <v>247</v>
      </c>
      <c r="G45" s="114">
        <v>259</v>
      </c>
      <c r="H45" s="114">
        <v>245</v>
      </c>
      <c r="I45" s="140">
        <v>236</v>
      </c>
      <c r="J45" s="115">
        <v>1</v>
      </c>
      <c r="K45" s="116">
        <v>0.42372881355932202</v>
      </c>
    </row>
    <row r="46" spans="1:11" ht="14.1" customHeight="1" x14ac:dyDescent="0.2">
      <c r="A46" s="306">
        <v>54</v>
      </c>
      <c r="B46" s="307" t="s">
        <v>268</v>
      </c>
      <c r="C46" s="308"/>
      <c r="D46" s="113">
        <v>10.234622701331642</v>
      </c>
      <c r="E46" s="115">
        <v>1614</v>
      </c>
      <c r="F46" s="114">
        <v>1718</v>
      </c>
      <c r="G46" s="114">
        <v>1736</v>
      </c>
      <c r="H46" s="114">
        <v>1757</v>
      </c>
      <c r="I46" s="140">
        <v>1756</v>
      </c>
      <c r="J46" s="115">
        <v>-142</v>
      </c>
      <c r="K46" s="116">
        <v>-8.0865603644646917</v>
      </c>
    </row>
    <row r="47" spans="1:11" ht="14.1" customHeight="1" x14ac:dyDescent="0.2">
      <c r="A47" s="306">
        <v>61</v>
      </c>
      <c r="B47" s="307" t="s">
        <v>269</v>
      </c>
      <c r="C47" s="308"/>
      <c r="D47" s="113">
        <v>0.89410272669625868</v>
      </c>
      <c r="E47" s="115">
        <v>141</v>
      </c>
      <c r="F47" s="114">
        <v>148</v>
      </c>
      <c r="G47" s="114">
        <v>149</v>
      </c>
      <c r="H47" s="114">
        <v>148</v>
      </c>
      <c r="I47" s="140">
        <v>136</v>
      </c>
      <c r="J47" s="115">
        <v>5</v>
      </c>
      <c r="K47" s="116">
        <v>3.6764705882352939</v>
      </c>
    </row>
    <row r="48" spans="1:11" ht="14.1" customHeight="1" x14ac:dyDescent="0.2">
      <c r="A48" s="306">
        <v>62</v>
      </c>
      <c r="B48" s="307" t="s">
        <v>270</v>
      </c>
      <c r="C48" s="308"/>
      <c r="D48" s="113">
        <v>10.158528852251109</v>
      </c>
      <c r="E48" s="115">
        <v>1602</v>
      </c>
      <c r="F48" s="114">
        <v>1694</v>
      </c>
      <c r="G48" s="114">
        <v>1613</v>
      </c>
      <c r="H48" s="114">
        <v>1641</v>
      </c>
      <c r="I48" s="140">
        <v>1595</v>
      </c>
      <c r="J48" s="115">
        <v>7</v>
      </c>
      <c r="K48" s="116">
        <v>0.43887147335423199</v>
      </c>
    </row>
    <row r="49" spans="1:11" ht="14.1" customHeight="1" x14ac:dyDescent="0.2">
      <c r="A49" s="306">
        <v>63</v>
      </c>
      <c r="B49" s="307" t="s">
        <v>271</v>
      </c>
      <c r="C49" s="308"/>
      <c r="D49" s="113">
        <v>8.8205453392517441</v>
      </c>
      <c r="E49" s="115">
        <v>1391</v>
      </c>
      <c r="F49" s="114">
        <v>1701</v>
      </c>
      <c r="G49" s="114">
        <v>1777</v>
      </c>
      <c r="H49" s="114">
        <v>1869</v>
      </c>
      <c r="I49" s="140">
        <v>1698</v>
      </c>
      <c r="J49" s="115">
        <v>-307</v>
      </c>
      <c r="K49" s="116">
        <v>-18.080094228504123</v>
      </c>
    </row>
    <row r="50" spans="1:11" ht="14.1" customHeight="1" x14ac:dyDescent="0.2">
      <c r="A50" s="306" t="s">
        <v>272</v>
      </c>
      <c r="B50" s="307" t="s">
        <v>273</v>
      </c>
      <c r="C50" s="308"/>
      <c r="D50" s="113">
        <v>0.51997463538363986</v>
      </c>
      <c r="E50" s="115">
        <v>82</v>
      </c>
      <c r="F50" s="114">
        <v>126</v>
      </c>
      <c r="G50" s="114">
        <v>126</v>
      </c>
      <c r="H50" s="114">
        <v>134</v>
      </c>
      <c r="I50" s="140">
        <v>104</v>
      </c>
      <c r="J50" s="115">
        <v>-22</v>
      </c>
      <c r="K50" s="116">
        <v>-21.153846153846153</v>
      </c>
    </row>
    <row r="51" spans="1:11" ht="14.1" customHeight="1" x14ac:dyDescent="0.2">
      <c r="A51" s="306" t="s">
        <v>274</v>
      </c>
      <c r="B51" s="307" t="s">
        <v>275</v>
      </c>
      <c r="C51" s="308"/>
      <c r="D51" s="113">
        <v>7.5586556753329104</v>
      </c>
      <c r="E51" s="115">
        <v>1192</v>
      </c>
      <c r="F51" s="114">
        <v>1449</v>
      </c>
      <c r="G51" s="114">
        <v>1538</v>
      </c>
      <c r="H51" s="114">
        <v>1623</v>
      </c>
      <c r="I51" s="140">
        <v>1482</v>
      </c>
      <c r="J51" s="115">
        <v>-290</v>
      </c>
      <c r="K51" s="116">
        <v>-19.568151147098515</v>
      </c>
    </row>
    <row r="52" spans="1:11" ht="14.1" customHeight="1" x14ac:dyDescent="0.2">
      <c r="A52" s="306">
        <v>71</v>
      </c>
      <c r="B52" s="307" t="s">
        <v>276</v>
      </c>
      <c r="C52" s="308"/>
      <c r="D52" s="113">
        <v>16.480659480025366</v>
      </c>
      <c r="E52" s="115">
        <v>2599</v>
      </c>
      <c r="F52" s="114">
        <v>2676</v>
      </c>
      <c r="G52" s="114">
        <v>2659</v>
      </c>
      <c r="H52" s="114">
        <v>2643</v>
      </c>
      <c r="I52" s="140">
        <v>2625</v>
      </c>
      <c r="J52" s="115">
        <v>-26</v>
      </c>
      <c r="K52" s="116">
        <v>-0.99047619047619051</v>
      </c>
    </row>
    <row r="53" spans="1:11" ht="14.1" customHeight="1" x14ac:dyDescent="0.2">
      <c r="A53" s="306" t="s">
        <v>277</v>
      </c>
      <c r="B53" s="307" t="s">
        <v>278</v>
      </c>
      <c r="C53" s="308"/>
      <c r="D53" s="113">
        <v>1.7311350665821179</v>
      </c>
      <c r="E53" s="115">
        <v>273</v>
      </c>
      <c r="F53" s="114">
        <v>278</v>
      </c>
      <c r="G53" s="114">
        <v>278</v>
      </c>
      <c r="H53" s="114">
        <v>281</v>
      </c>
      <c r="I53" s="140">
        <v>273</v>
      </c>
      <c r="J53" s="115">
        <v>0</v>
      </c>
      <c r="K53" s="116">
        <v>0</v>
      </c>
    </row>
    <row r="54" spans="1:11" ht="14.1" customHeight="1" x14ac:dyDescent="0.2">
      <c r="A54" s="306" t="s">
        <v>279</v>
      </c>
      <c r="B54" s="307" t="s">
        <v>280</v>
      </c>
      <c r="C54" s="308"/>
      <c r="D54" s="113">
        <v>13.386176284083703</v>
      </c>
      <c r="E54" s="115">
        <v>2111</v>
      </c>
      <c r="F54" s="114">
        <v>2162</v>
      </c>
      <c r="G54" s="114">
        <v>2165</v>
      </c>
      <c r="H54" s="114">
        <v>2152</v>
      </c>
      <c r="I54" s="140">
        <v>2140</v>
      </c>
      <c r="J54" s="115">
        <v>-29</v>
      </c>
      <c r="K54" s="116">
        <v>-1.3551401869158879</v>
      </c>
    </row>
    <row r="55" spans="1:11" ht="14.1" customHeight="1" x14ac:dyDescent="0.2">
      <c r="A55" s="306">
        <v>72</v>
      </c>
      <c r="B55" s="307" t="s">
        <v>281</v>
      </c>
      <c r="C55" s="308"/>
      <c r="D55" s="113">
        <v>2.029169308814204</v>
      </c>
      <c r="E55" s="115">
        <v>320</v>
      </c>
      <c r="F55" s="114">
        <v>314</v>
      </c>
      <c r="G55" s="114">
        <v>320</v>
      </c>
      <c r="H55" s="114">
        <v>327</v>
      </c>
      <c r="I55" s="140">
        <v>315</v>
      </c>
      <c r="J55" s="115">
        <v>5</v>
      </c>
      <c r="K55" s="116">
        <v>1.5873015873015872</v>
      </c>
    </row>
    <row r="56" spans="1:11" ht="14.1" customHeight="1" x14ac:dyDescent="0.2">
      <c r="A56" s="306" t="s">
        <v>282</v>
      </c>
      <c r="B56" s="307" t="s">
        <v>283</v>
      </c>
      <c r="C56" s="308"/>
      <c r="D56" s="113">
        <v>0.21559923906150918</v>
      </c>
      <c r="E56" s="115">
        <v>34</v>
      </c>
      <c r="F56" s="114">
        <v>36</v>
      </c>
      <c r="G56" s="114">
        <v>38</v>
      </c>
      <c r="H56" s="114">
        <v>37</v>
      </c>
      <c r="I56" s="140">
        <v>36</v>
      </c>
      <c r="J56" s="115">
        <v>-2</v>
      </c>
      <c r="K56" s="116">
        <v>-5.5555555555555554</v>
      </c>
    </row>
    <row r="57" spans="1:11" ht="14.1" customHeight="1" x14ac:dyDescent="0.2">
      <c r="A57" s="306" t="s">
        <v>284</v>
      </c>
      <c r="B57" s="307" t="s">
        <v>285</v>
      </c>
      <c r="C57" s="308"/>
      <c r="D57" s="113">
        <v>1.5218769816106532</v>
      </c>
      <c r="E57" s="115">
        <v>240</v>
      </c>
      <c r="F57" s="114">
        <v>234</v>
      </c>
      <c r="G57" s="114">
        <v>241</v>
      </c>
      <c r="H57" s="114">
        <v>246</v>
      </c>
      <c r="I57" s="140">
        <v>235</v>
      </c>
      <c r="J57" s="115">
        <v>5</v>
      </c>
      <c r="K57" s="116">
        <v>2.1276595744680851</v>
      </c>
    </row>
    <row r="58" spans="1:11" ht="14.1" customHeight="1" x14ac:dyDescent="0.2">
      <c r="A58" s="306">
        <v>73</v>
      </c>
      <c r="B58" s="307" t="s">
        <v>286</v>
      </c>
      <c r="C58" s="308"/>
      <c r="D58" s="113">
        <v>1.0272669625871909</v>
      </c>
      <c r="E58" s="115">
        <v>162</v>
      </c>
      <c r="F58" s="114">
        <v>149</v>
      </c>
      <c r="G58" s="114">
        <v>151</v>
      </c>
      <c r="H58" s="114">
        <v>149</v>
      </c>
      <c r="I58" s="140">
        <v>163</v>
      </c>
      <c r="J58" s="115">
        <v>-1</v>
      </c>
      <c r="K58" s="116">
        <v>-0.61349693251533743</v>
      </c>
    </row>
    <row r="59" spans="1:11" ht="14.1" customHeight="1" x14ac:dyDescent="0.2">
      <c r="A59" s="306" t="s">
        <v>287</v>
      </c>
      <c r="B59" s="307" t="s">
        <v>288</v>
      </c>
      <c r="C59" s="308"/>
      <c r="D59" s="113">
        <v>0.75459733671528217</v>
      </c>
      <c r="E59" s="115">
        <v>119</v>
      </c>
      <c r="F59" s="114">
        <v>110</v>
      </c>
      <c r="G59" s="114">
        <v>113</v>
      </c>
      <c r="H59" s="114">
        <v>112</v>
      </c>
      <c r="I59" s="140">
        <v>111</v>
      </c>
      <c r="J59" s="115">
        <v>8</v>
      </c>
      <c r="K59" s="116">
        <v>7.2072072072072073</v>
      </c>
    </row>
    <row r="60" spans="1:11" ht="14.1" customHeight="1" x14ac:dyDescent="0.2">
      <c r="A60" s="306">
        <v>81</v>
      </c>
      <c r="B60" s="307" t="s">
        <v>289</v>
      </c>
      <c r="C60" s="308"/>
      <c r="D60" s="113">
        <v>3.6144578313253013</v>
      </c>
      <c r="E60" s="115">
        <v>570</v>
      </c>
      <c r="F60" s="114">
        <v>556</v>
      </c>
      <c r="G60" s="114">
        <v>568</v>
      </c>
      <c r="H60" s="114">
        <v>554</v>
      </c>
      <c r="I60" s="140">
        <v>555</v>
      </c>
      <c r="J60" s="115">
        <v>15</v>
      </c>
      <c r="K60" s="116">
        <v>2.7027027027027026</v>
      </c>
    </row>
    <row r="61" spans="1:11" ht="14.1" customHeight="1" x14ac:dyDescent="0.2">
      <c r="A61" s="306" t="s">
        <v>290</v>
      </c>
      <c r="B61" s="307" t="s">
        <v>291</v>
      </c>
      <c r="C61" s="308"/>
      <c r="D61" s="113">
        <v>1.2745719720989219</v>
      </c>
      <c r="E61" s="115">
        <v>201</v>
      </c>
      <c r="F61" s="114">
        <v>200</v>
      </c>
      <c r="G61" s="114">
        <v>201</v>
      </c>
      <c r="H61" s="114">
        <v>195</v>
      </c>
      <c r="I61" s="140">
        <v>192</v>
      </c>
      <c r="J61" s="115">
        <v>9</v>
      </c>
      <c r="K61" s="116">
        <v>4.6875</v>
      </c>
    </row>
    <row r="62" spans="1:11" ht="14.1" customHeight="1" x14ac:dyDescent="0.2">
      <c r="A62" s="306" t="s">
        <v>292</v>
      </c>
      <c r="B62" s="307" t="s">
        <v>293</v>
      </c>
      <c r="C62" s="308"/>
      <c r="D62" s="113">
        <v>1.2555485098287889</v>
      </c>
      <c r="E62" s="115">
        <v>198</v>
      </c>
      <c r="F62" s="114">
        <v>188</v>
      </c>
      <c r="G62" s="114">
        <v>199</v>
      </c>
      <c r="H62" s="114">
        <v>187</v>
      </c>
      <c r="I62" s="140">
        <v>184</v>
      </c>
      <c r="J62" s="115">
        <v>14</v>
      </c>
      <c r="K62" s="116">
        <v>7.6086956521739131</v>
      </c>
    </row>
    <row r="63" spans="1:11" ht="14.1" customHeight="1" x14ac:dyDescent="0.2">
      <c r="A63" s="306"/>
      <c r="B63" s="307" t="s">
        <v>294</v>
      </c>
      <c r="C63" s="308"/>
      <c r="D63" s="113">
        <v>0.91312618896639186</v>
      </c>
      <c r="E63" s="115">
        <v>144</v>
      </c>
      <c r="F63" s="114">
        <v>141</v>
      </c>
      <c r="G63" s="114">
        <v>150</v>
      </c>
      <c r="H63" s="114">
        <v>141</v>
      </c>
      <c r="I63" s="140">
        <v>141</v>
      </c>
      <c r="J63" s="115">
        <v>3</v>
      </c>
      <c r="K63" s="116">
        <v>2.1276595744680851</v>
      </c>
    </row>
    <row r="64" spans="1:11" ht="14.1" customHeight="1" x14ac:dyDescent="0.2">
      <c r="A64" s="306" t="s">
        <v>295</v>
      </c>
      <c r="B64" s="307" t="s">
        <v>296</v>
      </c>
      <c r="C64" s="308"/>
      <c r="D64" s="113">
        <v>0.13316423589093215</v>
      </c>
      <c r="E64" s="115">
        <v>21</v>
      </c>
      <c r="F64" s="114">
        <v>20</v>
      </c>
      <c r="G64" s="114">
        <v>22</v>
      </c>
      <c r="H64" s="114">
        <v>21</v>
      </c>
      <c r="I64" s="140">
        <v>23</v>
      </c>
      <c r="J64" s="115">
        <v>-2</v>
      </c>
      <c r="K64" s="116">
        <v>-8.695652173913043</v>
      </c>
    </row>
    <row r="65" spans="1:11" ht="14.1" customHeight="1" x14ac:dyDescent="0.2">
      <c r="A65" s="306" t="s">
        <v>297</v>
      </c>
      <c r="B65" s="307" t="s">
        <v>298</v>
      </c>
      <c r="C65" s="308"/>
      <c r="D65" s="113">
        <v>0.53265694356372861</v>
      </c>
      <c r="E65" s="115">
        <v>84</v>
      </c>
      <c r="F65" s="114">
        <v>85</v>
      </c>
      <c r="G65" s="114">
        <v>85</v>
      </c>
      <c r="H65" s="114">
        <v>89</v>
      </c>
      <c r="I65" s="140">
        <v>93</v>
      </c>
      <c r="J65" s="115">
        <v>-9</v>
      </c>
      <c r="K65" s="116">
        <v>-9.67741935483871</v>
      </c>
    </row>
    <row r="66" spans="1:11" ht="14.1" customHeight="1" x14ac:dyDescent="0.2">
      <c r="A66" s="306">
        <v>82</v>
      </c>
      <c r="B66" s="307" t="s">
        <v>299</v>
      </c>
      <c r="C66" s="308"/>
      <c r="D66" s="113">
        <v>1.648700063411541</v>
      </c>
      <c r="E66" s="115">
        <v>260</v>
      </c>
      <c r="F66" s="114">
        <v>283</v>
      </c>
      <c r="G66" s="114">
        <v>290</v>
      </c>
      <c r="H66" s="114">
        <v>295</v>
      </c>
      <c r="I66" s="140">
        <v>298</v>
      </c>
      <c r="J66" s="115">
        <v>-38</v>
      </c>
      <c r="K66" s="116">
        <v>-12.751677852348994</v>
      </c>
    </row>
    <row r="67" spans="1:11" ht="14.1" customHeight="1" x14ac:dyDescent="0.2">
      <c r="A67" s="306" t="s">
        <v>300</v>
      </c>
      <c r="B67" s="307" t="s">
        <v>301</v>
      </c>
      <c r="C67" s="308"/>
      <c r="D67" s="113">
        <v>0.64045656309448318</v>
      </c>
      <c r="E67" s="115">
        <v>101</v>
      </c>
      <c r="F67" s="114">
        <v>107</v>
      </c>
      <c r="G67" s="114">
        <v>107</v>
      </c>
      <c r="H67" s="114">
        <v>109</v>
      </c>
      <c r="I67" s="140">
        <v>115</v>
      </c>
      <c r="J67" s="115">
        <v>-14</v>
      </c>
      <c r="K67" s="116">
        <v>-12.173913043478262</v>
      </c>
    </row>
    <row r="68" spans="1:11" ht="14.1" customHeight="1" x14ac:dyDescent="0.2">
      <c r="A68" s="306" t="s">
        <v>302</v>
      </c>
      <c r="B68" s="307" t="s">
        <v>303</v>
      </c>
      <c r="C68" s="308"/>
      <c r="D68" s="113">
        <v>0.48192771084337349</v>
      </c>
      <c r="E68" s="115">
        <v>76</v>
      </c>
      <c r="F68" s="114">
        <v>91</v>
      </c>
      <c r="G68" s="114">
        <v>90</v>
      </c>
      <c r="H68" s="114">
        <v>93</v>
      </c>
      <c r="I68" s="140">
        <v>94</v>
      </c>
      <c r="J68" s="115">
        <v>-18</v>
      </c>
      <c r="K68" s="116">
        <v>-19.148936170212767</v>
      </c>
    </row>
    <row r="69" spans="1:11" ht="14.1" customHeight="1" x14ac:dyDescent="0.2">
      <c r="A69" s="306">
        <v>83</v>
      </c>
      <c r="B69" s="307" t="s">
        <v>304</v>
      </c>
      <c r="C69" s="308"/>
      <c r="D69" s="113">
        <v>2.3779327837666457</v>
      </c>
      <c r="E69" s="115">
        <v>375</v>
      </c>
      <c r="F69" s="114">
        <v>393</v>
      </c>
      <c r="G69" s="114">
        <v>400</v>
      </c>
      <c r="H69" s="114">
        <v>416</v>
      </c>
      <c r="I69" s="140">
        <v>422</v>
      </c>
      <c r="J69" s="115">
        <v>-47</v>
      </c>
      <c r="K69" s="116">
        <v>-11.137440758293838</v>
      </c>
    </row>
    <row r="70" spans="1:11" ht="14.1" customHeight="1" x14ac:dyDescent="0.2">
      <c r="A70" s="306" t="s">
        <v>305</v>
      </c>
      <c r="B70" s="307" t="s">
        <v>306</v>
      </c>
      <c r="C70" s="308"/>
      <c r="D70" s="113">
        <v>1.2365250475586558</v>
      </c>
      <c r="E70" s="115">
        <v>195</v>
      </c>
      <c r="F70" s="114">
        <v>200</v>
      </c>
      <c r="G70" s="114">
        <v>197</v>
      </c>
      <c r="H70" s="114">
        <v>212</v>
      </c>
      <c r="I70" s="140">
        <v>215</v>
      </c>
      <c r="J70" s="115">
        <v>-20</v>
      </c>
      <c r="K70" s="116">
        <v>-9.3023255813953494</v>
      </c>
    </row>
    <row r="71" spans="1:11" ht="14.1" customHeight="1" x14ac:dyDescent="0.2">
      <c r="A71" s="306"/>
      <c r="B71" s="307" t="s">
        <v>307</v>
      </c>
      <c r="C71" s="308"/>
      <c r="D71" s="113">
        <v>0.69752694990488273</v>
      </c>
      <c r="E71" s="115">
        <v>110</v>
      </c>
      <c r="F71" s="114">
        <v>104</v>
      </c>
      <c r="G71" s="114">
        <v>104</v>
      </c>
      <c r="H71" s="114">
        <v>128</v>
      </c>
      <c r="I71" s="140">
        <v>127</v>
      </c>
      <c r="J71" s="115">
        <v>-17</v>
      </c>
      <c r="K71" s="116">
        <v>-13.385826771653543</v>
      </c>
    </row>
    <row r="72" spans="1:11" ht="14.1" customHeight="1" x14ac:dyDescent="0.2">
      <c r="A72" s="306">
        <v>84</v>
      </c>
      <c r="B72" s="307" t="s">
        <v>308</v>
      </c>
      <c r="C72" s="308"/>
      <c r="D72" s="113">
        <v>1.1857958148383005</v>
      </c>
      <c r="E72" s="115">
        <v>187</v>
      </c>
      <c r="F72" s="114">
        <v>193</v>
      </c>
      <c r="G72" s="114">
        <v>189</v>
      </c>
      <c r="H72" s="114">
        <v>189</v>
      </c>
      <c r="I72" s="140">
        <v>179</v>
      </c>
      <c r="J72" s="115">
        <v>8</v>
      </c>
      <c r="K72" s="116">
        <v>4.4692737430167595</v>
      </c>
    </row>
    <row r="73" spans="1:11" ht="14.1" customHeight="1" x14ac:dyDescent="0.2">
      <c r="A73" s="306" t="s">
        <v>309</v>
      </c>
      <c r="B73" s="307" t="s">
        <v>310</v>
      </c>
      <c r="C73" s="308"/>
      <c r="D73" s="113">
        <v>0.11414077362079898</v>
      </c>
      <c r="E73" s="115">
        <v>18</v>
      </c>
      <c r="F73" s="114">
        <v>16</v>
      </c>
      <c r="G73" s="114">
        <v>15</v>
      </c>
      <c r="H73" s="114">
        <v>15</v>
      </c>
      <c r="I73" s="140">
        <v>14</v>
      </c>
      <c r="J73" s="115">
        <v>4</v>
      </c>
      <c r="K73" s="116">
        <v>28.571428571428573</v>
      </c>
    </row>
    <row r="74" spans="1:11" ht="14.1" customHeight="1" x14ac:dyDescent="0.2">
      <c r="A74" s="306" t="s">
        <v>311</v>
      </c>
      <c r="B74" s="307" t="s">
        <v>312</v>
      </c>
      <c r="C74" s="308"/>
      <c r="D74" s="113">
        <v>8.8776157260621436E-2</v>
      </c>
      <c r="E74" s="115">
        <v>14</v>
      </c>
      <c r="F74" s="114">
        <v>14</v>
      </c>
      <c r="G74" s="114">
        <v>13</v>
      </c>
      <c r="H74" s="114">
        <v>16</v>
      </c>
      <c r="I74" s="140">
        <v>14</v>
      </c>
      <c r="J74" s="115">
        <v>0</v>
      </c>
      <c r="K74" s="116">
        <v>0</v>
      </c>
    </row>
    <row r="75" spans="1:11" ht="14.1" customHeight="1" x14ac:dyDescent="0.2">
      <c r="A75" s="306" t="s">
        <v>313</v>
      </c>
      <c r="B75" s="307" t="s">
        <v>314</v>
      </c>
      <c r="C75" s="308"/>
      <c r="D75" s="113">
        <v>0.15218769816106531</v>
      </c>
      <c r="E75" s="115">
        <v>24</v>
      </c>
      <c r="F75" s="114">
        <v>27</v>
      </c>
      <c r="G75" s="114">
        <v>23</v>
      </c>
      <c r="H75" s="114">
        <v>24</v>
      </c>
      <c r="I75" s="140">
        <v>23</v>
      </c>
      <c r="J75" s="115">
        <v>1</v>
      </c>
      <c r="K75" s="116">
        <v>4.3478260869565215</v>
      </c>
    </row>
    <row r="76" spans="1:11" ht="14.1" customHeight="1" x14ac:dyDescent="0.2">
      <c r="A76" s="306">
        <v>91</v>
      </c>
      <c r="B76" s="307" t="s">
        <v>315</v>
      </c>
      <c r="C76" s="308"/>
      <c r="D76" s="113" t="s">
        <v>514</v>
      </c>
      <c r="E76" s="115" t="s">
        <v>514</v>
      </c>
      <c r="F76" s="114" t="s">
        <v>514</v>
      </c>
      <c r="G76" s="114" t="s">
        <v>514</v>
      </c>
      <c r="H76" s="114" t="s">
        <v>514</v>
      </c>
      <c r="I76" s="140" t="s">
        <v>514</v>
      </c>
      <c r="J76" s="115" t="s">
        <v>514</v>
      </c>
      <c r="K76" s="116" t="s">
        <v>514</v>
      </c>
    </row>
    <row r="77" spans="1:11" ht="14.1" customHeight="1" x14ac:dyDescent="0.2">
      <c r="A77" s="306">
        <v>92</v>
      </c>
      <c r="B77" s="307" t="s">
        <v>316</v>
      </c>
      <c r="C77" s="308"/>
      <c r="D77" s="113">
        <v>0.33608116677235256</v>
      </c>
      <c r="E77" s="115">
        <v>53</v>
      </c>
      <c r="F77" s="114">
        <v>54</v>
      </c>
      <c r="G77" s="114">
        <v>49</v>
      </c>
      <c r="H77" s="114">
        <v>47</v>
      </c>
      <c r="I77" s="140">
        <v>46</v>
      </c>
      <c r="J77" s="115">
        <v>7</v>
      </c>
      <c r="K77" s="116">
        <v>15.217391304347826</v>
      </c>
    </row>
    <row r="78" spans="1:11" ht="14.1" customHeight="1" x14ac:dyDescent="0.2">
      <c r="A78" s="306">
        <v>93</v>
      </c>
      <c r="B78" s="307" t="s">
        <v>317</v>
      </c>
      <c r="C78" s="308"/>
      <c r="D78" s="113">
        <v>7.6093849080532655E-2</v>
      </c>
      <c r="E78" s="115">
        <v>12</v>
      </c>
      <c r="F78" s="114">
        <v>12</v>
      </c>
      <c r="G78" s="114">
        <v>15</v>
      </c>
      <c r="H78" s="114">
        <v>14</v>
      </c>
      <c r="I78" s="140">
        <v>13</v>
      </c>
      <c r="J78" s="115">
        <v>-1</v>
      </c>
      <c r="K78" s="116">
        <v>-7.6923076923076925</v>
      </c>
    </row>
    <row r="79" spans="1:11" ht="14.1" customHeight="1" x14ac:dyDescent="0.2">
      <c r="A79" s="306">
        <v>94</v>
      </c>
      <c r="B79" s="307" t="s">
        <v>318</v>
      </c>
      <c r="C79" s="308"/>
      <c r="D79" s="113">
        <v>0.33608116677235256</v>
      </c>
      <c r="E79" s="115">
        <v>53</v>
      </c>
      <c r="F79" s="114">
        <v>60</v>
      </c>
      <c r="G79" s="114">
        <v>62</v>
      </c>
      <c r="H79" s="114">
        <v>90</v>
      </c>
      <c r="I79" s="140">
        <v>87</v>
      </c>
      <c r="J79" s="115">
        <v>-34</v>
      </c>
      <c r="K79" s="116">
        <v>-39.080459770114942</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2.0798985415345594</v>
      </c>
      <c r="E81" s="143">
        <v>328</v>
      </c>
      <c r="F81" s="144">
        <v>358</v>
      </c>
      <c r="G81" s="144">
        <v>360</v>
      </c>
      <c r="H81" s="144">
        <v>360</v>
      </c>
      <c r="I81" s="145">
        <v>331</v>
      </c>
      <c r="J81" s="143">
        <v>-3</v>
      </c>
      <c r="K81" s="146">
        <v>-0.90634441087613293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8634</v>
      </c>
      <c r="G12" s="536">
        <v>6037</v>
      </c>
      <c r="H12" s="536">
        <v>10403</v>
      </c>
      <c r="I12" s="536">
        <v>7345</v>
      </c>
      <c r="J12" s="537">
        <v>8608</v>
      </c>
      <c r="K12" s="538">
        <v>26</v>
      </c>
      <c r="L12" s="349">
        <v>0.30204460966542751</v>
      </c>
    </row>
    <row r="13" spans="1:17" s="110" customFormat="1" ht="15" customHeight="1" x14ac:dyDescent="0.2">
      <c r="A13" s="350" t="s">
        <v>345</v>
      </c>
      <c r="B13" s="351" t="s">
        <v>346</v>
      </c>
      <c r="C13" s="347"/>
      <c r="D13" s="347"/>
      <c r="E13" s="348"/>
      <c r="F13" s="536">
        <v>4908</v>
      </c>
      <c r="G13" s="536">
        <v>3446</v>
      </c>
      <c r="H13" s="536">
        <v>5924</v>
      </c>
      <c r="I13" s="536">
        <v>4426</v>
      </c>
      <c r="J13" s="537">
        <v>5115</v>
      </c>
      <c r="K13" s="538">
        <v>-207</v>
      </c>
      <c r="L13" s="349">
        <v>-4.0469208211143695</v>
      </c>
    </row>
    <row r="14" spans="1:17" s="110" customFormat="1" ht="22.5" customHeight="1" x14ac:dyDescent="0.2">
      <c r="A14" s="350"/>
      <c r="B14" s="351" t="s">
        <v>347</v>
      </c>
      <c r="C14" s="347"/>
      <c r="D14" s="347"/>
      <c r="E14" s="348"/>
      <c r="F14" s="536">
        <v>3726</v>
      </c>
      <c r="G14" s="536">
        <v>2591</v>
      </c>
      <c r="H14" s="536">
        <v>4479</v>
      </c>
      <c r="I14" s="536">
        <v>2919</v>
      </c>
      <c r="J14" s="537">
        <v>3493</v>
      </c>
      <c r="K14" s="538">
        <v>233</v>
      </c>
      <c r="L14" s="349">
        <v>6.6704838247924423</v>
      </c>
    </row>
    <row r="15" spans="1:17" s="110" customFormat="1" ht="15" customHeight="1" x14ac:dyDescent="0.2">
      <c r="A15" s="350" t="s">
        <v>348</v>
      </c>
      <c r="B15" s="351" t="s">
        <v>108</v>
      </c>
      <c r="C15" s="347"/>
      <c r="D15" s="347"/>
      <c r="E15" s="348"/>
      <c r="F15" s="536">
        <v>1560</v>
      </c>
      <c r="G15" s="536">
        <v>1125</v>
      </c>
      <c r="H15" s="536">
        <v>3850</v>
      </c>
      <c r="I15" s="536">
        <v>1153</v>
      </c>
      <c r="J15" s="537">
        <v>1344</v>
      </c>
      <c r="K15" s="538">
        <v>216</v>
      </c>
      <c r="L15" s="349">
        <v>16.071428571428573</v>
      </c>
    </row>
    <row r="16" spans="1:17" s="110" customFormat="1" ht="15" customHeight="1" x14ac:dyDescent="0.2">
      <c r="A16" s="350"/>
      <c r="B16" s="351" t="s">
        <v>109</v>
      </c>
      <c r="C16" s="347"/>
      <c r="D16" s="347"/>
      <c r="E16" s="348"/>
      <c r="F16" s="536">
        <v>5794</v>
      </c>
      <c r="G16" s="536">
        <v>4091</v>
      </c>
      <c r="H16" s="536">
        <v>5478</v>
      </c>
      <c r="I16" s="536">
        <v>5041</v>
      </c>
      <c r="J16" s="537">
        <v>5965</v>
      </c>
      <c r="K16" s="538">
        <v>-171</v>
      </c>
      <c r="L16" s="349">
        <v>-2.8667225481978207</v>
      </c>
    </row>
    <row r="17" spans="1:12" s="110" customFormat="1" ht="15" customHeight="1" x14ac:dyDescent="0.2">
      <c r="A17" s="350"/>
      <c r="B17" s="351" t="s">
        <v>110</v>
      </c>
      <c r="C17" s="347"/>
      <c r="D17" s="347"/>
      <c r="E17" s="348"/>
      <c r="F17" s="536">
        <v>1173</v>
      </c>
      <c r="G17" s="536">
        <v>741</v>
      </c>
      <c r="H17" s="536">
        <v>982</v>
      </c>
      <c r="I17" s="536">
        <v>1050</v>
      </c>
      <c r="J17" s="537">
        <v>1183</v>
      </c>
      <c r="K17" s="538">
        <v>-10</v>
      </c>
      <c r="L17" s="349">
        <v>-0.84530853761622993</v>
      </c>
    </row>
    <row r="18" spans="1:12" s="110" customFormat="1" ht="15" customHeight="1" x14ac:dyDescent="0.2">
      <c r="A18" s="350"/>
      <c r="B18" s="351" t="s">
        <v>111</v>
      </c>
      <c r="C18" s="347"/>
      <c r="D18" s="347"/>
      <c r="E18" s="348"/>
      <c r="F18" s="536">
        <v>107</v>
      </c>
      <c r="G18" s="536">
        <v>80</v>
      </c>
      <c r="H18" s="536">
        <v>93</v>
      </c>
      <c r="I18" s="536">
        <v>101</v>
      </c>
      <c r="J18" s="537">
        <v>116</v>
      </c>
      <c r="K18" s="538">
        <v>-9</v>
      </c>
      <c r="L18" s="349">
        <v>-7.7586206896551726</v>
      </c>
    </row>
    <row r="19" spans="1:12" s="110" customFormat="1" ht="15" customHeight="1" x14ac:dyDescent="0.2">
      <c r="A19" s="118" t="s">
        <v>113</v>
      </c>
      <c r="B19" s="119" t="s">
        <v>181</v>
      </c>
      <c r="C19" s="347"/>
      <c r="D19" s="347"/>
      <c r="E19" s="348"/>
      <c r="F19" s="536">
        <v>5904</v>
      </c>
      <c r="G19" s="536">
        <v>4006</v>
      </c>
      <c r="H19" s="536">
        <v>7478</v>
      </c>
      <c r="I19" s="536">
        <v>4968</v>
      </c>
      <c r="J19" s="537">
        <v>6002</v>
      </c>
      <c r="K19" s="538">
        <v>-98</v>
      </c>
      <c r="L19" s="349">
        <v>-1.6327890703098966</v>
      </c>
    </row>
    <row r="20" spans="1:12" s="110" customFormat="1" ht="15" customHeight="1" x14ac:dyDescent="0.2">
      <c r="A20" s="118"/>
      <c r="B20" s="119" t="s">
        <v>182</v>
      </c>
      <c r="C20" s="347"/>
      <c r="D20" s="347"/>
      <c r="E20" s="348"/>
      <c r="F20" s="536">
        <v>2730</v>
      </c>
      <c r="G20" s="536">
        <v>2031</v>
      </c>
      <c r="H20" s="536">
        <v>2925</v>
      </c>
      <c r="I20" s="536">
        <v>2377</v>
      </c>
      <c r="J20" s="537">
        <v>2606</v>
      </c>
      <c r="K20" s="538">
        <v>124</v>
      </c>
      <c r="L20" s="349">
        <v>4.7582501918649269</v>
      </c>
    </row>
    <row r="21" spans="1:12" s="110" customFormat="1" ht="15" customHeight="1" x14ac:dyDescent="0.2">
      <c r="A21" s="118" t="s">
        <v>113</v>
      </c>
      <c r="B21" s="119" t="s">
        <v>116</v>
      </c>
      <c r="C21" s="347"/>
      <c r="D21" s="347"/>
      <c r="E21" s="348"/>
      <c r="F21" s="536">
        <v>7418</v>
      </c>
      <c r="G21" s="536">
        <v>5021</v>
      </c>
      <c r="H21" s="536">
        <v>8879</v>
      </c>
      <c r="I21" s="536">
        <v>6178</v>
      </c>
      <c r="J21" s="537">
        <v>7368</v>
      </c>
      <c r="K21" s="538">
        <v>50</v>
      </c>
      <c r="L21" s="349">
        <v>0.67861020629750268</v>
      </c>
    </row>
    <row r="22" spans="1:12" s="110" customFormat="1" ht="15" customHeight="1" x14ac:dyDescent="0.2">
      <c r="A22" s="118"/>
      <c r="B22" s="119" t="s">
        <v>117</v>
      </c>
      <c r="C22" s="347"/>
      <c r="D22" s="347"/>
      <c r="E22" s="348"/>
      <c r="F22" s="536">
        <v>1215</v>
      </c>
      <c r="G22" s="536">
        <v>1012</v>
      </c>
      <c r="H22" s="536">
        <v>1517</v>
      </c>
      <c r="I22" s="536">
        <v>1162</v>
      </c>
      <c r="J22" s="537">
        <v>1236</v>
      </c>
      <c r="K22" s="538">
        <v>-21</v>
      </c>
      <c r="L22" s="349">
        <v>-1.6990291262135921</v>
      </c>
    </row>
    <row r="23" spans="1:12" s="110" customFormat="1" ht="15" customHeight="1" x14ac:dyDescent="0.2">
      <c r="A23" s="352" t="s">
        <v>348</v>
      </c>
      <c r="B23" s="353" t="s">
        <v>193</v>
      </c>
      <c r="C23" s="354"/>
      <c r="D23" s="354"/>
      <c r="E23" s="355"/>
      <c r="F23" s="539">
        <v>116</v>
      </c>
      <c r="G23" s="539">
        <v>199</v>
      </c>
      <c r="H23" s="539">
        <v>1778</v>
      </c>
      <c r="I23" s="539">
        <v>62</v>
      </c>
      <c r="J23" s="540">
        <v>118</v>
      </c>
      <c r="K23" s="541">
        <v>-2</v>
      </c>
      <c r="L23" s="356">
        <v>-1.6949152542372881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28.2</v>
      </c>
      <c r="G25" s="542">
        <v>29.3</v>
      </c>
      <c r="H25" s="542">
        <v>32.200000000000003</v>
      </c>
      <c r="I25" s="542">
        <v>29.1</v>
      </c>
      <c r="J25" s="542">
        <v>28.1</v>
      </c>
      <c r="K25" s="543" t="s">
        <v>350</v>
      </c>
      <c r="L25" s="364">
        <v>9.9999999999997868E-2</v>
      </c>
    </row>
    <row r="26" spans="1:12" s="110" customFormat="1" ht="15" customHeight="1" x14ac:dyDescent="0.2">
      <c r="A26" s="365" t="s">
        <v>105</v>
      </c>
      <c r="B26" s="366" t="s">
        <v>346</v>
      </c>
      <c r="C26" s="362"/>
      <c r="D26" s="362"/>
      <c r="E26" s="363"/>
      <c r="F26" s="542">
        <v>26</v>
      </c>
      <c r="G26" s="542">
        <v>26.3</v>
      </c>
      <c r="H26" s="542">
        <v>29.1</v>
      </c>
      <c r="I26" s="542">
        <v>26.7</v>
      </c>
      <c r="J26" s="544">
        <v>25.1</v>
      </c>
      <c r="K26" s="543" t="s">
        <v>350</v>
      </c>
      <c r="L26" s="364">
        <v>0.89999999999999858</v>
      </c>
    </row>
    <row r="27" spans="1:12" s="110" customFormat="1" ht="15" customHeight="1" x14ac:dyDescent="0.2">
      <c r="A27" s="365"/>
      <c r="B27" s="366" t="s">
        <v>347</v>
      </c>
      <c r="C27" s="362"/>
      <c r="D27" s="362"/>
      <c r="E27" s="363"/>
      <c r="F27" s="542">
        <v>31.3</v>
      </c>
      <c r="G27" s="542">
        <v>33.200000000000003</v>
      </c>
      <c r="H27" s="542">
        <v>36.299999999999997</v>
      </c>
      <c r="I27" s="542">
        <v>32.9</v>
      </c>
      <c r="J27" s="542">
        <v>32.5</v>
      </c>
      <c r="K27" s="543" t="s">
        <v>350</v>
      </c>
      <c r="L27" s="364">
        <v>-1.1999999999999993</v>
      </c>
    </row>
    <row r="28" spans="1:12" s="110" customFormat="1" ht="15" customHeight="1" x14ac:dyDescent="0.2">
      <c r="A28" s="365" t="s">
        <v>113</v>
      </c>
      <c r="B28" s="366" t="s">
        <v>108</v>
      </c>
      <c r="C28" s="362"/>
      <c r="D28" s="362"/>
      <c r="E28" s="363"/>
      <c r="F28" s="542">
        <v>40.799999999999997</v>
      </c>
      <c r="G28" s="542">
        <v>38.299999999999997</v>
      </c>
      <c r="H28" s="542">
        <v>41.6</v>
      </c>
      <c r="I28" s="542">
        <v>39.299999999999997</v>
      </c>
      <c r="J28" s="542">
        <v>36.700000000000003</v>
      </c>
      <c r="K28" s="543" t="s">
        <v>350</v>
      </c>
      <c r="L28" s="364">
        <v>4.0999999999999943</v>
      </c>
    </row>
    <row r="29" spans="1:12" s="110" customFormat="1" ht="11.25" x14ac:dyDescent="0.2">
      <c r="A29" s="365"/>
      <c r="B29" s="366" t="s">
        <v>109</v>
      </c>
      <c r="C29" s="362"/>
      <c r="D29" s="362"/>
      <c r="E29" s="363"/>
      <c r="F29" s="542">
        <v>25.9</v>
      </c>
      <c r="G29" s="542">
        <v>27.3</v>
      </c>
      <c r="H29" s="542">
        <v>28.7</v>
      </c>
      <c r="I29" s="542">
        <v>26.6</v>
      </c>
      <c r="J29" s="544">
        <v>27</v>
      </c>
      <c r="K29" s="543" t="s">
        <v>350</v>
      </c>
      <c r="L29" s="364">
        <v>-1.1000000000000014</v>
      </c>
    </row>
    <row r="30" spans="1:12" s="110" customFormat="1" ht="15" customHeight="1" x14ac:dyDescent="0.2">
      <c r="A30" s="365"/>
      <c r="B30" s="366" t="s">
        <v>110</v>
      </c>
      <c r="C30" s="362"/>
      <c r="D30" s="362"/>
      <c r="E30" s="363"/>
      <c r="F30" s="542">
        <v>24</v>
      </c>
      <c r="G30" s="542">
        <v>28.8</v>
      </c>
      <c r="H30" s="542">
        <v>32.5</v>
      </c>
      <c r="I30" s="542">
        <v>29.9</v>
      </c>
      <c r="J30" s="542">
        <v>23.8</v>
      </c>
      <c r="K30" s="543" t="s">
        <v>350</v>
      </c>
      <c r="L30" s="364">
        <v>0.19999999999999929</v>
      </c>
    </row>
    <row r="31" spans="1:12" s="110" customFormat="1" ht="15" customHeight="1" x14ac:dyDescent="0.2">
      <c r="A31" s="365"/>
      <c r="B31" s="366" t="s">
        <v>111</v>
      </c>
      <c r="C31" s="362"/>
      <c r="D31" s="362"/>
      <c r="E31" s="363"/>
      <c r="F31" s="542">
        <v>39.299999999999997</v>
      </c>
      <c r="G31" s="542">
        <v>32.5</v>
      </c>
      <c r="H31" s="542">
        <v>43</v>
      </c>
      <c r="I31" s="542">
        <v>40</v>
      </c>
      <c r="J31" s="542">
        <v>38.799999999999997</v>
      </c>
      <c r="K31" s="543" t="s">
        <v>350</v>
      </c>
      <c r="L31" s="364">
        <v>0.5</v>
      </c>
    </row>
    <row r="32" spans="1:12" s="110" customFormat="1" ht="15" customHeight="1" x14ac:dyDescent="0.2">
      <c r="A32" s="367" t="s">
        <v>113</v>
      </c>
      <c r="B32" s="368" t="s">
        <v>181</v>
      </c>
      <c r="C32" s="362"/>
      <c r="D32" s="362"/>
      <c r="E32" s="363"/>
      <c r="F32" s="542">
        <v>25</v>
      </c>
      <c r="G32" s="542">
        <v>26.4</v>
      </c>
      <c r="H32" s="542">
        <v>28.8</v>
      </c>
      <c r="I32" s="542">
        <v>25.7</v>
      </c>
      <c r="J32" s="544">
        <v>25.5</v>
      </c>
      <c r="K32" s="543" t="s">
        <v>350</v>
      </c>
      <c r="L32" s="364">
        <v>-0.5</v>
      </c>
    </row>
    <row r="33" spans="1:12" s="110" customFormat="1" ht="15" customHeight="1" x14ac:dyDescent="0.2">
      <c r="A33" s="367"/>
      <c r="B33" s="368" t="s">
        <v>182</v>
      </c>
      <c r="C33" s="362"/>
      <c r="D33" s="362"/>
      <c r="E33" s="363"/>
      <c r="F33" s="542">
        <v>35</v>
      </c>
      <c r="G33" s="542">
        <v>34.799999999999997</v>
      </c>
      <c r="H33" s="542">
        <v>38.799999999999997</v>
      </c>
      <c r="I33" s="542">
        <v>36.4</v>
      </c>
      <c r="J33" s="542">
        <v>34.1</v>
      </c>
      <c r="K33" s="543" t="s">
        <v>350</v>
      </c>
      <c r="L33" s="364">
        <v>0.89999999999999858</v>
      </c>
    </row>
    <row r="34" spans="1:12" s="369" customFormat="1" ht="15" customHeight="1" x14ac:dyDescent="0.2">
      <c r="A34" s="367" t="s">
        <v>113</v>
      </c>
      <c r="B34" s="368" t="s">
        <v>116</v>
      </c>
      <c r="C34" s="362"/>
      <c r="D34" s="362"/>
      <c r="E34" s="363"/>
      <c r="F34" s="542">
        <v>27.4</v>
      </c>
      <c r="G34" s="542">
        <v>29.3</v>
      </c>
      <c r="H34" s="542">
        <v>32.6</v>
      </c>
      <c r="I34" s="542">
        <v>28.6</v>
      </c>
      <c r="J34" s="542">
        <v>27.3</v>
      </c>
      <c r="K34" s="543" t="s">
        <v>350</v>
      </c>
      <c r="L34" s="364">
        <v>9.9999999999997868E-2</v>
      </c>
    </row>
    <row r="35" spans="1:12" s="369" customFormat="1" ht="11.25" x14ac:dyDescent="0.2">
      <c r="A35" s="370"/>
      <c r="B35" s="371" t="s">
        <v>117</v>
      </c>
      <c r="C35" s="372"/>
      <c r="D35" s="372"/>
      <c r="E35" s="373"/>
      <c r="F35" s="545">
        <v>33.6</v>
      </c>
      <c r="G35" s="545">
        <v>29.2</v>
      </c>
      <c r="H35" s="545">
        <v>30.1</v>
      </c>
      <c r="I35" s="545">
        <v>31.9</v>
      </c>
      <c r="J35" s="546">
        <v>32.6</v>
      </c>
      <c r="K35" s="547" t="s">
        <v>350</v>
      </c>
      <c r="L35" s="374">
        <v>1</v>
      </c>
    </row>
    <row r="36" spans="1:12" s="369" customFormat="1" ht="15.95" customHeight="1" x14ac:dyDescent="0.2">
      <c r="A36" s="375" t="s">
        <v>351</v>
      </c>
      <c r="B36" s="376"/>
      <c r="C36" s="377"/>
      <c r="D36" s="376"/>
      <c r="E36" s="378"/>
      <c r="F36" s="548">
        <v>8331</v>
      </c>
      <c r="G36" s="548">
        <v>5688</v>
      </c>
      <c r="H36" s="548">
        <v>8158</v>
      </c>
      <c r="I36" s="548">
        <v>7137</v>
      </c>
      <c r="J36" s="548">
        <v>8260</v>
      </c>
      <c r="K36" s="549">
        <v>71</v>
      </c>
      <c r="L36" s="380">
        <v>0.85956416464891039</v>
      </c>
    </row>
    <row r="37" spans="1:12" s="369" customFormat="1" ht="15.95" customHeight="1" x14ac:dyDescent="0.2">
      <c r="A37" s="381"/>
      <c r="B37" s="382" t="s">
        <v>113</v>
      </c>
      <c r="C37" s="382" t="s">
        <v>352</v>
      </c>
      <c r="D37" s="382"/>
      <c r="E37" s="383"/>
      <c r="F37" s="548">
        <v>2352</v>
      </c>
      <c r="G37" s="548">
        <v>1665</v>
      </c>
      <c r="H37" s="548">
        <v>2629</v>
      </c>
      <c r="I37" s="548">
        <v>2079</v>
      </c>
      <c r="J37" s="548">
        <v>2317</v>
      </c>
      <c r="K37" s="549">
        <v>35</v>
      </c>
      <c r="L37" s="380">
        <v>1.5105740181268883</v>
      </c>
    </row>
    <row r="38" spans="1:12" s="369" customFormat="1" ht="15.95" customHeight="1" x14ac:dyDescent="0.2">
      <c r="A38" s="381"/>
      <c r="B38" s="384" t="s">
        <v>105</v>
      </c>
      <c r="C38" s="384" t="s">
        <v>106</v>
      </c>
      <c r="D38" s="385"/>
      <c r="E38" s="383"/>
      <c r="F38" s="548">
        <v>4760</v>
      </c>
      <c r="G38" s="548">
        <v>3266</v>
      </c>
      <c r="H38" s="548">
        <v>4626</v>
      </c>
      <c r="I38" s="548">
        <v>4318</v>
      </c>
      <c r="J38" s="550">
        <v>4954</v>
      </c>
      <c r="K38" s="549">
        <v>-194</v>
      </c>
      <c r="L38" s="380">
        <v>-3.916027452563585</v>
      </c>
    </row>
    <row r="39" spans="1:12" s="369" customFormat="1" ht="15.95" customHeight="1" x14ac:dyDescent="0.2">
      <c r="A39" s="381"/>
      <c r="B39" s="385"/>
      <c r="C39" s="382" t="s">
        <v>353</v>
      </c>
      <c r="D39" s="385"/>
      <c r="E39" s="383"/>
      <c r="F39" s="548">
        <v>1236</v>
      </c>
      <c r="G39" s="548">
        <v>860</v>
      </c>
      <c r="H39" s="548">
        <v>1348</v>
      </c>
      <c r="I39" s="548">
        <v>1151</v>
      </c>
      <c r="J39" s="548">
        <v>1241</v>
      </c>
      <c r="K39" s="549">
        <v>-5</v>
      </c>
      <c r="L39" s="380">
        <v>-0.40290088638195004</v>
      </c>
    </row>
    <row r="40" spans="1:12" s="369" customFormat="1" ht="15.95" customHeight="1" x14ac:dyDescent="0.2">
      <c r="A40" s="381"/>
      <c r="B40" s="384"/>
      <c r="C40" s="384" t="s">
        <v>107</v>
      </c>
      <c r="D40" s="385"/>
      <c r="E40" s="383"/>
      <c r="F40" s="548">
        <v>3571</v>
      </c>
      <c r="G40" s="548">
        <v>2422</v>
      </c>
      <c r="H40" s="548">
        <v>3532</v>
      </c>
      <c r="I40" s="548">
        <v>2819</v>
      </c>
      <c r="J40" s="548">
        <v>3306</v>
      </c>
      <c r="K40" s="549">
        <v>265</v>
      </c>
      <c r="L40" s="380">
        <v>8.0157289776164546</v>
      </c>
    </row>
    <row r="41" spans="1:12" s="369" customFormat="1" ht="24" customHeight="1" x14ac:dyDescent="0.2">
      <c r="A41" s="381"/>
      <c r="B41" s="385"/>
      <c r="C41" s="382" t="s">
        <v>353</v>
      </c>
      <c r="D41" s="385"/>
      <c r="E41" s="383"/>
      <c r="F41" s="548">
        <v>1116</v>
      </c>
      <c r="G41" s="548">
        <v>805</v>
      </c>
      <c r="H41" s="548">
        <v>1281</v>
      </c>
      <c r="I41" s="548">
        <v>928</v>
      </c>
      <c r="J41" s="550">
        <v>1076</v>
      </c>
      <c r="K41" s="549">
        <v>40</v>
      </c>
      <c r="L41" s="380">
        <v>3.7174721189591078</v>
      </c>
    </row>
    <row r="42" spans="1:12" s="110" customFormat="1" ht="15" customHeight="1" x14ac:dyDescent="0.2">
      <c r="A42" s="381"/>
      <c r="B42" s="384" t="s">
        <v>113</v>
      </c>
      <c r="C42" s="384" t="s">
        <v>354</v>
      </c>
      <c r="D42" s="385"/>
      <c r="E42" s="383"/>
      <c r="F42" s="548">
        <v>1350</v>
      </c>
      <c r="G42" s="548">
        <v>878</v>
      </c>
      <c r="H42" s="548">
        <v>1828</v>
      </c>
      <c r="I42" s="548">
        <v>1066</v>
      </c>
      <c r="J42" s="548">
        <v>1150</v>
      </c>
      <c r="K42" s="549">
        <v>200</v>
      </c>
      <c r="L42" s="380">
        <v>17.391304347826086</v>
      </c>
    </row>
    <row r="43" spans="1:12" s="110" customFormat="1" ht="15" customHeight="1" x14ac:dyDescent="0.2">
      <c r="A43" s="381"/>
      <c r="B43" s="385"/>
      <c r="C43" s="382" t="s">
        <v>353</v>
      </c>
      <c r="D43" s="385"/>
      <c r="E43" s="383"/>
      <c r="F43" s="548">
        <v>551</v>
      </c>
      <c r="G43" s="548">
        <v>336</v>
      </c>
      <c r="H43" s="548">
        <v>761</v>
      </c>
      <c r="I43" s="548">
        <v>419</v>
      </c>
      <c r="J43" s="548">
        <v>422</v>
      </c>
      <c r="K43" s="549">
        <v>129</v>
      </c>
      <c r="L43" s="380">
        <v>30.568720379146921</v>
      </c>
    </row>
    <row r="44" spans="1:12" s="110" customFormat="1" ht="15" customHeight="1" x14ac:dyDescent="0.2">
      <c r="A44" s="381"/>
      <c r="B44" s="384"/>
      <c r="C44" s="366" t="s">
        <v>109</v>
      </c>
      <c r="D44" s="385"/>
      <c r="E44" s="383"/>
      <c r="F44" s="548">
        <v>5725</v>
      </c>
      <c r="G44" s="548">
        <v>4012</v>
      </c>
      <c r="H44" s="548">
        <v>5273</v>
      </c>
      <c r="I44" s="548">
        <v>4950</v>
      </c>
      <c r="J44" s="550">
        <v>5853</v>
      </c>
      <c r="K44" s="549">
        <v>-128</v>
      </c>
      <c r="L44" s="380">
        <v>-2.1869126943447803</v>
      </c>
    </row>
    <row r="45" spans="1:12" s="110" customFormat="1" ht="15" customHeight="1" x14ac:dyDescent="0.2">
      <c r="A45" s="381"/>
      <c r="B45" s="385"/>
      <c r="C45" s="382" t="s">
        <v>353</v>
      </c>
      <c r="D45" s="385"/>
      <c r="E45" s="383"/>
      <c r="F45" s="548">
        <v>1483</v>
      </c>
      <c r="G45" s="548">
        <v>1096</v>
      </c>
      <c r="H45" s="548">
        <v>1515</v>
      </c>
      <c r="I45" s="548">
        <v>1315</v>
      </c>
      <c r="J45" s="548">
        <v>1578</v>
      </c>
      <c r="K45" s="549">
        <v>-95</v>
      </c>
      <c r="L45" s="380">
        <v>-6.0202788339670468</v>
      </c>
    </row>
    <row r="46" spans="1:12" s="110" customFormat="1" ht="15" customHeight="1" x14ac:dyDescent="0.2">
      <c r="A46" s="381"/>
      <c r="B46" s="384"/>
      <c r="C46" s="366" t="s">
        <v>110</v>
      </c>
      <c r="D46" s="385"/>
      <c r="E46" s="383"/>
      <c r="F46" s="548">
        <v>1149</v>
      </c>
      <c r="G46" s="548">
        <v>718</v>
      </c>
      <c r="H46" s="548">
        <v>964</v>
      </c>
      <c r="I46" s="548">
        <v>1021</v>
      </c>
      <c r="J46" s="548">
        <v>1141</v>
      </c>
      <c r="K46" s="549">
        <v>8</v>
      </c>
      <c r="L46" s="380">
        <v>0.70113935144609996</v>
      </c>
    </row>
    <row r="47" spans="1:12" s="110" customFormat="1" ht="15" customHeight="1" x14ac:dyDescent="0.2">
      <c r="A47" s="381"/>
      <c r="B47" s="385"/>
      <c r="C47" s="382" t="s">
        <v>353</v>
      </c>
      <c r="D47" s="385"/>
      <c r="E47" s="383"/>
      <c r="F47" s="548">
        <v>276</v>
      </c>
      <c r="G47" s="548">
        <v>207</v>
      </c>
      <c r="H47" s="548">
        <v>313</v>
      </c>
      <c r="I47" s="548">
        <v>305</v>
      </c>
      <c r="J47" s="550">
        <v>272</v>
      </c>
      <c r="K47" s="549">
        <v>4</v>
      </c>
      <c r="L47" s="380">
        <v>1.4705882352941178</v>
      </c>
    </row>
    <row r="48" spans="1:12" s="110" customFormat="1" ht="15" customHeight="1" x14ac:dyDescent="0.2">
      <c r="A48" s="381"/>
      <c r="B48" s="385"/>
      <c r="C48" s="366" t="s">
        <v>111</v>
      </c>
      <c r="D48" s="386"/>
      <c r="E48" s="387"/>
      <c r="F48" s="548">
        <v>107</v>
      </c>
      <c r="G48" s="548">
        <v>80</v>
      </c>
      <c r="H48" s="548">
        <v>93</v>
      </c>
      <c r="I48" s="548">
        <v>100</v>
      </c>
      <c r="J48" s="548">
        <v>116</v>
      </c>
      <c r="K48" s="549">
        <v>-9</v>
      </c>
      <c r="L48" s="380">
        <v>-7.7586206896551726</v>
      </c>
    </row>
    <row r="49" spans="1:12" s="110" customFormat="1" ht="15" customHeight="1" x14ac:dyDescent="0.2">
      <c r="A49" s="381"/>
      <c r="B49" s="385"/>
      <c r="C49" s="382" t="s">
        <v>353</v>
      </c>
      <c r="D49" s="385"/>
      <c r="E49" s="383"/>
      <c r="F49" s="548">
        <v>42</v>
      </c>
      <c r="G49" s="548">
        <v>26</v>
      </c>
      <c r="H49" s="548">
        <v>40</v>
      </c>
      <c r="I49" s="548">
        <v>40</v>
      </c>
      <c r="J49" s="548">
        <v>45</v>
      </c>
      <c r="K49" s="549">
        <v>-3</v>
      </c>
      <c r="L49" s="380">
        <v>-6.666666666666667</v>
      </c>
    </row>
    <row r="50" spans="1:12" s="110" customFormat="1" ht="15" customHeight="1" x14ac:dyDescent="0.2">
      <c r="A50" s="381"/>
      <c r="B50" s="384" t="s">
        <v>113</v>
      </c>
      <c r="C50" s="382" t="s">
        <v>181</v>
      </c>
      <c r="D50" s="385"/>
      <c r="E50" s="383"/>
      <c r="F50" s="548">
        <v>5658</v>
      </c>
      <c r="G50" s="548">
        <v>3737</v>
      </c>
      <c r="H50" s="548">
        <v>5348</v>
      </c>
      <c r="I50" s="548">
        <v>4865</v>
      </c>
      <c r="J50" s="550">
        <v>5768</v>
      </c>
      <c r="K50" s="549">
        <v>-110</v>
      </c>
      <c r="L50" s="380">
        <v>-1.9070735090152566</v>
      </c>
    </row>
    <row r="51" spans="1:12" s="110" customFormat="1" ht="15" customHeight="1" x14ac:dyDescent="0.2">
      <c r="A51" s="381"/>
      <c r="B51" s="385"/>
      <c r="C51" s="382" t="s">
        <v>353</v>
      </c>
      <c r="D51" s="385"/>
      <c r="E51" s="383"/>
      <c r="F51" s="548">
        <v>1416</v>
      </c>
      <c r="G51" s="548">
        <v>987</v>
      </c>
      <c r="H51" s="548">
        <v>1539</v>
      </c>
      <c r="I51" s="548">
        <v>1252</v>
      </c>
      <c r="J51" s="548">
        <v>1468</v>
      </c>
      <c r="K51" s="549">
        <v>-52</v>
      </c>
      <c r="L51" s="380">
        <v>-3.542234332425068</v>
      </c>
    </row>
    <row r="52" spans="1:12" s="110" customFormat="1" ht="15" customHeight="1" x14ac:dyDescent="0.2">
      <c r="A52" s="381"/>
      <c r="B52" s="384"/>
      <c r="C52" s="382" t="s">
        <v>182</v>
      </c>
      <c r="D52" s="385"/>
      <c r="E52" s="383"/>
      <c r="F52" s="548">
        <v>2673</v>
      </c>
      <c r="G52" s="548">
        <v>1951</v>
      </c>
      <c r="H52" s="548">
        <v>2810</v>
      </c>
      <c r="I52" s="548">
        <v>2272</v>
      </c>
      <c r="J52" s="548">
        <v>2492</v>
      </c>
      <c r="K52" s="549">
        <v>181</v>
      </c>
      <c r="L52" s="380">
        <v>7.2632423756019264</v>
      </c>
    </row>
    <row r="53" spans="1:12" s="269" customFormat="1" ht="11.25" customHeight="1" x14ac:dyDescent="0.2">
      <c r="A53" s="381"/>
      <c r="B53" s="385"/>
      <c r="C53" s="382" t="s">
        <v>353</v>
      </c>
      <c r="D53" s="385"/>
      <c r="E53" s="383"/>
      <c r="F53" s="548">
        <v>936</v>
      </c>
      <c r="G53" s="548">
        <v>678</v>
      </c>
      <c r="H53" s="548">
        <v>1090</v>
      </c>
      <c r="I53" s="548">
        <v>827</v>
      </c>
      <c r="J53" s="550">
        <v>849</v>
      </c>
      <c r="K53" s="549">
        <v>87</v>
      </c>
      <c r="L53" s="380">
        <v>10.247349823321555</v>
      </c>
    </row>
    <row r="54" spans="1:12" s="151" customFormat="1" ht="12.75" customHeight="1" x14ac:dyDescent="0.2">
      <c r="A54" s="381"/>
      <c r="B54" s="384" t="s">
        <v>113</v>
      </c>
      <c r="C54" s="384" t="s">
        <v>116</v>
      </c>
      <c r="D54" s="385"/>
      <c r="E54" s="383"/>
      <c r="F54" s="548">
        <v>7159</v>
      </c>
      <c r="G54" s="548">
        <v>4698</v>
      </c>
      <c r="H54" s="548">
        <v>6792</v>
      </c>
      <c r="I54" s="548">
        <v>5991</v>
      </c>
      <c r="J54" s="548">
        <v>7055</v>
      </c>
      <c r="K54" s="549">
        <v>104</v>
      </c>
      <c r="L54" s="380">
        <v>1.4741318214032602</v>
      </c>
    </row>
    <row r="55" spans="1:12" ht="11.25" x14ac:dyDescent="0.2">
      <c r="A55" s="381"/>
      <c r="B55" s="385"/>
      <c r="C55" s="382" t="s">
        <v>353</v>
      </c>
      <c r="D55" s="385"/>
      <c r="E55" s="383"/>
      <c r="F55" s="548">
        <v>1958</v>
      </c>
      <c r="G55" s="548">
        <v>1376</v>
      </c>
      <c r="H55" s="548">
        <v>2216</v>
      </c>
      <c r="I55" s="548">
        <v>1713</v>
      </c>
      <c r="J55" s="548">
        <v>1923</v>
      </c>
      <c r="K55" s="549">
        <v>35</v>
      </c>
      <c r="L55" s="380">
        <v>1.8200728029121165</v>
      </c>
    </row>
    <row r="56" spans="1:12" ht="14.25" customHeight="1" x14ac:dyDescent="0.2">
      <c r="A56" s="381"/>
      <c r="B56" s="385"/>
      <c r="C56" s="384" t="s">
        <v>117</v>
      </c>
      <c r="D56" s="385"/>
      <c r="E56" s="383"/>
      <c r="F56" s="548">
        <v>1171</v>
      </c>
      <c r="G56" s="548">
        <v>986</v>
      </c>
      <c r="H56" s="548">
        <v>1360</v>
      </c>
      <c r="I56" s="548">
        <v>1141</v>
      </c>
      <c r="J56" s="548">
        <v>1201</v>
      </c>
      <c r="K56" s="549">
        <v>-30</v>
      </c>
      <c r="L56" s="380">
        <v>-2.4979184013322233</v>
      </c>
    </row>
    <row r="57" spans="1:12" ht="18.75" customHeight="1" x14ac:dyDescent="0.2">
      <c r="A57" s="388"/>
      <c r="B57" s="389"/>
      <c r="C57" s="390" t="s">
        <v>353</v>
      </c>
      <c r="D57" s="389"/>
      <c r="E57" s="391"/>
      <c r="F57" s="551">
        <v>393</v>
      </c>
      <c r="G57" s="552">
        <v>288</v>
      </c>
      <c r="H57" s="552">
        <v>410</v>
      </c>
      <c r="I57" s="552">
        <v>364</v>
      </c>
      <c r="J57" s="552">
        <v>391</v>
      </c>
      <c r="K57" s="553">
        <f t="shared" ref="K57" si="0">IF(OR(F57=".",J57=".")=TRUE,".",IF(OR(F57="*",J57="*")=TRUE,"*",IF(AND(F57="-",J57="-")=TRUE,"-",IF(AND(ISNUMBER(J57),ISNUMBER(F57))=TRUE,IF(F57-J57=0,0,F57-J57),IF(ISNUMBER(F57)=TRUE,F57,-J57)))))</f>
        <v>2</v>
      </c>
      <c r="L57" s="392">
        <f t="shared" ref="L57" si="1">IF(K57 =".",".",IF(K57 ="*","*",IF(K57="-","-",IF(K57=0,0,IF(OR(J57="-",J57=".",F57="-",F57=".")=TRUE,"X",IF(J57=0,"0,0",IF(ABS(K57*100/J57)&gt;250,".X",(K57*100/J57))))))))</f>
        <v>0.51150895140664965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8634</v>
      </c>
      <c r="E11" s="114">
        <v>6037</v>
      </c>
      <c r="F11" s="114">
        <v>10403</v>
      </c>
      <c r="G11" s="114">
        <v>7345</v>
      </c>
      <c r="H11" s="140">
        <v>8608</v>
      </c>
      <c r="I11" s="115">
        <v>26</v>
      </c>
      <c r="J11" s="116">
        <v>0.30204460966542751</v>
      </c>
    </row>
    <row r="12" spans="1:15" s="110" customFormat="1" ht="24.95" customHeight="1" x14ac:dyDescent="0.2">
      <c r="A12" s="193" t="s">
        <v>132</v>
      </c>
      <c r="B12" s="194" t="s">
        <v>133</v>
      </c>
      <c r="C12" s="113">
        <v>3.0924252953439888</v>
      </c>
      <c r="D12" s="115">
        <v>267</v>
      </c>
      <c r="E12" s="114">
        <v>135</v>
      </c>
      <c r="F12" s="114">
        <v>288</v>
      </c>
      <c r="G12" s="114">
        <v>258</v>
      </c>
      <c r="H12" s="140">
        <v>301</v>
      </c>
      <c r="I12" s="115">
        <v>-34</v>
      </c>
      <c r="J12" s="116">
        <v>-11.295681063122924</v>
      </c>
    </row>
    <row r="13" spans="1:15" s="110" customFormat="1" ht="24.95" customHeight="1" x14ac:dyDescent="0.2">
      <c r="A13" s="193" t="s">
        <v>134</v>
      </c>
      <c r="B13" s="199" t="s">
        <v>214</v>
      </c>
      <c r="C13" s="113">
        <v>1.2740328932128793</v>
      </c>
      <c r="D13" s="115">
        <v>110</v>
      </c>
      <c r="E13" s="114">
        <v>46</v>
      </c>
      <c r="F13" s="114">
        <v>143</v>
      </c>
      <c r="G13" s="114">
        <v>114</v>
      </c>
      <c r="H13" s="140">
        <v>121</v>
      </c>
      <c r="I13" s="115">
        <v>-11</v>
      </c>
      <c r="J13" s="116">
        <v>-9.0909090909090917</v>
      </c>
    </row>
    <row r="14" spans="1:15" s="287" customFormat="1" ht="24.95" customHeight="1" x14ac:dyDescent="0.2">
      <c r="A14" s="193" t="s">
        <v>215</v>
      </c>
      <c r="B14" s="199" t="s">
        <v>137</v>
      </c>
      <c r="C14" s="113">
        <v>17.801714153347231</v>
      </c>
      <c r="D14" s="115">
        <v>1537</v>
      </c>
      <c r="E14" s="114">
        <v>1186</v>
      </c>
      <c r="F14" s="114">
        <v>1850</v>
      </c>
      <c r="G14" s="114">
        <v>1183</v>
      </c>
      <c r="H14" s="140">
        <v>1693</v>
      </c>
      <c r="I14" s="115">
        <v>-156</v>
      </c>
      <c r="J14" s="116">
        <v>-9.2144122858830482</v>
      </c>
      <c r="K14" s="110"/>
      <c r="L14" s="110"/>
      <c r="M14" s="110"/>
      <c r="N14" s="110"/>
      <c r="O14" s="110"/>
    </row>
    <row r="15" spans="1:15" s="110" customFormat="1" ht="24.95" customHeight="1" x14ac:dyDescent="0.2">
      <c r="A15" s="193" t="s">
        <v>216</v>
      </c>
      <c r="B15" s="199" t="s">
        <v>217</v>
      </c>
      <c r="C15" s="113">
        <v>3.3472318739865647</v>
      </c>
      <c r="D15" s="115">
        <v>289</v>
      </c>
      <c r="E15" s="114">
        <v>227</v>
      </c>
      <c r="F15" s="114">
        <v>451</v>
      </c>
      <c r="G15" s="114">
        <v>275</v>
      </c>
      <c r="H15" s="140">
        <v>224</v>
      </c>
      <c r="I15" s="115">
        <v>65</v>
      </c>
      <c r="J15" s="116">
        <v>29.017857142857142</v>
      </c>
    </row>
    <row r="16" spans="1:15" s="287" customFormat="1" ht="24.95" customHeight="1" x14ac:dyDescent="0.2">
      <c r="A16" s="193" t="s">
        <v>218</v>
      </c>
      <c r="B16" s="199" t="s">
        <v>141</v>
      </c>
      <c r="C16" s="113">
        <v>9.0803798934445208</v>
      </c>
      <c r="D16" s="115">
        <v>784</v>
      </c>
      <c r="E16" s="114">
        <v>681</v>
      </c>
      <c r="F16" s="114">
        <v>875</v>
      </c>
      <c r="G16" s="114">
        <v>561</v>
      </c>
      <c r="H16" s="140">
        <v>980</v>
      </c>
      <c r="I16" s="115">
        <v>-196</v>
      </c>
      <c r="J16" s="116">
        <v>-20</v>
      </c>
      <c r="K16" s="110"/>
      <c r="L16" s="110"/>
      <c r="M16" s="110"/>
      <c r="N16" s="110"/>
      <c r="O16" s="110"/>
    </row>
    <row r="17" spans="1:15" s="110" customFormat="1" ht="24.95" customHeight="1" x14ac:dyDescent="0.2">
      <c r="A17" s="193" t="s">
        <v>142</v>
      </c>
      <c r="B17" s="199" t="s">
        <v>220</v>
      </c>
      <c r="C17" s="113">
        <v>5.3741023859161459</v>
      </c>
      <c r="D17" s="115">
        <v>464</v>
      </c>
      <c r="E17" s="114">
        <v>278</v>
      </c>
      <c r="F17" s="114">
        <v>524</v>
      </c>
      <c r="G17" s="114">
        <v>347</v>
      </c>
      <c r="H17" s="140">
        <v>489</v>
      </c>
      <c r="I17" s="115">
        <v>-25</v>
      </c>
      <c r="J17" s="116">
        <v>-5.112474437627812</v>
      </c>
    </row>
    <row r="18" spans="1:15" s="287" customFormat="1" ht="24.95" customHeight="1" x14ac:dyDescent="0.2">
      <c r="A18" s="201" t="s">
        <v>144</v>
      </c>
      <c r="B18" s="202" t="s">
        <v>145</v>
      </c>
      <c r="C18" s="113">
        <v>10.030113504748668</v>
      </c>
      <c r="D18" s="115">
        <v>866</v>
      </c>
      <c r="E18" s="114">
        <v>440</v>
      </c>
      <c r="F18" s="114">
        <v>960</v>
      </c>
      <c r="G18" s="114">
        <v>718</v>
      </c>
      <c r="H18" s="140">
        <v>710</v>
      </c>
      <c r="I18" s="115">
        <v>156</v>
      </c>
      <c r="J18" s="116">
        <v>21.971830985915492</v>
      </c>
      <c r="K18" s="110"/>
      <c r="L18" s="110"/>
      <c r="M18" s="110"/>
      <c r="N18" s="110"/>
      <c r="O18" s="110"/>
    </row>
    <row r="19" spans="1:15" s="110" customFormat="1" ht="24.95" customHeight="1" x14ac:dyDescent="0.2">
      <c r="A19" s="193" t="s">
        <v>146</v>
      </c>
      <c r="B19" s="199" t="s">
        <v>147</v>
      </c>
      <c r="C19" s="113">
        <v>12.103312485522354</v>
      </c>
      <c r="D19" s="115">
        <v>1045</v>
      </c>
      <c r="E19" s="114">
        <v>710</v>
      </c>
      <c r="F19" s="114">
        <v>1157</v>
      </c>
      <c r="G19" s="114">
        <v>735</v>
      </c>
      <c r="H19" s="140">
        <v>956</v>
      </c>
      <c r="I19" s="115">
        <v>89</v>
      </c>
      <c r="J19" s="116">
        <v>9.3096234309623433</v>
      </c>
    </row>
    <row r="20" spans="1:15" s="287" customFormat="1" ht="24.95" customHeight="1" x14ac:dyDescent="0.2">
      <c r="A20" s="193" t="s">
        <v>148</v>
      </c>
      <c r="B20" s="199" t="s">
        <v>149</v>
      </c>
      <c r="C20" s="113">
        <v>7.1114199675700718</v>
      </c>
      <c r="D20" s="115">
        <v>614</v>
      </c>
      <c r="E20" s="114">
        <v>417</v>
      </c>
      <c r="F20" s="114">
        <v>607</v>
      </c>
      <c r="G20" s="114">
        <v>542</v>
      </c>
      <c r="H20" s="140">
        <v>735</v>
      </c>
      <c r="I20" s="115">
        <v>-121</v>
      </c>
      <c r="J20" s="116">
        <v>-16.462585034013607</v>
      </c>
      <c r="K20" s="110"/>
      <c r="L20" s="110"/>
      <c r="M20" s="110"/>
      <c r="N20" s="110"/>
      <c r="O20" s="110"/>
    </row>
    <row r="21" spans="1:15" s="110" customFormat="1" ht="24.95" customHeight="1" x14ac:dyDescent="0.2">
      <c r="A21" s="201" t="s">
        <v>150</v>
      </c>
      <c r="B21" s="202" t="s">
        <v>151</v>
      </c>
      <c r="C21" s="113">
        <v>4.4243687746119988</v>
      </c>
      <c r="D21" s="115">
        <v>382</v>
      </c>
      <c r="E21" s="114">
        <v>339</v>
      </c>
      <c r="F21" s="114">
        <v>383</v>
      </c>
      <c r="G21" s="114">
        <v>428</v>
      </c>
      <c r="H21" s="140">
        <v>351</v>
      </c>
      <c r="I21" s="115">
        <v>31</v>
      </c>
      <c r="J21" s="116">
        <v>8.8319088319088319</v>
      </c>
    </row>
    <row r="22" spans="1:15" s="110" customFormat="1" ht="24.95" customHeight="1" x14ac:dyDescent="0.2">
      <c r="A22" s="201" t="s">
        <v>152</v>
      </c>
      <c r="B22" s="199" t="s">
        <v>153</v>
      </c>
      <c r="C22" s="113">
        <v>1.7025712300208478</v>
      </c>
      <c r="D22" s="115">
        <v>147</v>
      </c>
      <c r="E22" s="114">
        <v>109</v>
      </c>
      <c r="F22" s="114">
        <v>165</v>
      </c>
      <c r="G22" s="114">
        <v>166</v>
      </c>
      <c r="H22" s="140">
        <v>176</v>
      </c>
      <c r="I22" s="115">
        <v>-29</v>
      </c>
      <c r="J22" s="116">
        <v>-16.477272727272727</v>
      </c>
    </row>
    <row r="23" spans="1:15" s="110" customFormat="1" ht="24.95" customHeight="1" x14ac:dyDescent="0.2">
      <c r="A23" s="193" t="s">
        <v>154</v>
      </c>
      <c r="B23" s="199" t="s">
        <v>155</v>
      </c>
      <c r="C23" s="113">
        <v>0.64859856381746583</v>
      </c>
      <c r="D23" s="115">
        <v>56</v>
      </c>
      <c r="E23" s="114">
        <v>32</v>
      </c>
      <c r="F23" s="114">
        <v>75</v>
      </c>
      <c r="G23" s="114">
        <v>28</v>
      </c>
      <c r="H23" s="140">
        <v>36</v>
      </c>
      <c r="I23" s="115">
        <v>20</v>
      </c>
      <c r="J23" s="116">
        <v>55.555555555555557</v>
      </c>
    </row>
    <row r="24" spans="1:15" s="110" customFormat="1" ht="24.95" customHeight="1" x14ac:dyDescent="0.2">
      <c r="A24" s="193" t="s">
        <v>156</v>
      </c>
      <c r="B24" s="199" t="s">
        <v>221</v>
      </c>
      <c r="C24" s="113">
        <v>4.1348158443363445</v>
      </c>
      <c r="D24" s="115">
        <v>357</v>
      </c>
      <c r="E24" s="114">
        <v>242</v>
      </c>
      <c r="F24" s="114">
        <v>373</v>
      </c>
      <c r="G24" s="114">
        <v>257</v>
      </c>
      <c r="H24" s="140">
        <v>303</v>
      </c>
      <c r="I24" s="115">
        <v>54</v>
      </c>
      <c r="J24" s="116">
        <v>17.821782178217823</v>
      </c>
    </row>
    <row r="25" spans="1:15" s="110" customFormat="1" ht="24.95" customHeight="1" x14ac:dyDescent="0.2">
      <c r="A25" s="193" t="s">
        <v>222</v>
      </c>
      <c r="B25" s="204" t="s">
        <v>159</v>
      </c>
      <c r="C25" s="113">
        <v>4.3317118369237892</v>
      </c>
      <c r="D25" s="115">
        <v>374</v>
      </c>
      <c r="E25" s="114">
        <v>256</v>
      </c>
      <c r="F25" s="114">
        <v>398</v>
      </c>
      <c r="G25" s="114">
        <v>375</v>
      </c>
      <c r="H25" s="140">
        <v>408</v>
      </c>
      <c r="I25" s="115">
        <v>-34</v>
      </c>
      <c r="J25" s="116">
        <v>-8.3333333333333339</v>
      </c>
    </row>
    <row r="26" spans="1:15" s="110" customFormat="1" ht="24.95" customHeight="1" x14ac:dyDescent="0.2">
      <c r="A26" s="201">
        <v>782.78300000000002</v>
      </c>
      <c r="B26" s="203" t="s">
        <v>160</v>
      </c>
      <c r="C26" s="113">
        <v>9.4625897614083847</v>
      </c>
      <c r="D26" s="115">
        <v>817</v>
      </c>
      <c r="E26" s="114">
        <v>670</v>
      </c>
      <c r="F26" s="114">
        <v>910</v>
      </c>
      <c r="G26" s="114">
        <v>916</v>
      </c>
      <c r="H26" s="140">
        <v>845</v>
      </c>
      <c r="I26" s="115">
        <v>-28</v>
      </c>
      <c r="J26" s="116">
        <v>-3.3136094674556213</v>
      </c>
    </row>
    <row r="27" spans="1:15" s="110" customFormat="1" ht="24.95" customHeight="1" x14ac:dyDescent="0.2">
      <c r="A27" s="193" t="s">
        <v>161</v>
      </c>
      <c r="B27" s="199" t="s">
        <v>162</v>
      </c>
      <c r="C27" s="113">
        <v>3.8336807968496642</v>
      </c>
      <c r="D27" s="115">
        <v>331</v>
      </c>
      <c r="E27" s="114">
        <v>182</v>
      </c>
      <c r="F27" s="114">
        <v>371</v>
      </c>
      <c r="G27" s="114">
        <v>256</v>
      </c>
      <c r="H27" s="140">
        <v>414</v>
      </c>
      <c r="I27" s="115">
        <v>-83</v>
      </c>
      <c r="J27" s="116">
        <v>-20.04830917874396</v>
      </c>
    </row>
    <row r="28" spans="1:15" s="110" customFormat="1" ht="24.95" customHeight="1" x14ac:dyDescent="0.2">
      <c r="A28" s="193" t="s">
        <v>163</v>
      </c>
      <c r="B28" s="199" t="s">
        <v>164</v>
      </c>
      <c r="C28" s="113">
        <v>2.6059763724808893</v>
      </c>
      <c r="D28" s="115">
        <v>225</v>
      </c>
      <c r="E28" s="114">
        <v>130</v>
      </c>
      <c r="F28" s="114">
        <v>347</v>
      </c>
      <c r="G28" s="114">
        <v>167</v>
      </c>
      <c r="H28" s="140">
        <v>243</v>
      </c>
      <c r="I28" s="115">
        <v>-18</v>
      </c>
      <c r="J28" s="116">
        <v>-7.4074074074074074</v>
      </c>
    </row>
    <row r="29" spans="1:15" s="110" customFormat="1" ht="24.95" customHeight="1" x14ac:dyDescent="0.2">
      <c r="A29" s="193">
        <v>86</v>
      </c>
      <c r="B29" s="199" t="s">
        <v>165</v>
      </c>
      <c r="C29" s="113">
        <v>6.7987028028723655</v>
      </c>
      <c r="D29" s="115">
        <v>587</v>
      </c>
      <c r="E29" s="114">
        <v>385</v>
      </c>
      <c r="F29" s="114">
        <v>733</v>
      </c>
      <c r="G29" s="114">
        <v>349</v>
      </c>
      <c r="H29" s="140">
        <v>386</v>
      </c>
      <c r="I29" s="115">
        <v>201</v>
      </c>
      <c r="J29" s="116">
        <v>52.072538860103627</v>
      </c>
    </row>
    <row r="30" spans="1:15" s="110" customFormat="1" ht="24.95" customHeight="1" x14ac:dyDescent="0.2">
      <c r="A30" s="193">
        <v>87.88</v>
      </c>
      <c r="B30" s="204" t="s">
        <v>166</v>
      </c>
      <c r="C30" s="113">
        <v>7.8642575862867732</v>
      </c>
      <c r="D30" s="115">
        <v>679</v>
      </c>
      <c r="E30" s="114">
        <v>552</v>
      </c>
      <c r="F30" s="114">
        <v>1303</v>
      </c>
      <c r="G30" s="114">
        <v>587</v>
      </c>
      <c r="H30" s="140">
        <v>660</v>
      </c>
      <c r="I30" s="115">
        <v>19</v>
      </c>
      <c r="J30" s="116">
        <v>2.8787878787878789</v>
      </c>
    </row>
    <row r="31" spans="1:15" s="110" customFormat="1" ht="24.95" customHeight="1" x14ac:dyDescent="0.2">
      <c r="A31" s="193" t="s">
        <v>167</v>
      </c>
      <c r="B31" s="199" t="s">
        <v>168</v>
      </c>
      <c r="C31" s="113">
        <v>2.7797081306462821</v>
      </c>
      <c r="D31" s="115">
        <v>240</v>
      </c>
      <c r="E31" s="114">
        <v>204</v>
      </c>
      <c r="F31" s="114">
        <v>340</v>
      </c>
      <c r="G31" s="114">
        <v>266</v>
      </c>
      <c r="H31" s="140">
        <v>270</v>
      </c>
      <c r="I31" s="115">
        <v>-30</v>
      </c>
      <c r="J31" s="116">
        <v>-11.111111111111111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3.0924252953439888</v>
      </c>
      <c r="D34" s="115">
        <v>267</v>
      </c>
      <c r="E34" s="114">
        <v>135</v>
      </c>
      <c r="F34" s="114">
        <v>288</v>
      </c>
      <c r="G34" s="114">
        <v>258</v>
      </c>
      <c r="H34" s="140">
        <v>301</v>
      </c>
      <c r="I34" s="115">
        <v>-34</v>
      </c>
      <c r="J34" s="116">
        <v>-11.295681063122924</v>
      </c>
    </row>
    <row r="35" spans="1:10" s="110" customFormat="1" ht="24.95" customHeight="1" x14ac:dyDescent="0.2">
      <c r="A35" s="292" t="s">
        <v>171</v>
      </c>
      <c r="B35" s="293" t="s">
        <v>172</v>
      </c>
      <c r="C35" s="113">
        <v>29.10586055130878</v>
      </c>
      <c r="D35" s="115">
        <v>2513</v>
      </c>
      <c r="E35" s="114">
        <v>1672</v>
      </c>
      <c r="F35" s="114">
        <v>2953</v>
      </c>
      <c r="G35" s="114">
        <v>2015</v>
      </c>
      <c r="H35" s="140">
        <v>2524</v>
      </c>
      <c r="I35" s="115">
        <v>-11</v>
      </c>
      <c r="J35" s="116">
        <v>-0.4358161648177496</v>
      </c>
    </row>
    <row r="36" spans="1:10" s="110" customFormat="1" ht="24.95" customHeight="1" x14ac:dyDescent="0.2">
      <c r="A36" s="294" t="s">
        <v>173</v>
      </c>
      <c r="B36" s="295" t="s">
        <v>174</v>
      </c>
      <c r="C36" s="125">
        <v>67.801714153347234</v>
      </c>
      <c r="D36" s="143">
        <v>5854</v>
      </c>
      <c r="E36" s="144">
        <v>4228</v>
      </c>
      <c r="F36" s="144">
        <v>7162</v>
      </c>
      <c r="G36" s="144">
        <v>5072</v>
      </c>
      <c r="H36" s="145">
        <v>5783</v>
      </c>
      <c r="I36" s="143">
        <v>71</v>
      </c>
      <c r="J36" s="146">
        <v>1.2277364689607471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8634</v>
      </c>
      <c r="F11" s="264">
        <v>6037</v>
      </c>
      <c r="G11" s="264">
        <v>10403</v>
      </c>
      <c r="H11" s="264">
        <v>7345</v>
      </c>
      <c r="I11" s="265">
        <v>8608</v>
      </c>
      <c r="J11" s="263">
        <v>26</v>
      </c>
      <c r="K11" s="266">
        <v>0.30204460966542751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25.642807505211952</v>
      </c>
      <c r="E13" s="115">
        <v>2214</v>
      </c>
      <c r="F13" s="114">
        <v>1821</v>
      </c>
      <c r="G13" s="114">
        <v>2711</v>
      </c>
      <c r="H13" s="114">
        <v>2147</v>
      </c>
      <c r="I13" s="140">
        <v>2118</v>
      </c>
      <c r="J13" s="115">
        <v>96</v>
      </c>
      <c r="K13" s="116">
        <v>4.5325779036827196</v>
      </c>
    </row>
    <row r="14" spans="1:15" ht="15.95" customHeight="1" x14ac:dyDescent="0.2">
      <c r="A14" s="306" t="s">
        <v>230</v>
      </c>
      <c r="B14" s="307"/>
      <c r="C14" s="308"/>
      <c r="D14" s="113">
        <v>58.663423673847582</v>
      </c>
      <c r="E14" s="115">
        <v>5065</v>
      </c>
      <c r="F14" s="114">
        <v>3245</v>
      </c>
      <c r="G14" s="114">
        <v>6371</v>
      </c>
      <c r="H14" s="114">
        <v>4214</v>
      </c>
      <c r="I14" s="140">
        <v>5208</v>
      </c>
      <c r="J14" s="115">
        <v>-143</v>
      </c>
      <c r="K14" s="116">
        <v>-2.7457757296466974</v>
      </c>
    </row>
    <row r="15" spans="1:15" ht="15.95" customHeight="1" x14ac:dyDescent="0.2">
      <c r="A15" s="306" t="s">
        <v>231</v>
      </c>
      <c r="B15" s="307"/>
      <c r="C15" s="308"/>
      <c r="D15" s="113">
        <v>7.7600185313875381</v>
      </c>
      <c r="E15" s="115">
        <v>670</v>
      </c>
      <c r="F15" s="114">
        <v>458</v>
      </c>
      <c r="G15" s="114">
        <v>645</v>
      </c>
      <c r="H15" s="114">
        <v>536</v>
      </c>
      <c r="I15" s="140">
        <v>669</v>
      </c>
      <c r="J15" s="115">
        <v>1</v>
      </c>
      <c r="K15" s="116">
        <v>0.14947683109118087</v>
      </c>
    </row>
    <row r="16" spans="1:15" ht="15.95" customHeight="1" x14ac:dyDescent="0.2">
      <c r="A16" s="306" t="s">
        <v>232</v>
      </c>
      <c r="B16" s="307"/>
      <c r="C16" s="308"/>
      <c r="D16" s="113">
        <v>7.4704656011118828</v>
      </c>
      <c r="E16" s="115">
        <v>645</v>
      </c>
      <c r="F16" s="114">
        <v>484</v>
      </c>
      <c r="G16" s="114">
        <v>595</v>
      </c>
      <c r="H16" s="114">
        <v>438</v>
      </c>
      <c r="I16" s="140">
        <v>584</v>
      </c>
      <c r="J16" s="115">
        <v>61</v>
      </c>
      <c r="K16" s="116">
        <v>10.445205479452055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2.6059763724808893</v>
      </c>
      <c r="E18" s="115">
        <v>225</v>
      </c>
      <c r="F18" s="114">
        <v>137</v>
      </c>
      <c r="G18" s="114">
        <v>259</v>
      </c>
      <c r="H18" s="114">
        <v>225</v>
      </c>
      <c r="I18" s="140">
        <v>234</v>
      </c>
      <c r="J18" s="115">
        <v>-9</v>
      </c>
      <c r="K18" s="116">
        <v>-3.8461538461538463</v>
      </c>
    </row>
    <row r="19" spans="1:11" ht="14.1" customHeight="1" x14ac:dyDescent="0.2">
      <c r="A19" s="306" t="s">
        <v>235</v>
      </c>
      <c r="B19" s="307" t="s">
        <v>236</v>
      </c>
      <c r="C19" s="308"/>
      <c r="D19" s="113">
        <v>1.8647208709752143</v>
      </c>
      <c r="E19" s="115">
        <v>161</v>
      </c>
      <c r="F19" s="114">
        <v>87</v>
      </c>
      <c r="G19" s="114">
        <v>173</v>
      </c>
      <c r="H19" s="114">
        <v>151</v>
      </c>
      <c r="I19" s="140">
        <v>166</v>
      </c>
      <c r="J19" s="115">
        <v>-5</v>
      </c>
      <c r="K19" s="116">
        <v>-3.0120481927710845</v>
      </c>
    </row>
    <row r="20" spans="1:11" ht="14.1" customHeight="1" x14ac:dyDescent="0.2">
      <c r="A20" s="306">
        <v>12</v>
      </c>
      <c r="B20" s="307" t="s">
        <v>237</v>
      </c>
      <c r="C20" s="308"/>
      <c r="D20" s="113">
        <v>1.2045401899467223</v>
      </c>
      <c r="E20" s="115">
        <v>104</v>
      </c>
      <c r="F20" s="114">
        <v>30</v>
      </c>
      <c r="G20" s="114">
        <v>108</v>
      </c>
      <c r="H20" s="114">
        <v>125</v>
      </c>
      <c r="I20" s="140">
        <v>131</v>
      </c>
      <c r="J20" s="115">
        <v>-27</v>
      </c>
      <c r="K20" s="116">
        <v>-20.610687022900763</v>
      </c>
    </row>
    <row r="21" spans="1:11" ht="14.1" customHeight="1" x14ac:dyDescent="0.2">
      <c r="A21" s="306">
        <v>21</v>
      </c>
      <c r="B21" s="307" t="s">
        <v>238</v>
      </c>
      <c r="C21" s="308"/>
      <c r="D21" s="113">
        <v>0.72967338429464901</v>
      </c>
      <c r="E21" s="115">
        <v>63</v>
      </c>
      <c r="F21" s="114">
        <v>26</v>
      </c>
      <c r="G21" s="114">
        <v>49</v>
      </c>
      <c r="H21" s="114">
        <v>62</v>
      </c>
      <c r="I21" s="140">
        <v>83</v>
      </c>
      <c r="J21" s="115">
        <v>-20</v>
      </c>
      <c r="K21" s="116">
        <v>-24.096385542168676</v>
      </c>
    </row>
    <row r="22" spans="1:11" ht="14.1" customHeight="1" x14ac:dyDescent="0.2">
      <c r="A22" s="306">
        <v>22</v>
      </c>
      <c r="B22" s="307" t="s">
        <v>239</v>
      </c>
      <c r="C22" s="308"/>
      <c r="D22" s="113">
        <v>4.6560111188325228</v>
      </c>
      <c r="E22" s="115">
        <v>402</v>
      </c>
      <c r="F22" s="114">
        <v>359</v>
      </c>
      <c r="G22" s="114">
        <v>371</v>
      </c>
      <c r="H22" s="114">
        <v>305</v>
      </c>
      <c r="I22" s="140">
        <v>380</v>
      </c>
      <c r="J22" s="115">
        <v>22</v>
      </c>
      <c r="K22" s="116">
        <v>5.7894736842105265</v>
      </c>
    </row>
    <row r="23" spans="1:11" ht="14.1" customHeight="1" x14ac:dyDescent="0.2">
      <c r="A23" s="306">
        <v>23</v>
      </c>
      <c r="B23" s="307" t="s">
        <v>240</v>
      </c>
      <c r="C23" s="308"/>
      <c r="D23" s="113">
        <v>0.60227009497336115</v>
      </c>
      <c r="E23" s="115">
        <v>52</v>
      </c>
      <c r="F23" s="114">
        <v>43</v>
      </c>
      <c r="G23" s="114">
        <v>115</v>
      </c>
      <c r="H23" s="114">
        <v>35</v>
      </c>
      <c r="I23" s="140">
        <v>57</v>
      </c>
      <c r="J23" s="115">
        <v>-5</v>
      </c>
      <c r="K23" s="116">
        <v>-8.7719298245614041</v>
      </c>
    </row>
    <row r="24" spans="1:11" ht="14.1" customHeight="1" x14ac:dyDescent="0.2">
      <c r="A24" s="306">
        <v>24</v>
      </c>
      <c r="B24" s="307" t="s">
        <v>241</v>
      </c>
      <c r="C24" s="308"/>
      <c r="D24" s="113">
        <v>4.3664581885568685</v>
      </c>
      <c r="E24" s="115">
        <v>377</v>
      </c>
      <c r="F24" s="114">
        <v>215</v>
      </c>
      <c r="G24" s="114">
        <v>392</v>
      </c>
      <c r="H24" s="114">
        <v>311</v>
      </c>
      <c r="I24" s="140">
        <v>447</v>
      </c>
      <c r="J24" s="115">
        <v>-70</v>
      </c>
      <c r="K24" s="116">
        <v>-15.659955257270694</v>
      </c>
    </row>
    <row r="25" spans="1:11" ht="14.1" customHeight="1" x14ac:dyDescent="0.2">
      <c r="A25" s="306">
        <v>25</v>
      </c>
      <c r="B25" s="307" t="s">
        <v>242</v>
      </c>
      <c r="C25" s="308"/>
      <c r="D25" s="113">
        <v>5.2582812138058834</v>
      </c>
      <c r="E25" s="115">
        <v>454</v>
      </c>
      <c r="F25" s="114">
        <v>298</v>
      </c>
      <c r="G25" s="114">
        <v>604</v>
      </c>
      <c r="H25" s="114">
        <v>398</v>
      </c>
      <c r="I25" s="140">
        <v>572</v>
      </c>
      <c r="J25" s="115">
        <v>-118</v>
      </c>
      <c r="K25" s="116">
        <v>-20.62937062937063</v>
      </c>
    </row>
    <row r="26" spans="1:11" ht="14.1" customHeight="1" x14ac:dyDescent="0.2">
      <c r="A26" s="306">
        <v>26</v>
      </c>
      <c r="B26" s="307" t="s">
        <v>243</v>
      </c>
      <c r="C26" s="308"/>
      <c r="D26" s="113">
        <v>2.7333796618021773</v>
      </c>
      <c r="E26" s="115">
        <v>236</v>
      </c>
      <c r="F26" s="114">
        <v>130</v>
      </c>
      <c r="G26" s="114">
        <v>489</v>
      </c>
      <c r="H26" s="114">
        <v>166</v>
      </c>
      <c r="I26" s="140">
        <v>226</v>
      </c>
      <c r="J26" s="115">
        <v>10</v>
      </c>
      <c r="K26" s="116">
        <v>4.4247787610619467</v>
      </c>
    </row>
    <row r="27" spans="1:11" ht="14.1" customHeight="1" x14ac:dyDescent="0.2">
      <c r="A27" s="306">
        <v>27</v>
      </c>
      <c r="B27" s="307" t="s">
        <v>244</v>
      </c>
      <c r="C27" s="308"/>
      <c r="D27" s="113">
        <v>1.3319434792680103</v>
      </c>
      <c r="E27" s="115">
        <v>115</v>
      </c>
      <c r="F27" s="114">
        <v>102</v>
      </c>
      <c r="G27" s="114">
        <v>122</v>
      </c>
      <c r="H27" s="114">
        <v>90</v>
      </c>
      <c r="I27" s="140">
        <v>188</v>
      </c>
      <c r="J27" s="115">
        <v>-73</v>
      </c>
      <c r="K27" s="116">
        <v>-38.829787234042556</v>
      </c>
    </row>
    <row r="28" spans="1:11" ht="14.1" customHeight="1" x14ac:dyDescent="0.2">
      <c r="A28" s="306">
        <v>28</v>
      </c>
      <c r="B28" s="307" t="s">
        <v>245</v>
      </c>
      <c r="C28" s="308"/>
      <c r="D28" s="113">
        <v>0.82233032198285849</v>
      </c>
      <c r="E28" s="115">
        <v>71</v>
      </c>
      <c r="F28" s="114">
        <v>62</v>
      </c>
      <c r="G28" s="114">
        <v>107</v>
      </c>
      <c r="H28" s="114">
        <v>59</v>
      </c>
      <c r="I28" s="140">
        <v>72</v>
      </c>
      <c r="J28" s="115">
        <v>-1</v>
      </c>
      <c r="K28" s="116">
        <v>-1.3888888888888888</v>
      </c>
    </row>
    <row r="29" spans="1:11" ht="14.1" customHeight="1" x14ac:dyDescent="0.2">
      <c r="A29" s="306">
        <v>29</v>
      </c>
      <c r="B29" s="307" t="s">
        <v>246</v>
      </c>
      <c r="C29" s="308"/>
      <c r="D29" s="113">
        <v>3.9958304378040306</v>
      </c>
      <c r="E29" s="115">
        <v>345</v>
      </c>
      <c r="F29" s="114">
        <v>299</v>
      </c>
      <c r="G29" s="114">
        <v>400</v>
      </c>
      <c r="H29" s="114">
        <v>390</v>
      </c>
      <c r="I29" s="140">
        <v>305</v>
      </c>
      <c r="J29" s="115">
        <v>40</v>
      </c>
      <c r="K29" s="116">
        <v>13.114754098360656</v>
      </c>
    </row>
    <row r="30" spans="1:11" ht="14.1" customHeight="1" x14ac:dyDescent="0.2">
      <c r="A30" s="306" t="s">
        <v>247</v>
      </c>
      <c r="B30" s="307" t="s">
        <v>248</v>
      </c>
      <c r="C30" s="308"/>
      <c r="D30" s="113" t="s">
        <v>514</v>
      </c>
      <c r="E30" s="115" t="s">
        <v>514</v>
      </c>
      <c r="F30" s="114" t="s">
        <v>514</v>
      </c>
      <c r="G30" s="114">
        <v>209</v>
      </c>
      <c r="H30" s="114">
        <v>184</v>
      </c>
      <c r="I30" s="140">
        <v>152</v>
      </c>
      <c r="J30" s="115" t="s">
        <v>514</v>
      </c>
      <c r="K30" s="116" t="s">
        <v>514</v>
      </c>
    </row>
    <row r="31" spans="1:11" ht="14.1" customHeight="1" x14ac:dyDescent="0.2">
      <c r="A31" s="306" t="s">
        <v>249</v>
      </c>
      <c r="B31" s="307" t="s">
        <v>250</v>
      </c>
      <c r="C31" s="308"/>
      <c r="D31" s="113">
        <v>2.0268705119295807</v>
      </c>
      <c r="E31" s="115">
        <v>175</v>
      </c>
      <c r="F31" s="114">
        <v>152</v>
      </c>
      <c r="G31" s="114">
        <v>177</v>
      </c>
      <c r="H31" s="114">
        <v>206</v>
      </c>
      <c r="I31" s="140" t="s">
        <v>514</v>
      </c>
      <c r="J31" s="115" t="s">
        <v>514</v>
      </c>
      <c r="K31" s="116" t="s">
        <v>514</v>
      </c>
    </row>
    <row r="32" spans="1:11" ht="14.1" customHeight="1" x14ac:dyDescent="0.2">
      <c r="A32" s="306">
        <v>31</v>
      </c>
      <c r="B32" s="307" t="s">
        <v>251</v>
      </c>
      <c r="C32" s="308"/>
      <c r="D32" s="113">
        <v>0.67176279823951823</v>
      </c>
      <c r="E32" s="115">
        <v>58</v>
      </c>
      <c r="F32" s="114">
        <v>20</v>
      </c>
      <c r="G32" s="114">
        <v>57</v>
      </c>
      <c r="H32" s="114">
        <v>38</v>
      </c>
      <c r="I32" s="140">
        <v>50</v>
      </c>
      <c r="J32" s="115">
        <v>8</v>
      </c>
      <c r="K32" s="116">
        <v>16</v>
      </c>
    </row>
    <row r="33" spans="1:11" ht="14.1" customHeight="1" x14ac:dyDescent="0.2">
      <c r="A33" s="306">
        <v>32</v>
      </c>
      <c r="B33" s="307" t="s">
        <v>252</v>
      </c>
      <c r="C33" s="308"/>
      <c r="D33" s="113">
        <v>4.1463979615473709</v>
      </c>
      <c r="E33" s="115">
        <v>358</v>
      </c>
      <c r="F33" s="114">
        <v>248</v>
      </c>
      <c r="G33" s="114">
        <v>378</v>
      </c>
      <c r="H33" s="114">
        <v>347</v>
      </c>
      <c r="I33" s="140">
        <v>319</v>
      </c>
      <c r="J33" s="115">
        <v>39</v>
      </c>
      <c r="K33" s="116">
        <v>12.225705329153605</v>
      </c>
    </row>
    <row r="34" spans="1:11" ht="14.1" customHeight="1" x14ac:dyDescent="0.2">
      <c r="A34" s="306">
        <v>33</v>
      </c>
      <c r="B34" s="307" t="s">
        <v>253</v>
      </c>
      <c r="C34" s="308"/>
      <c r="D34" s="113">
        <v>2.1079453324067638</v>
      </c>
      <c r="E34" s="115">
        <v>182</v>
      </c>
      <c r="F34" s="114">
        <v>61</v>
      </c>
      <c r="G34" s="114">
        <v>204</v>
      </c>
      <c r="H34" s="114">
        <v>177</v>
      </c>
      <c r="I34" s="140">
        <v>170</v>
      </c>
      <c r="J34" s="115">
        <v>12</v>
      </c>
      <c r="K34" s="116">
        <v>7.0588235294117645</v>
      </c>
    </row>
    <row r="35" spans="1:11" ht="14.1" customHeight="1" x14ac:dyDescent="0.2">
      <c r="A35" s="306">
        <v>34</v>
      </c>
      <c r="B35" s="307" t="s">
        <v>254</v>
      </c>
      <c r="C35" s="308"/>
      <c r="D35" s="113">
        <v>2.8723650683344917</v>
      </c>
      <c r="E35" s="115">
        <v>248</v>
      </c>
      <c r="F35" s="114">
        <v>152</v>
      </c>
      <c r="G35" s="114">
        <v>286</v>
      </c>
      <c r="H35" s="114">
        <v>291</v>
      </c>
      <c r="I35" s="140">
        <v>274</v>
      </c>
      <c r="J35" s="115">
        <v>-26</v>
      </c>
      <c r="K35" s="116">
        <v>-9.4890510948905114</v>
      </c>
    </row>
    <row r="36" spans="1:11" ht="14.1" customHeight="1" x14ac:dyDescent="0.2">
      <c r="A36" s="306">
        <v>41</v>
      </c>
      <c r="B36" s="307" t="s">
        <v>255</v>
      </c>
      <c r="C36" s="308"/>
      <c r="D36" s="113">
        <v>0.48644892286309938</v>
      </c>
      <c r="E36" s="115">
        <v>42</v>
      </c>
      <c r="F36" s="114">
        <v>29</v>
      </c>
      <c r="G36" s="114">
        <v>54</v>
      </c>
      <c r="H36" s="114">
        <v>42</v>
      </c>
      <c r="I36" s="140">
        <v>51</v>
      </c>
      <c r="J36" s="115">
        <v>-9</v>
      </c>
      <c r="K36" s="116">
        <v>-17.647058823529413</v>
      </c>
    </row>
    <row r="37" spans="1:11" ht="14.1" customHeight="1" x14ac:dyDescent="0.2">
      <c r="A37" s="306">
        <v>42</v>
      </c>
      <c r="B37" s="307" t="s">
        <v>256</v>
      </c>
      <c r="C37" s="308"/>
      <c r="D37" s="113">
        <v>9.2656937688209401E-2</v>
      </c>
      <c r="E37" s="115">
        <v>8</v>
      </c>
      <c r="F37" s="114">
        <v>8</v>
      </c>
      <c r="G37" s="114">
        <v>9</v>
      </c>
      <c r="H37" s="114">
        <v>3</v>
      </c>
      <c r="I37" s="140">
        <v>10</v>
      </c>
      <c r="J37" s="115">
        <v>-2</v>
      </c>
      <c r="K37" s="116">
        <v>-20</v>
      </c>
    </row>
    <row r="38" spans="1:11" ht="14.1" customHeight="1" x14ac:dyDescent="0.2">
      <c r="A38" s="306">
        <v>43</v>
      </c>
      <c r="B38" s="307" t="s">
        <v>257</v>
      </c>
      <c r="C38" s="308"/>
      <c r="D38" s="113">
        <v>0.63701644660643963</v>
      </c>
      <c r="E38" s="115">
        <v>55</v>
      </c>
      <c r="F38" s="114">
        <v>41</v>
      </c>
      <c r="G38" s="114">
        <v>59</v>
      </c>
      <c r="H38" s="114">
        <v>32</v>
      </c>
      <c r="I38" s="140">
        <v>31</v>
      </c>
      <c r="J38" s="115">
        <v>24</v>
      </c>
      <c r="K38" s="116">
        <v>77.41935483870968</v>
      </c>
    </row>
    <row r="39" spans="1:11" ht="14.1" customHeight="1" x14ac:dyDescent="0.2">
      <c r="A39" s="306">
        <v>51</v>
      </c>
      <c r="B39" s="307" t="s">
        <v>258</v>
      </c>
      <c r="C39" s="308"/>
      <c r="D39" s="113">
        <v>7.7021079453324068</v>
      </c>
      <c r="E39" s="115">
        <v>665</v>
      </c>
      <c r="F39" s="114">
        <v>558</v>
      </c>
      <c r="G39" s="114">
        <v>816</v>
      </c>
      <c r="H39" s="114">
        <v>634</v>
      </c>
      <c r="I39" s="140">
        <v>710</v>
      </c>
      <c r="J39" s="115">
        <v>-45</v>
      </c>
      <c r="K39" s="116">
        <v>-6.3380281690140849</v>
      </c>
    </row>
    <row r="40" spans="1:11" ht="14.1" customHeight="1" x14ac:dyDescent="0.2">
      <c r="A40" s="306" t="s">
        <v>259</v>
      </c>
      <c r="B40" s="307" t="s">
        <v>260</v>
      </c>
      <c r="C40" s="308"/>
      <c r="D40" s="113">
        <v>6.9261060921936526</v>
      </c>
      <c r="E40" s="115">
        <v>598</v>
      </c>
      <c r="F40" s="114">
        <v>516</v>
      </c>
      <c r="G40" s="114">
        <v>749</v>
      </c>
      <c r="H40" s="114">
        <v>562</v>
      </c>
      <c r="I40" s="140">
        <v>622</v>
      </c>
      <c r="J40" s="115">
        <v>-24</v>
      </c>
      <c r="K40" s="116">
        <v>-3.8585209003215435</v>
      </c>
    </row>
    <row r="41" spans="1:11" ht="14.1" customHeight="1" x14ac:dyDescent="0.2">
      <c r="A41" s="306"/>
      <c r="B41" s="307" t="s">
        <v>261</v>
      </c>
      <c r="C41" s="308"/>
      <c r="D41" s="113">
        <v>6.1616863562659256</v>
      </c>
      <c r="E41" s="115">
        <v>532</v>
      </c>
      <c r="F41" s="114">
        <v>416</v>
      </c>
      <c r="G41" s="114">
        <v>645</v>
      </c>
      <c r="H41" s="114">
        <v>494</v>
      </c>
      <c r="I41" s="140">
        <v>535</v>
      </c>
      <c r="J41" s="115">
        <v>-3</v>
      </c>
      <c r="K41" s="116">
        <v>-0.56074766355140182</v>
      </c>
    </row>
    <row r="42" spans="1:11" ht="14.1" customHeight="1" x14ac:dyDescent="0.2">
      <c r="A42" s="306">
        <v>52</v>
      </c>
      <c r="B42" s="307" t="s">
        <v>262</v>
      </c>
      <c r="C42" s="308"/>
      <c r="D42" s="113">
        <v>6.6365531619179983</v>
      </c>
      <c r="E42" s="115">
        <v>573</v>
      </c>
      <c r="F42" s="114">
        <v>370</v>
      </c>
      <c r="G42" s="114">
        <v>531</v>
      </c>
      <c r="H42" s="114">
        <v>548</v>
      </c>
      <c r="I42" s="140">
        <v>618</v>
      </c>
      <c r="J42" s="115">
        <v>-45</v>
      </c>
      <c r="K42" s="116">
        <v>-7.2815533980582527</v>
      </c>
    </row>
    <row r="43" spans="1:11" ht="14.1" customHeight="1" x14ac:dyDescent="0.2">
      <c r="A43" s="306" t="s">
        <v>263</v>
      </c>
      <c r="B43" s="307" t="s">
        <v>264</v>
      </c>
      <c r="C43" s="308"/>
      <c r="D43" s="113">
        <v>5.605744730136669</v>
      </c>
      <c r="E43" s="115">
        <v>484</v>
      </c>
      <c r="F43" s="114">
        <v>330</v>
      </c>
      <c r="G43" s="114">
        <v>456</v>
      </c>
      <c r="H43" s="114">
        <v>471</v>
      </c>
      <c r="I43" s="140">
        <v>551</v>
      </c>
      <c r="J43" s="115">
        <v>-67</v>
      </c>
      <c r="K43" s="116">
        <v>-12.159709618874773</v>
      </c>
    </row>
    <row r="44" spans="1:11" ht="14.1" customHeight="1" x14ac:dyDescent="0.2">
      <c r="A44" s="306">
        <v>53</v>
      </c>
      <c r="B44" s="307" t="s">
        <v>265</v>
      </c>
      <c r="C44" s="308"/>
      <c r="D44" s="113">
        <v>0.72967338429464901</v>
      </c>
      <c r="E44" s="115">
        <v>63</v>
      </c>
      <c r="F44" s="114">
        <v>61</v>
      </c>
      <c r="G44" s="114">
        <v>96</v>
      </c>
      <c r="H44" s="114">
        <v>51</v>
      </c>
      <c r="I44" s="140">
        <v>59</v>
      </c>
      <c r="J44" s="115">
        <v>4</v>
      </c>
      <c r="K44" s="116">
        <v>6.7796610169491522</v>
      </c>
    </row>
    <row r="45" spans="1:11" ht="14.1" customHeight="1" x14ac:dyDescent="0.2">
      <c r="A45" s="306" t="s">
        <v>266</v>
      </c>
      <c r="B45" s="307" t="s">
        <v>267</v>
      </c>
      <c r="C45" s="308"/>
      <c r="D45" s="113">
        <v>0.61385221218438735</v>
      </c>
      <c r="E45" s="115">
        <v>53</v>
      </c>
      <c r="F45" s="114">
        <v>48</v>
      </c>
      <c r="G45" s="114">
        <v>76</v>
      </c>
      <c r="H45" s="114">
        <v>46</v>
      </c>
      <c r="I45" s="140">
        <v>54</v>
      </c>
      <c r="J45" s="115">
        <v>-1</v>
      </c>
      <c r="K45" s="116">
        <v>-1.8518518518518519</v>
      </c>
    </row>
    <row r="46" spans="1:11" ht="14.1" customHeight="1" x14ac:dyDescent="0.2">
      <c r="A46" s="306">
        <v>54</v>
      </c>
      <c r="B46" s="307" t="s">
        <v>268</v>
      </c>
      <c r="C46" s="308"/>
      <c r="D46" s="113">
        <v>2.1079453324067638</v>
      </c>
      <c r="E46" s="115">
        <v>182</v>
      </c>
      <c r="F46" s="114">
        <v>139</v>
      </c>
      <c r="G46" s="114">
        <v>235</v>
      </c>
      <c r="H46" s="114">
        <v>226</v>
      </c>
      <c r="I46" s="140">
        <v>182</v>
      </c>
      <c r="J46" s="115">
        <v>0</v>
      </c>
      <c r="K46" s="116">
        <v>0</v>
      </c>
    </row>
    <row r="47" spans="1:11" ht="14.1" customHeight="1" x14ac:dyDescent="0.2">
      <c r="A47" s="306">
        <v>61</v>
      </c>
      <c r="B47" s="307" t="s">
        <v>269</v>
      </c>
      <c r="C47" s="308"/>
      <c r="D47" s="113">
        <v>2.2121843873059994</v>
      </c>
      <c r="E47" s="115">
        <v>191</v>
      </c>
      <c r="F47" s="114">
        <v>98</v>
      </c>
      <c r="G47" s="114">
        <v>197</v>
      </c>
      <c r="H47" s="114">
        <v>147</v>
      </c>
      <c r="I47" s="140">
        <v>150</v>
      </c>
      <c r="J47" s="115">
        <v>41</v>
      </c>
      <c r="K47" s="116">
        <v>27.333333333333332</v>
      </c>
    </row>
    <row r="48" spans="1:11" ht="14.1" customHeight="1" x14ac:dyDescent="0.2">
      <c r="A48" s="306">
        <v>62</v>
      </c>
      <c r="B48" s="307" t="s">
        <v>270</v>
      </c>
      <c r="C48" s="308"/>
      <c r="D48" s="113">
        <v>8.2001389854065323</v>
      </c>
      <c r="E48" s="115">
        <v>708</v>
      </c>
      <c r="F48" s="114">
        <v>490</v>
      </c>
      <c r="G48" s="114">
        <v>656</v>
      </c>
      <c r="H48" s="114">
        <v>491</v>
      </c>
      <c r="I48" s="140">
        <v>494</v>
      </c>
      <c r="J48" s="115">
        <v>214</v>
      </c>
      <c r="K48" s="116">
        <v>43.319838056680162</v>
      </c>
    </row>
    <row r="49" spans="1:11" ht="14.1" customHeight="1" x14ac:dyDescent="0.2">
      <c r="A49" s="306">
        <v>63</v>
      </c>
      <c r="B49" s="307" t="s">
        <v>271</v>
      </c>
      <c r="C49" s="308"/>
      <c r="D49" s="113">
        <v>2.3743340282603662</v>
      </c>
      <c r="E49" s="115">
        <v>205</v>
      </c>
      <c r="F49" s="114">
        <v>174</v>
      </c>
      <c r="G49" s="114">
        <v>263</v>
      </c>
      <c r="H49" s="114">
        <v>223</v>
      </c>
      <c r="I49" s="140">
        <v>230</v>
      </c>
      <c r="J49" s="115">
        <v>-25</v>
      </c>
      <c r="K49" s="116">
        <v>-10.869565217391305</v>
      </c>
    </row>
    <row r="50" spans="1:11" ht="14.1" customHeight="1" x14ac:dyDescent="0.2">
      <c r="A50" s="306" t="s">
        <v>272</v>
      </c>
      <c r="B50" s="307" t="s">
        <v>273</v>
      </c>
      <c r="C50" s="308"/>
      <c r="D50" s="113">
        <v>0.44012045401899469</v>
      </c>
      <c r="E50" s="115">
        <v>38</v>
      </c>
      <c r="F50" s="114">
        <v>32</v>
      </c>
      <c r="G50" s="114">
        <v>64</v>
      </c>
      <c r="H50" s="114">
        <v>39</v>
      </c>
      <c r="I50" s="140">
        <v>28</v>
      </c>
      <c r="J50" s="115">
        <v>10</v>
      </c>
      <c r="K50" s="116">
        <v>35.714285714285715</v>
      </c>
    </row>
    <row r="51" spans="1:11" ht="14.1" customHeight="1" x14ac:dyDescent="0.2">
      <c r="A51" s="306" t="s">
        <v>274</v>
      </c>
      <c r="B51" s="307" t="s">
        <v>275</v>
      </c>
      <c r="C51" s="308"/>
      <c r="D51" s="113">
        <v>1.7488996988649526</v>
      </c>
      <c r="E51" s="115">
        <v>151</v>
      </c>
      <c r="F51" s="114">
        <v>129</v>
      </c>
      <c r="G51" s="114">
        <v>165</v>
      </c>
      <c r="H51" s="114">
        <v>170</v>
      </c>
      <c r="I51" s="140">
        <v>188</v>
      </c>
      <c r="J51" s="115">
        <v>-37</v>
      </c>
      <c r="K51" s="116">
        <v>-19.680851063829788</v>
      </c>
    </row>
    <row r="52" spans="1:11" ht="14.1" customHeight="1" x14ac:dyDescent="0.2">
      <c r="A52" s="306">
        <v>71</v>
      </c>
      <c r="B52" s="307" t="s">
        <v>276</v>
      </c>
      <c r="C52" s="308"/>
      <c r="D52" s="113">
        <v>9.010887190178364</v>
      </c>
      <c r="E52" s="115">
        <v>778</v>
      </c>
      <c r="F52" s="114">
        <v>489</v>
      </c>
      <c r="G52" s="114">
        <v>659</v>
      </c>
      <c r="H52" s="114">
        <v>528</v>
      </c>
      <c r="I52" s="140">
        <v>741</v>
      </c>
      <c r="J52" s="115">
        <v>37</v>
      </c>
      <c r="K52" s="116">
        <v>4.9932523616734139</v>
      </c>
    </row>
    <row r="53" spans="1:11" ht="14.1" customHeight="1" x14ac:dyDescent="0.2">
      <c r="A53" s="306" t="s">
        <v>277</v>
      </c>
      <c r="B53" s="307" t="s">
        <v>278</v>
      </c>
      <c r="C53" s="308"/>
      <c r="D53" s="113">
        <v>3.5441278665740099</v>
      </c>
      <c r="E53" s="115">
        <v>306</v>
      </c>
      <c r="F53" s="114">
        <v>230</v>
      </c>
      <c r="G53" s="114">
        <v>270</v>
      </c>
      <c r="H53" s="114">
        <v>233</v>
      </c>
      <c r="I53" s="140">
        <v>300</v>
      </c>
      <c r="J53" s="115">
        <v>6</v>
      </c>
      <c r="K53" s="116">
        <v>2</v>
      </c>
    </row>
    <row r="54" spans="1:11" ht="14.1" customHeight="1" x14ac:dyDescent="0.2">
      <c r="A54" s="306" t="s">
        <v>279</v>
      </c>
      <c r="B54" s="307" t="s">
        <v>280</v>
      </c>
      <c r="C54" s="308"/>
      <c r="D54" s="113">
        <v>4.760250173731758</v>
      </c>
      <c r="E54" s="115">
        <v>411</v>
      </c>
      <c r="F54" s="114">
        <v>231</v>
      </c>
      <c r="G54" s="114">
        <v>354</v>
      </c>
      <c r="H54" s="114">
        <v>259</v>
      </c>
      <c r="I54" s="140">
        <v>367</v>
      </c>
      <c r="J54" s="115">
        <v>44</v>
      </c>
      <c r="K54" s="116">
        <v>11.989100817438691</v>
      </c>
    </row>
    <row r="55" spans="1:11" ht="14.1" customHeight="1" x14ac:dyDescent="0.2">
      <c r="A55" s="306">
        <v>72</v>
      </c>
      <c r="B55" s="307" t="s">
        <v>281</v>
      </c>
      <c r="C55" s="308"/>
      <c r="D55" s="113">
        <v>1.2508686587908269</v>
      </c>
      <c r="E55" s="115">
        <v>108</v>
      </c>
      <c r="F55" s="114">
        <v>82</v>
      </c>
      <c r="G55" s="114">
        <v>173</v>
      </c>
      <c r="H55" s="114">
        <v>96</v>
      </c>
      <c r="I55" s="140">
        <v>126</v>
      </c>
      <c r="J55" s="115">
        <v>-18</v>
      </c>
      <c r="K55" s="116">
        <v>-14.285714285714286</v>
      </c>
    </row>
    <row r="56" spans="1:11" ht="14.1" customHeight="1" x14ac:dyDescent="0.2">
      <c r="A56" s="306" t="s">
        <v>282</v>
      </c>
      <c r="B56" s="307" t="s">
        <v>283</v>
      </c>
      <c r="C56" s="308"/>
      <c r="D56" s="113">
        <v>0.33588139911975912</v>
      </c>
      <c r="E56" s="115">
        <v>29</v>
      </c>
      <c r="F56" s="114">
        <v>20</v>
      </c>
      <c r="G56" s="114">
        <v>57</v>
      </c>
      <c r="H56" s="114">
        <v>15</v>
      </c>
      <c r="I56" s="140">
        <v>19</v>
      </c>
      <c r="J56" s="115">
        <v>10</v>
      </c>
      <c r="K56" s="116">
        <v>52.631578947368418</v>
      </c>
    </row>
    <row r="57" spans="1:11" ht="14.1" customHeight="1" x14ac:dyDescent="0.2">
      <c r="A57" s="306" t="s">
        <v>284</v>
      </c>
      <c r="B57" s="307" t="s">
        <v>285</v>
      </c>
      <c r="C57" s="308"/>
      <c r="D57" s="113">
        <v>0.71809126708362292</v>
      </c>
      <c r="E57" s="115">
        <v>62</v>
      </c>
      <c r="F57" s="114">
        <v>53</v>
      </c>
      <c r="G57" s="114">
        <v>67</v>
      </c>
      <c r="H57" s="114">
        <v>59</v>
      </c>
      <c r="I57" s="140">
        <v>78</v>
      </c>
      <c r="J57" s="115">
        <v>-16</v>
      </c>
      <c r="K57" s="116">
        <v>-20.512820512820515</v>
      </c>
    </row>
    <row r="58" spans="1:11" ht="14.1" customHeight="1" x14ac:dyDescent="0.2">
      <c r="A58" s="306">
        <v>73</v>
      </c>
      <c r="B58" s="307" t="s">
        <v>286</v>
      </c>
      <c r="C58" s="308"/>
      <c r="D58" s="113">
        <v>1.4014361825341672</v>
      </c>
      <c r="E58" s="115">
        <v>121</v>
      </c>
      <c r="F58" s="114">
        <v>95</v>
      </c>
      <c r="G58" s="114">
        <v>186</v>
      </c>
      <c r="H58" s="114">
        <v>86</v>
      </c>
      <c r="I58" s="140">
        <v>119</v>
      </c>
      <c r="J58" s="115">
        <v>2</v>
      </c>
      <c r="K58" s="116">
        <v>1.680672268907563</v>
      </c>
    </row>
    <row r="59" spans="1:11" ht="14.1" customHeight="1" x14ac:dyDescent="0.2">
      <c r="A59" s="306" t="s">
        <v>287</v>
      </c>
      <c r="B59" s="307" t="s">
        <v>288</v>
      </c>
      <c r="C59" s="308"/>
      <c r="D59" s="113">
        <v>1.1466296038915913</v>
      </c>
      <c r="E59" s="115">
        <v>99</v>
      </c>
      <c r="F59" s="114">
        <v>70</v>
      </c>
      <c r="G59" s="114">
        <v>155</v>
      </c>
      <c r="H59" s="114">
        <v>59</v>
      </c>
      <c r="I59" s="140">
        <v>101</v>
      </c>
      <c r="J59" s="115">
        <v>-2</v>
      </c>
      <c r="K59" s="116">
        <v>-1.9801980198019802</v>
      </c>
    </row>
    <row r="60" spans="1:11" ht="14.1" customHeight="1" x14ac:dyDescent="0.2">
      <c r="A60" s="306">
        <v>81</v>
      </c>
      <c r="B60" s="307" t="s">
        <v>289</v>
      </c>
      <c r="C60" s="308"/>
      <c r="D60" s="113">
        <v>7.4588834839008573</v>
      </c>
      <c r="E60" s="115">
        <v>644</v>
      </c>
      <c r="F60" s="114">
        <v>485</v>
      </c>
      <c r="G60" s="114">
        <v>934</v>
      </c>
      <c r="H60" s="114">
        <v>453</v>
      </c>
      <c r="I60" s="140">
        <v>516</v>
      </c>
      <c r="J60" s="115">
        <v>128</v>
      </c>
      <c r="K60" s="116">
        <v>24.806201550387598</v>
      </c>
    </row>
    <row r="61" spans="1:11" ht="14.1" customHeight="1" x14ac:dyDescent="0.2">
      <c r="A61" s="306" t="s">
        <v>290</v>
      </c>
      <c r="B61" s="307" t="s">
        <v>291</v>
      </c>
      <c r="C61" s="308"/>
      <c r="D61" s="113">
        <v>1.4361825341672458</v>
      </c>
      <c r="E61" s="115">
        <v>124</v>
      </c>
      <c r="F61" s="114">
        <v>67</v>
      </c>
      <c r="G61" s="114">
        <v>149</v>
      </c>
      <c r="H61" s="114">
        <v>77</v>
      </c>
      <c r="I61" s="140">
        <v>95</v>
      </c>
      <c r="J61" s="115">
        <v>29</v>
      </c>
      <c r="K61" s="116">
        <v>30.526315789473685</v>
      </c>
    </row>
    <row r="62" spans="1:11" ht="14.1" customHeight="1" x14ac:dyDescent="0.2">
      <c r="A62" s="306" t="s">
        <v>292</v>
      </c>
      <c r="B62" s="307" t="s">
        <v>293</v>
      </c>
      <c r="C62" s="308"/>
      <c r="D62" s="113">
        <v>2.9650220060227008</v>
      </c>
      <c r="E62" s="115">
        <v>256</v>
      </c>
      <c r="F62" s="114">
        <v>217</v>
      </c>
      <c r="G62" s="114">
        <v>541</v>
      </c>
      <c r="H62" s="114">
        <v>181</v>
      </c>
      <c r="I62" s="140">
        <v>207</v>
      </c>
      <c r="J62" s="115">
        <v>49</v>
      </c>
      <c r="K62" s="116">
        <v>23.671497584541061</v>
      </c>
    </row>
    <row r="63" spans="1:11" ht="14.1" customHeight="1" x14ac:dyDescent="0.2">
      <c r="A63" s="306"/>
      <c r="B63" s="307" t="s">
        <v>294</v>
      </c>
      <c r="C63" s="308"/>
      <c r="D63" s="113">
        <v>2.5943942552698633</v>
      </c>
      <c r="E63" s="115">
        <v>224</v>
      </c>
      <c r="F63" s="114">
        <v>188</v>
      </c>
      <c r="G63" s="114">
        <v>473</v>
      </c>
      <c r="H63" s="114">
        <v>151</v>
      </c>
      <c r="I63" s="140">
        <v>174</v>
      </c>
      <c r="J63" s="115">
        <v>50</v>
      </c>
      <c r="K63" s="116">
        <v>28.735632183908045</v>
      </c>
    </row>
    <row r="64" spans="1:11" ht="14.1" customHeight="1" x14ac:dyDescent="0.2">
      <c r="A64" s="306" t="s">
        <v>295</v>
      </c>
      <c r="B64" s="307" t="s">
        <v>296</v>
      </c>
      <c r="C64" s="308"/>
      <c r="D64" s="113">
        <v>1.517257354644429</v>
      </c>
      <c r="E64" s="115">
        <v>131</v>
      </c>
      <c r="F64" s="114">
        <v>118</v>
      </c>
      <c r="G64" s="114">
        <v>110</v>
      </c>
      <c r="H64" s="114">
        <v>94</v>
      </c>
      <c r="I64" s="140">
        <v>105</v>
      </c>
      <c r="J64" s="115">
        <v>26</v>
      </c>
      <c r="K64" s="116">
        <v>24.761904761904763</v>
      </c>
    </row>
    <row r="65" spans="1:11" ht="14.1" customHeight="1" x14ac:dyDescent="0.2">
      <c r="A65" s="306" t="s">
        <v>297</v>
      </c>
      <c r="B65" s="307" t="s">
        <v>298</v>
      </c>
      <c r="C65" s="308"/>
      <c r="D65" s="113">
        <v>0.79916608756080609</v>
      </c>
      <c r="E65" s="115">
        <v>69</v>
      </c>
      <c r="F65" s="114">
        <v>41</v>
      </c>
      <c r="G65" s="114">
        <v>68</v>
      </c>
      <c r="H65" s="114">
        <v>61</v>
      </c>
      <c r="I65" s="140">
        <v>57</v>
      </c>
      <c r="J65" s="115">
        <v>12</v>
      </c>
      <c r="K65" s="116">
        <v>21.05263157894737</v>
      </c>
    </row>
    <row r="66" spans="1:11" ht="14.1" customHeight="1" x14ac:dyDescent="0.2">
      <c r="A66" s="306">
        <v>82</v>
      </c>
      <c r="B66" s="307" t="s">
        <v>299</v>
      </c>
      <c r="C66" s="308"/>
      <c r="D66" s="113">
        <v>2.6986333101690989</v>
      </c>
      <c r="E66" s="115">
        <v>233</v>
      </c>
      <c r="F66" s="114">
        <v>239</v>
      </c>
      <c r="G66" s="114">
        <v>533</v>
      </c>
      <c r="H66" s="114">
        <v>216</v>
      </c>
      <c r="I66" s="140">
        <v>223</v>
      </c>
      <c r="J66" s="115">
        <v>10</v>
      </c>
      <c r="K66" s="116">
        <v>4.4843049327354256</v>
      </c>
    </row>
    <row r="67" spans="1:11" ht="14.1" customHeight="1" x14ac:dyDescent="0.2">
      <c r="A67" s="306" t="s">
        <v>300</v>
      </c>
      <c r="B67" s="307" t="s">
        <v>301</v>
      </c>
      <c r="C67" s="308"/>
      <c r="D67" s="113">
        <v>1.8299745193421357</v>
      </c>
      <c r="E67" s="115">
        <v>158</v>
      </c>
      <c r="F67" s="114">
        <v>184</v>
      </c>
      <c r="G67" s="114">
        <v>413</v>
      </c>
      <c r="H67" s="114">
        <v>138</v>
      </c>
      <c r="I67" s="140">
        <v>150</v>
      </c>
      <c r="J67" s="115">
        <v>8</v>
      </c>
      <c r="K67" s="116">
        <v>5.333333333333333</v>
      </c>
    </row>
    <row r="68" spans="1:11" ht="14.1" customHeight="1" x14ac:dyDescent="0.2">
      <c r="A68" s="306" t="s">
        <v>302</v>
      </c>
      <c r="B68" s="307" t="s">
        <v>303</v>
      </c>
      <c r="C68" s="308"/>
      <c r="D68" s="113">
        <v>0.44012045401899469</v>
      </c>
      <c r="E68" s="115">
        <v>38</v>
      </c>
      <c r="F68" s="114">
        <v>31</v>
      </c>
      <c r="G68" s="114">
        <v>61</v>
      </c>
      <c r="H68" s="114">
        <v>36</v>
      </c>
      <c r="I68" s="140">
        <v>48</v>
      </c>
      <c r="J68" s="115">
        <v>-10</v>
      </c>
      <c r="K68" s="116">
        <v>-20.833333333333332</v>
      </c>
    </row>
    <row r="69" spans="1:11" ht="14.1" customHeight="1" x14ac:dyDescent="0.2">
      <c r="A69" s="306">
        <v>83</v>
      </c>
      <c r="B69" s="307" t="s">
        <v>304</v>
      </c>
      <c r="C69" s="308"/>
      <c r="D69" s="113">
        <v>5.8605513087792449</v>
      </c>
      <c r="E69" s="115">
        <v>506</v>
      </c>
      <c r="F69" s="114">
        <v>290</v>
      </c>
      <c r="G69" s="114">
        <v>632</v>
      </c>
      <c r="H69" s="114">
        <v>364</v>
      </c>
      <c r="I69" s="140">
        <v>524</v>
      </c>
      <c r="J69" s="115">
        <v>-18</v>
      </c>
      <c r="K69" s="116">
        <v>-3.4351145038167941</v>
      </c>
    </row>
    <row r="70" spans="1:11" ht="14.1" customHeight="1" x14ac:dyDescent="0.2">
      <c r="A70" s="306" t="s">
        <v>305</v>
      </c>
      <c r="B70" s="307" t="s">
        <v>306</v>
      </c>
      <c r="C70" s="308"/>
      <c r="D70" s="113">
        <v>5.1656242761176747</v>
      </c>
      <c r="E70" s="115">
        <v>446</v>
      </c>
      <c r="F70" s="114">
        <v>253</v>
      </c>
      <c r="G70" s="114">
        <v>536</v>
      </c>
      <c r="H70" s="114">
        <v>301</v>
      </c>
      <c r="I70" s="140">
        <v>467</v>
      </c>
      <c r="J70" s="115">
        <v>-21</v>
      </c>
      <c r="K70" s="116">
        <v>-4.4967880085653107</v>
      </c>
    </row>
    <row r="71" spans="1:11" ht="14.1" customHeight="1" x14ac:dyDescent="0.2">
      <c r="A71" s="306"/>
      <c r="B71" s="307" t="s">
        <v>307</v>
      </c>
      <c r="C71" s="308"/>
      <c r="D71" s="113">
        <v>3.4514709288858003</v>
      </c>
      <c r="E71" s="115">
        <v>298</v>
      </c>
      <c r="F71" s="114">
        <v>131</v>
      </c>
      <c r="G71" s="114">
        <v>304</v>
      </c>
      <c r="H71" s="114">
        <v>155</v>
      </c>
      <c r="I71" s="140">
        <v>327</v>
      </c>
      <c r="J71" s="115">
        <v>-29</v>
      </c>
      <c r="K71" s="116">
        <v>-8.8685015290519882</v>
      </c>
    </row>
    <row r="72" spans="1:11" ht="14.1" customHeight="1" x14ac:dyDescent="0.2">
      <c r="A72" s="306">
        <v>84</v>
      </c>
      <c r="B72" s="307" t="s">
        <v>308</v>
      </c>
      <c r="C72" s="308"/>
      <c r="D72" s="113">
        <v>0.98447996293722495</v>
      </c>
      <c r="E72" s="115">
        <v>85</v>
      </c>
      <c r="F72" s="114">
        <v>69</v>
      </c>
      <c r="G72" s="114">
        <v>175</v>
      </c>
      <c r="H72" s="114">
        <v>46</v>
      </c>
      <c r="I72" s="140">
        <v>106</v>
      </c>
      <c r="J72" s="115">
        <v>-21</v>
      </c>
      <c r="K72" s="116">
        <v>-19.811320754716981</v>
      </c>
    </row>
    <row r="73" spans="1:11" ht="14.1" customHeight="1" x14ac:dyDescent="0.2">
      <c r="A73" s="306" t="s">
        <v>309</v>
      </c>
      <c r="B73" s="307" t="s">
        <v>310</v>
      </c>
      <c r="C73" s="308"/>
      <c r="D73" s="113">
        <v>0.53277739170720406</v>
      </c>
      <c r="E73" s="115">
        <v>46</v>
      </c>
      <c r="F73" s="114">
        <v>27</v>
      </c>
      <c r="G73" s="114">
        <v>83</v>
      </c>
      <c r="H73" s="114">
        <v>14</v>
      </c>
      <c r="I73" s="140">
        <v>40</v>
      </c>
      <c r="J73" s="115">
        <v>6</v>
      </c>
      <c r="K73" s="116">
        <v>15</v>
      </c>
    </row>
    <row r="74" spans="1:11" ht="14.1" customHeight="1" x14ac:dyDescent="0.2">
      <c r="A74" s="306" t="s">
        <v>311</v>
      </c>
      <c r="B74" s="307" t="s">
        <v>312</v>
      </c>
      <c r="C74" s="308"/>
      <c r="D74" s="113">
        <v>0.16214964095436646</v>
      </c>
      <c r="E74" s="115">
        <v>14</v>
      </c>
      <c r="F74" s="114">
        <v>18</v>
      </c>
      <c r="G74" s="114">
        <v>44</v>
      </c>
      <c r="H74" s="114">
        <v>7</v>
      </c>
      <c r="I74" s="140">
        <v>31</v>
      </c>
      <c r="J74" s="115">
        <v>-17</v>
      </c>
      <c r="K74" s="116">
        <v>-54.838709677419352</v>
      </c>
    </row>
    <row r="75" spans="1:11" ht="14.1" customHeight="1" x14ac:dyDescent="0.2">
      <c r="A75" s="306" t="s">
        <v>313</v>
      </c>
      <c r="B75" s="307" t="s">
        <v>314</v>
      </c>
      <c r="C75" s="308"/>
      <c r="D75" s="113">
        <v>6.9492703266157058E-2</v>
      </c>
      <c r="E75" s="115">
        <v>6</v>
      </c>
      <c r="F75" s="114">
        <v>3</v>
      </c>
      <c r="G75" s="114">
        <v>4</v>
      </c>
      <c r="H75" s="114">
        <v>8</v>
      </c>
      <c r="I75" s="140">
        <v>4</v>
      </c>
      <c r="J75" s="115">
        <v>2</v>
      </c>
      <c r="K75" s="116">
        <v>50</v>
      </c>
    </row>
    <row r="76" spans="1:11" ht="14.1" customHeight="1" x14ac:dyDescent="0.2">
      <c r="A76" s="306">
        <v>91</v>
      </c>
      <c r="B76" s="307" t="s">
        <v>315</v>
      </c>
      <c r="C76" s="308"/>
      <c r="D76" s="113">
        <v>0.12740328932128794</v>
      </c>
      <c r="E76" s="115">
        <v>11</v>
      </c>
      <c r="F76" s="114">
        <v>11</v>
      </c>
      <c r="G76" s="114">
        <v>12</v>
      </c>
      <c r="H76" s="114">
        <v>9</v>
      </c>
      <c r="I76" s="140">
        <v>15</v>
      </c>
      <c r="J76" s="115">
        <v>-4</v>
      </c>
      <c r="K76" s="116">
        <v>-26.666666666666668</v>
      </c>
    </row>
    <row r="77" spans="1:11" ht="14.1" customHeight="1" x14ac:dyDescent="0.2">
      <c r="A77" s="306">
        <v>92</v>
      </c>
      <c r="B77" s="307" t="s">
        <v>316</v>
      </c>
      <c r="C77" s="308"/>
      <c r="D77" s="113">
        <v>1.1813759555246699</v>
      </c>
      <c r="E77" s="115">
        <v>102</v>
      </c>
      <c r="F77" s="114">
        <v>75</v>
      </c>
      <c r="G77" s="114">
        <v>97</v>
      </c>
      <c r="H77" s="114">
        <v>94</v>
      </c>
      <c r="I77" s="140">
        <v>134</v>
      </c>
      <c r="J77" s="115">
        <v>-32</v>
      </c>
      <c r="K77" s="116">
        <v>-23.880597014925375</v>
      </c>
    </row>
    <row r="78" spans="1:11" ht="14.1" customHeight="1" x14ac:dyDescent="0.2">
      <c r="A78" s="306">
        <v>93</v>
      </c>
      <c r="B78" s="307" t="s">
        <v>317</v>
      </c>
      <c r="C78" s="308"/>
      <c r="D78" s="113">
        <v>4.63284688441047E-2</v>
      </c>
      <c r="E78" s="115">
        <v>4</v>
      </c>
      <c r="F78" s="114">
        <v>6</v>
      </c>
      <c r="G78" s="114">
        <v>16</v>
      </c>
      <c r="H78" s="114">
        <v>7</v>
      </c>
      <c r="I78" s="140">
        <v>5</v>
      </c>
      <c r="J78" s="115">
        <v>-1</v>
      </c>
      <c r="K78" s="116">
        <v>-20</v>
      </c>
    </row>
    <row r="79" spans="1:11" ht="14.1" customHeight="1" x14ac:dyDescent="0.2">
      <c r="A79" s="306">
        <v>94</v>
      </c>
      <c r="B79" s="307" t="s">
        <v>318</v>
      </c>
      <c r="C79" s="308"/>
      <c r="D79" s="113">
        <v>0.23164234422052352</v>
      </c>
      <c r="E79" s="115">
        <v>20</v>
      </c>
      <c r="F79" s="114">
        <v>17</v>
      </c>
      <c r="G79" s="114">
        <v>48</v>
      </c>
      <c r="H79" s="114">
        <v>20</v>
      </c>
      <c r="I79" s="140">
        <v>27</v>
      </c>
      <c r="J79" s="115">
        <v>-7</v>
      </c>
      <c r="K79" s="116">
        <v>-25.925925925925927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0.46328468844104703</v>
      </c>
      <c r="E81" s="143">
        <v>40</v>
      </c>
      <c r="F81" s="144">
        <v>29</v>
      </c>
      <c r="G81" s="144">
        <v>81</v>
      </c>
      <c r="H81" s="144">
        <v>10</v>
      </c>
      <c r="I81" s="145">
        <v>29</v>
      </c>
      <c r="J81" s="143">
        <v>11</v>
      </c>
      <c r="K81" s="146">
        <v>37.931034482758619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9476</v>
      </c>
      <c r="E11" s="114">
        <v>7503</v>
      </c>
      <c r="F11" s="114">
        <v>9172</v>
      </c>
      <c r="G11" s="114">
        <v>7092</v>
      </c>
      <c r="H11" s="140">
        <v>9097</v>
      </c>
      <c r="I11" s="115">
        <v>379</v>
      </c>
      <c r="J11" s="116">
        <v>4.1662086402110585</v>
      </c>
    </row>
    <row r="12" spans="1:15" s="110" customFormat="1" ht="24.95" customHeight="1" x14ac:dyDescent="0.2">
      <c r="A12" s="193" t="s">
        <v>132</v>
      </c>
      <c r="B12" s="194" t="s">
        <v>133</v>
      </c>
      <c r="C12" s="113">
        <v>2.4271844660194173</v>
      </c>
      <c r="D12" s="115">
        <v>230</v>
      </c>
      <c r="E12" s="114">
        <v>343</v>
      </c>
      <c r="F12" s="114">
        <v>265</v>
      </c>
      <c r="G12" s="114">
        <v>191</v>
      </c>
      <c r="H12" s="140">
        <v>274</v>
      </c>
      <c r="I12" s="115">
        <v>-44</v>
      </c>
      <c r="J12" s="116">
        <v>-16.058394160583941</v>
      </c>
    </row>
    <row r="13" spans="1:15" s="110" customFormat="1" ht="24.95" customHeight="1" x14ac:dyDescent="0.2">
      <c r="A13" s="193" t="s">
        <v>134</v>
      </c>
      <c r="B13" s="199" t="s">
        <v>214</v>
      </c>
      <c r="C13" s="113">
        <v>1.2346981848881384</v>
      </c>
      <c r="D13" s="115">
        <v>117</v>
      </c>
      <c r="E13" s="114">
        <v>113</v>
      </c>
      <c r="F13" s="114">
        <v>133</v>
      </c>
      <c r="G13" s="114">
        <v>85</v>
      </c>
      <c r="H13" s="140">
        <v>131</v>
      </c>
      <c r="I13" s="115">
        <v>-14</v>
      </c>
      <c r="J13" s="116">
        <v>-10.687022900763358</v>
      </c>
    </row>
    <row r="14" spans="1:15" s="287" customFormat="1" ht="24.95" customHeight="1" x14ac:dyDescent="0.2">
      <c r="A14" s="193" t="s">
        <v>215</v>
      </c>
      <c r="B14" s="199" t="s">
        <v>137</v>
      </c>
      <c r="C14" s="113">
        <v>18.678767412410298</v>
      </c>
      <c r="D14" s="115">
        <v>1770</v>
      </c>
      <c r="E14" s="114">
        <v>1439</v>
      </c>
      <c r="F14" s="114">
        <v>1612</v>
      </c>
      <c r="G14" s="114">
        <v>1306</v>
      </c>
      <c r="H14" s="140">
        <v>1866</v>
      </c>
      <c r="I14" s="115">
        <v>-96</v>
      </c>
      <c r="J14" s="116">
        <v>-5.144694533762058</v>
      </c>
      <c r="K14" s="110"/>
      <c r="L14" s="110"/>
      <c r="M14" s="110"/>
      <c r="N14" s="110"/>
      <c r="O14" s="110"/>
    </row>
    <row r="15" spans="1:15" s="110" customFormat="1" ht="24.95" customHeight="1" x14ac:dyDescent="0.2">
      <c r="A15" s="193" t="s">
        <v>216</v>
      </c>
      <c r="B15" s="199" t="s">
        <v>217</v>
      </c>
      <c r="C15" s="113">
        <v>4.6960742929506125</v>
      </c>
      <c r="D15" s="115">
        <v>445</v>
      </c>
      <c r="E15" s="114">
        <v>304</v>
      </c>
      <c r="F15" s="114">
        <v>401</v>
      </c>
      <c r="G15" s="114">
        <v>258</v>
      </c>
      <c r="H15" s="140">
        <v>345</v>
      </c>
      <c r="I15" s="115">
        <v>100</v>
      </c>
      <c r="J15" s="116">
        <v>28.985507246376812</v>
      </c>
    </row>
    <row r="16" spans="1:15" s="287" customFormat="1" ht="24.95" customHeight="1" x14ac:dyDescent="0.2">
      <c r="A16" s="193" t="s">
        <v>218</v>
      </c>
      <c r="B16" s="199" t="s">
        <v>141</v>
      </c>
      <c r="C16" s="113">
        <v>8.6639932460953997</v>
      </c>
      <c r="D16" s="115">
        <v>821</v>
      </c>
      <c r="E16" s="114">
        <v>779</v>
      </c>
      <c r="F16" s="114">
        <v>795</v>
      </c>
      <c r="G16" s="114">
        <v>686</v>
      </c>
      <c r="H16" s="140">
        <v>847</v>
      </c>
      <c r="I16" s="115">
        <v>-26</v>
      </c>
      <c r="J16" s="116">
        <v>-3.0696576151121606</v>
      </c>
      <c r="K16" s="110"/>
      <c r="L16" s="110"/>
      <c r="M16" s="110"/>
      <c r="N16" s="110"/>
      <c r="O16" s="110"/>
    </row>
    <row r="17" spans="1:15" s="110" customFormat="1" ht="24.95" customHeight="1" x14ac:dyDescent="0.2">
      <c r="A17" s="193" t="s">
        <v>142</v>
      </c>
      <c r="B17" s="199" t="s">
        <v>220</v>
      </c>
      <c r="C17" s="113">
        <v>5.318699873364289</v>
      </c>
      <c r="D17" s="115">
        <v>504</v>
      </c>
      <c r="E17" s="114">
        <v>356</v>
      </c>
      <c r="F17" s="114">
        <v>416</v>
      </c>
      <c r="G17" s="114">
        <v>362</v>
      </c>
      <c r="H17" s="140">
        <v>674</v>
      </c>
      <c r="I17" s="115">
        <v>-170</v>
      </c>
      <c r="J17" s="116">
        <v>-25.222551928783382</v>
      </c>
    </row>
    <row r="18" spans="1:15" s="287" customFormat="1" ht="24.95" customHeight="1" x14ac:dyDescent="0.2">
      <c r="A18" s="201" t="s">
        <v>144</v>
      </c>
      <c r="B18" s="202" t="s">
        <v>145</v>
      </c>
      <c r="C18" s="113">
        <v>9.0122414520894889</v>
      </c>
      <c r="D18" s="115">
        <v>854</v>
      </c>
      <c r="E18" s="114">
        <v>735</v>
      </c>
      <c r="F18" s="114">
        <v>737</v>
      </c>
      <c r="G18" s="114">
        <v>655</v>
      </c>
      <c r="H18" s="140">
        <v>792</v>
      </c>
      <c r="I18" s="115">
        <v>62</v>
      </c>
      <c r="J18" s="116">
        <v>7.8282828282828278</v>
      </c>
      <c r="K18" s="110"/>
      <c r="L18" s="110"/>
      <c r="M18" s="110"/>
      <c r="N18" s="110"/>
      <c r="O18" s="110"/>
    </row>
    <row r="19" spans="1:15" s="110" customFormat="1" ht="24.95" customHeight="1" x14ac:dyDescent="0.2">
      <c r="A19" s="193" t="s">
        <v>146</v>
      </c>
      <c r="B19" s="199" t="s">
        <v>147</v>
      </c>
      <c r="C19" s="113">
        <v>12.653018151118616</v>
      </c>
      <c r="D19" s="115">
        <v>1199</v>
      </c>
      <c r="E19" s="114">
        <v>828</v>
      </c>
      <c r="F19" s="114">
        <v>962</v>
      </c>
      <c r="G19" s="114">
        <v>845</v>
      </c>
      <c r="H19" s="140">
        <v>1071</v>
      </c>
      <c r="I19" s="115">
        <v>128</v>
      </c>
      <c r="J19" s="116">
        <v>11.951447245564893</v>
      </c>
    </row>
    <row r="20" spans="1:15" s="287" customFormat="1" ht="24.95" customHeight="1" x14ac:dyDescent="0.2">
      <c r="A20" s="193" t="s">
        <v>148</v>
      </c>
      <c r="B20" s="199" t="s">
        <v>149</v>
      </c>
      <c r="C20" s="113">
        <v>7.1760236386661038</v>
      </c>
      <c r="D20" s="115">
        <v>680</v>
      </c>
      <c r="E20" s="114">
        <v>514</v>
      </c>
      <c r="F20" s="114">
        <v>598</v>
      </c>
      <c r="G20" s="114">
        <v>492</v>
      </c>
      <c r="H20" s="140">
        <v>705</v>
      </c>
      <c r="I20" s="115">
        <v>-25</v>
      </c>
      <c r="J20" s="116">
        <v>-3.5460992907801416</v>
      </c>
      <c r="K20" s="110"/>
      <c r="L20" s="110"/>
      <c r="M20" s="110"/>
      <c r="N20" s="110"/>
      <c r="O20" s="110"/>
    </row>
    <row r="21" spans="1:15" s="110" customFormat="1" ht="24.95" customHeight="1" x14ac:dyDescent="0.2">
      <c r="A21" s="201" t="s">
        <v>150</v>
      </c>
      <c r="B21" s="202" t="s">
        <v>151</v>
      </c>
      <c r="C21" s="113">
        <v>4.7910510764035461</v>
      </c>
      <c r="D21" s="115">
        <v>454</v>
      </c>
      <c r="E21" s="114">
        <v>434</v>
      </c>
      <c r="F21" s="114">
        <v>396</v>
      </c>
      <c r="G21" s="114">
        <v>342</v>
      </c>
      <c r="H21" s="140">
        <v>380</v>
      </c>
      <c r="I21" s="115">
        <v>74</v>
      </c>
      <c r="J21" s="116">
        <v>19.473684210526315</v>
      </c>
    </row>
    <row r="22" spans="1:15" s="110" customFormat="1" ht="24.95" customHeight="1" x14ac:dyDescent="0.2">
      <c r="A22" s="201" t="s">
        <v>152</v>
      </c>
      <c r="B22" s="199" t="s">
        <v>153</v>
      </c>
      <c r="C22" s="113">
        <v>2.0789362600253272</v>
      </c>
      <c r="D22" s="115">
        <v>197</v>
      </c>
      <c r="E22" s="114">
        <v>172</v>
      </c>
      <c r="F22" s="114">
        <v>178</v>
      </c>
      <c r="G22" s="114">
        <v>157</v>
      </c>
      <c r="H22" s="140">
        <v>140</v>
      </c>
      <c r="I22" s="115">
        <v>57</v>
      </c>
      <c r="J22" s="116">
        <v>40.714285714285715</v>
      </c>
    </row>
    <row r="23" spans="1:15" s="110" customFormat="1" ht="24.95" customHeight="1" x14ac:dyDescent="0.2">
      <c r="A23" s="193" t="s">
        <v>154</v>
      </c>
      <c r="B23" s="199" t="s">
        <v>155</v>
      </c>
      <c r="C23" s="113">
        <v>0.88644997889404809</v>
      </c>
      <c r="D23" s="115">
        <v>84</v>
      </c>
      <c r="E23" s="114">
        <v>48</v>
      </c>
      <c r="F23" s="114">
        <v>76</v>
      </c>
      <c r="G23" s="114">
        <v>50</v>
      </c>
      <c r="H23" s="140">
        <v>55</v>
      </c>
      <c r="I23" s="115">
        <v>29</v>
      </c>
      <c r="J23" s="116">
        <v>52.727272727272727</v>
      </c>
    </row>
    <row r="24" spans="1:15" s="110" customFormat="1" ht="24.95" customHeight="1" x14ac:dyDescent="0.2">
      <c r="A24" s="193" t="s">
        <v>156</v>
      </c>
      <c r="B24" s="199" t="s">
        <v>221</v>
      </c>
      <c r="C24" s="113">
        <v>4.8016040523427606</v>
      </c>
      <c r="D24" s="115">
        <v>455</v>
      </c>
      <c r="E24" s="114">
        <v>250</v>
      </c>
      <c r="F24" s="114">
        <v>316</v>
      </c>
      <c r="G24" s="114">
        <v>261</v>
      </c>
      <c r="H24" s="140">
        <v>304</v>
      </c>
      <c r="I24" s="115">
        <v>151</v>
      </c>
      <c r="J24" s="116">
        <v>49.671052631578945</v>
      </c>
    </row>
    <row r="25" spans="1:15" s="110" customFormat="1" ht="24.95" customHeight="1" x14ac:dyDescent="0.2">
      <c r="A25" s="193" t="s">
        <v>222</v>
      </c>
      <c r="B25" s="204" t="s">
        <v>159</v>
      </c>
      <c r="C25" s="113">
        <v>3.9573659772055718</v>
      </c>
      <c r="D25" s="115">
        <v>375</v>
      </c>
      <c r="E25" s="114">
        <v>277</v>
      </c>
      <c r="F25" s="114">
        <v>366</v>
      </c>
      <c r="G25" s="114">
        <v>302</v>
      </c>
      <c r="H25" s="140">
        <v>377</v>
      </c>
      <c r="I25" s="115">
        <v>-2</v>
      </c>
      <c r="J25" s="116">
        <v>-0.5305039787798409</v>
      </c>
    </row>
    <row r="26" spans="1:15" s="110" customFormat="1" ht="24.95" customHeight="1" x14ac:dyDescent="0.2">
      <c r="A26" s="201">
        <v>782.78300000000002</v>
      </c>
      <c r="B26" s="203" t="s">
        <v>160</v>
      </c>
      <c r="C26" s="113">
        <v>10.09919797382862</v>
      </c>
      <c r="D26" s="115">
        <v>957</v>
      </c>
      <c r="E26" s="114">
        <v>857</v>
      </c>
      <c r="F26" s="114">
        <v>886</v>
      </c>
      <c r="G26" s="114">
        <v>875</v>
      </c>
      <c r="H26" s="140">
        <v>866</v>
      </c>
      <c r="I26" s="115">
        <v>91</v>
      </c>
      <c r="J26" s="116">
        <v>10.508083140877599</v>
      </c>
    </row>
    <row r="27" spans="1:15" s="110" customFormat="1" ht="24.95" customHeight="1" x14ac:dyDescent="0.2">
      <c r="A27" s="193" t="s">
        <v>161</v>
      </c>
      <c r="B27" s="199" t="s">
        <v>162</v>
      </c>
      <c r="C27" s="113">
        <v>3.4824820599409034</v>
      </c>
      <c r="D27" s="115">
        <v>330</v>
      </c>
      <c r="E27" s="114">
        <v>220</v>
      </c>
      <c r="F27" s="114">
        <v>338</v>
      </c>
      <c r="G27" s="114">
        <v>254</v>
      </c>
      <c r="H27" s="140">
        <v>443</v>
      </c>
      <c r="I27" s="115">
        <v>-113</v>
      </c>
      <c r="J27" s="116">
        <v>-25.507900677200904</v>
      </c>
    </row>
    <row r="28" spans="1:15" s="110" customFormat="1" ht="24.95" customHeight="1" x14ac:dyDescent="0.2">
      <c r="A28" s="193" t="s">
        <v>163</v>
      </c>
      <c r="B28" s="199" t="s">
        <v>164</v>
      </c>
      <c r="C28" s="113">
        <v>2.2055719712959054</v>
      </c>
      <c r="D28" s="115">
        <v>209</v>
      </c>
      <c r="E28" s="114">
        <v>122</v>
      </c>
      <c r="F28" s="114">
        <v>336</v>
      </c>
      <c r="G28" s="114">
        <v>140</v>
      </c>
      <c r="H28" s="140">
        <v>246</v>
      </c>
      <c r="I28" s="115">
        <v>-37</v>
      </c>
      <c r="J28" s="116">
        <v>-15.040650406504065</v>
      </c>
    </row>
    <row r="29" spans="1:15" s="110" customFormat="1" ht="24.95" customHeight="1" x14ac:dyDescent="0.2">
      <c r="A29" s="193">
        <v>86</v>
      </c>
      <c r="B29" s="199" t="s">
        <v>165</v>
      </c>
      <c r="C29" s="113">
        <v>6.2157028281975517</v>
      </c>
      <c r="D29" s="115">
        <v>589</v>
      </c>
      <c r="E29" s="114">
        <v>383</v>
      </c>
      <c r="F29" s="114">
        <v>537</v>
      </c>
      <c r="G29" s="114">
        <v>364</v>
      </c>
      <c r="H29" s="140">
        <v>429</v>
      </c>
      <c r="I29" s="115">
        <v>160</v>
      </c>
      <c r="J29" s="116">
        <v>37.296037296037298</v>
      </c>
    </row>
    <row r="30" spans="1:15" s="110" customFormat="1" ht="24.95" customHeight="1" x14ac:dyDescent="0.2">
      <c r="A30" s="193">
        <v>87.88</v>
      </c>
      <c r="B30" s="204" t="s">
        <v>166</v>
      </c>
      <c r="C30" s="113">
        <v>7.0810468552131702</v>
      </c>
      <c r="D30" s="115">
        <v>671</v>
      </c>
      <c r="E30" s="114">
        <v>562</v>
      </c>
      <c r="F30" s="114">
        <v>1109</v>
      </c>
      <c r="G30" s="114">
        <v>563</v>
      </c>
      <c r="H30" s="140">
        <v>690</v>
      </c>
      <c r="I30" s="115">
        <v>-19</v>
      </c>
      <c r="J30" s="116">
        <v>-2.7536231884057969</v>
      </c>
    </row>
    <row r="31" spans="1:15" s="110" customFormat="1" ht="24.95" customHeight="1" x14ac:dyDescent="0.2">
      <c r="A31" s="193" t="s">
        <v>167</v>
      </c>
      <c r="B31" s="199" t="s">
        <v>168</v>
      </c>
      <c r="C31" s="113">
        <v>3.2081046855213171</v>
      </c>
      <c r="D31" s="115">
        <v>304</v>
      </c>
      <c r="E31" s="114">
        <v>206</v>
      </c>
      <c r="F31" s="114">
        <v>327</v>
      </c>
      <c r="G31" s="114">
        <v>210</v>
      </c>
      <c r="H31" s="140">
        <v>328</v>
      </c>
      <c r="I31" s="115">
        <v>-24</v>
      </c>
      <c r="J31" s="116">
        <v>-7.3170731707317076</v>
      </c>
    </row>
    <row r="32" spans="1:15" s="110" customFormat="1" ht="24.95" customHeight="1" x14ac:dyDescent="0.2">
      <c r="A32" s="193"/>
      <c r="B32" s="204" t="s">
        <v>169</v>
      </c>
      <c r="C32" s="113" t="s">
        <v>514</v>
      </c>
      <c r="D32" s="115" t="s">
        <v>514</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2.4271844660194173</v>
      </c>
      <c r="D34" s="115">
        <v>230</v>
      </c>
      <c r="E34" s="114">
        <v>343</v>
      </c>
      <c r="F34" s="114">
        <v>265</v>
      </c>
      <c r="G34" s="114">
        <v>191</v>
      </c>
      <c r="H34" s="140">
        <v>274</v>
      </c>
      <c r="I34" s="115">
        <v>-44</v>
      </c>
      <c r="J34" s="116">
        <v>-16.058394160583941</v>
      </c>
    </row>
    <row r="35" spans="1:10" s="110" customFormat="1" ht="24.95" customHeight="1" x14ac:dyDescent="0.2">
      <c r="A35" s="292" t="s">
        <v>171</v>
      </c>
      <c r="B35" s="293" t="s">
        <v>172</v>
      </c>
      <c r="C35" s="113">
        <v>28.925707049387928</v>
      </c>
      <c r="D35" s="115">
        <v>2741</v>
      </c>
      <c r="E35" s="114">
        <v>2287</v>
      </c>
      <c r="F35" s="114">
        <v>2482</v>
      </c>
      <c r="G35" s="114">
        <v>2046</v>
      </c>
      <c r="H35" s="140">
        <v>2789</v>
      </c>
      <c r="I35" s="115">
        <v>-48</v>
      </c>
      <c r="J35" s="116">
        <v>-1.7210469702402296</v>
      </c>
    </row>
    <row r="36" spans="1:10" s="110" customFormat="1" ht="24.95" customHeight="1" x14ac:dyDescent="0.2">
      <c r="A36" s="294" t="s">
        <v>173</v>
      </c>
      <c r="B36" s="295" t="s">
        <v>174</v>
      </c>
      <c r="C36" s="125">
        <v>68.636555508653444</v>
      </c>
      <c r="D36" s="143">
        <v>6504</v>
      </c>
      <c r="E36" s="144">
        <v>4873</v>
      </c>
      <c r="F36" s="144">
        <v>6425</v>
      </c>
      <c r="G36" s="144">
        <v>4855</v>
      </c>
      <c r="H36" s="145">
        <v>6034</v>
      </c>
      <c r="I36" s="143">
        <v>470</v>
      </c>
      <c r="J36" s="146">
        <v>7.7891945641365599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9476</v>
      </c>
      <c r="F11" s="264">
        <v>7503</v>
      </c>
      <c r="G11" s="264">
        <v>9172</v>
      </c>
      <c r="H11" s="264">
        <v>7092</v>
      </c>
      <c r="I11" s="265">
        <v>9097</v>
      </c>
      <c r="J11" s="263">
        <v>379</v>
      </c>
      <c r="K11" s="266">
        <v>4.1662086402110585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23.480371464753059</v>
      </c>
      <c r="E13" s="115">
        <v>2225</v>
      </c>
      <c r="F13" s="114">
        <v>2142</v>
      </c>
      <c r="G13" s="114">
        <v>2382</v>
      </c>
      <c r="H13" s="114">
        <v>1819</v>
      </c>
      <c r="I13" s="140">
        <v>2125</v>
      </c>
      <c r="J13" s="115">
        <v>100</v>
      </c>
      <c r="K13" s="116">
        <v>4.7058823529411766</v>
      </c>
    </row>
    <row r="14" spans="1:17" ht="15.95" customHeight="1" x14ac:dyDescent="0.2">
      <c r="A14" s="306" t="s">
        <v>230</v>
      </c>
      <c r="B14" s="307"/>
      <c r="C14" s="308"/>
      <c r="D14" s="113">
        <v>61.175601519628536</v>
      </c>
      <c r="E14" s="115">
        <v>5797</v>
      </c>
      <c r="F14" s="114">
        <v>4311</v>
      </c>
      <c r="G14" s="114">
        <v>5458</v>
      </c>
      <c r="H14" s="114">
        <v>4271</v>
      </c>
      <c r="I14" s="140">
        <v>5529</v>
      </c>
      <c r="J14" s="115">
        <v>268</v>
      </c>
      <c r="K14" s="116">
        <v>4.8471694700669197</v>
      </c>
    </row>
    <row r="15" spans="1:17" ht="15.95" customHeight="1" x14ac:dyDescent="0.2">
      <c r="A15" s="306" t="s">
        <v>231</v>
      </c>
      <c r="B15" s="307"/>
      <c r="C15" s="308"/>
      <c r="D15" s="113">
        <v>7.9041789784719292</v>
      </c>
      <c r="E15" s="115">
        <v>749</v>
      </c>
      <c r="F15" s="114">
        <v>530</v>
      </c>
      <c r="G15" s="114">
        <v>598</v>
      </c>
      <c r="H15" s="114">
        <v>498</v>
      </c>
      <c r="I15" s="140">
        <v>721</v>
      </c>
      <c r="J15" s="115">
        <v>28</v>
      </c>
      <c r="K15" s="116">
        <v>3.883495145631068</v>
      </c>
    </row>
    <row r="16" spans="1:17" ht="15.95" customHeight="1" x14ac:dyDescent="0.2">
      <c r="A16" s="306" t="s">
        <v>232</v>
      </c>
      <c r="B16" s="307"/>
      <c r="C16" s="308"/>
      <c r="D16" s="113">
        <v>7.0177289995778809</v>
      </c>
      <c r="E16" s="115">
        <v>665</v>
      </c>
      <c r="F16" s="114">
        <v>492</v>
      </c>
      <c r="G16" s="114">
        <v>641</v>
      </c>
      <c r="H16" s="114">
        <v>466</v>
      </c>
      <c r="I16" s="140">
        <v>685</v>
      </c>
      <c r="J16" s="115">
        <v>-20</v>
      </c>
      <c r="K16" s="116">
        <v>-2.9197080291970803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2.100042211903757</v>
      </c>
      <c r="E18" s="115">
        <v>199</v>
      </c>
      <c r="F18" s="114">
        <v>273</v>
      </c>
      <c r="G18" s="114">
        <v>235</v>
      </c>
      <c r="H18" s="114">
        <v>169</v>
      </c>
      <c r="I18" s="140">
        <v>233</v>
      </c>
      <c r="J18" s="115">
        <v>-34</v>
      </c>
      <c r="K18" s="116">
        <v>-14.592274678111588</v>
      </c>
    </row>
    <row r="19" spans="1:11" ht="14.1" customHeight="1" x14ac:dyDescent="0.2">
      <c r="A19" s="306" t="s">
        <v>235</v>
      </c>
      <c r="B19" s="307" t="s">
        <v>236</v>
      </c>
      <c r="C19" s="308"/>
      <c r="D19" s="113">
        <v>1.2346981848881384</v>
      </c>
      <c r="E19" s="115">
        <v>117</v>
      </c>
      <c r="F19" s="114">
        <v>207</v>
      </c>
      <c r="G19" s="114">
        <v>148</v>
      </c>
      <c r="H19" s="114">
        <v>112</v>
      </c>
      <c r="I19" s="140">
        <v>124</v>
      </c>
      <c r="J19" s="115">
        <v>-7</v>
      </c>
      <c r="K19" s="116">
        <v>-5.645161290322581</v>
      </c>
    </row>
    <row r="20" spans="1:11" ht="14.1" customHeight="1" x14ac:dyDescent="0.2">
      <c r="A20" s="306">
        <v>12</v>
      </c>
      <c r="B20" s="307" t="s">
        <v>237</v>
      </c>
      <c r="C20" s="308"/>
      <c r="D20" s="113">
        <v>0.99197973828619668</v>
      </c>
      <c r="E20" s="115">
        <v>94</v>
      </c>
      <c r="F20" s="114">
        <v>112</v>
      </c>
      <c r="G20" s="114">
        <v>84</v>
      </c>
      <c r="H20" s="114">
        <v>49</v>
      </c>
      <c r="I20" s="140">
        <v>119</v>
      </c>
      <c r="J20" s="115">
        <v>-25</v>
      </c>
      <c r="K20" s="116">
        <v>-21.008403361344538</v>
      </c>
    </row>
    <row r="21" spans="1:11" ht="14.1" customHeight="1" x14ac:dyDescent="0.2">
      <c r="A21" s="306">
        <v>21</v>
      </c>
      <c r="B21" s="307" t="s">
        <v>238</v>
      </c>
      <c r="C21" s="308"/>
      <c r="D21" s="113">
        <v>0.72815533980582525</v>
      </c>
      <c r="E21" s="115">
        <v>69</v>
      </c>
      <c r="F21" s="114">
        <v>60</v>
      </c>
      <c r="G21" s="114">
        <v>53</v>
      </c>
      <c r="H21" s="114">
        <v>46</v>
      </c>
      <c r="I21" s="140">
        <v>71</v>
      </c>
      <c r="J21" s="115">
        <v>-2</v>
      </c>
      <c r="K21" s="116">
        <v>-2.816901408450704</v>
      </c>
    </row>
    <row r="22" spans="1:11" ht="14.1" customHeight="1" x14ac:dyDescent="0.2">
      <c r="A22" s="306">
        <v>22</v>
      </c>
      <c r="B22" s="307" t="s">
        <v>239</v>
      </c>
      <c r="C22" s="308"/>
      <c r="D22" s="113">
        <v>4.1684254959898688</v>
      </c>
      <c r="E22" s="115">
        <v>395</v>
      </c>
      <c r="F22" s="114">
        <v>418</v>
      </c>
      <c r="G22" s="114">
        <v>382</v>
      </c>
      <c r="H22" s="114">
        <v>320</v>
      </c>
      <c r="I22" s="140">
        <v>395</v>
      </c>
      <c r="J22" s="115">
        <v>0</v>
      </c>
      <c r="K22" s="116">
        <v>0</v>
      </c>
    </row>
    <row r="23" spans="1:11" ht="14.1" customHeight="1" x14ac:dyDescent="0.2">
      <c r="A23" s="306">
        <v>23</v>
      </c>
      <c r="B23" s="307" t="s">
        <v>240</v>
      </c>
      <c r="C23" s="308"/>
      <c r="D23" s="113">
        <v>1.0130856901646264</v>
      </c>
      <c r="E23" s="115">
        <v>96</v>
      </c>
      <c r="F23" s="114">
        <v>58</v>
      </c>
      <c r="G23" s="114">
        <v>87</v>
      </c>
      <c r="H23" s="114">
        <v>81</v>
      </c>
      <c r="I23" s="140">
        <v>82</v>
      </c>
      <c r="J23" s="115">
        <v>14</v>
      </c>
      <c r="K23" s="116">
        <v>17.073170731707318</v>
      </c>
    </row>
    <row r="24" spans="1:11" ht="14.1" customHeight="1" x14ac:dyDescent="0.2">
      <c r="A24" s="306">
        <v>24</v>
      </c>
      <c r="B24" s="307" t="s">
        <v>241</v>
      </c>
      <c r="C24" s="308"/>
      <c r="D24" s="113">
        <v>5.0970873786407767</v>
      </c>
      <c r="E24" s="115">
        <v>483</v>
      </c>
      <c r="F24" s="114">
        <v>350</v>
      </c>
      <c r="G24" s="114">
        <v>410</v>
      </c>
      <c r="H24" s="114">
        <v>369</v>
      </c>
      <c r="I24" s="140">
        <v>513</v>
      </c>
      <c r="J24" s="115">
        <v>-30</v>
      </c>
      <c r="K24" s="116">
        <v>-5.8479532163742691</v>
      </c>
    </row>
    <row r="25" spans="1:11" ht="14.1" customHeight="1" x14ac:dyDescent="0.2">
      <c r="A25" s="306">
        <v>25</v>
      </c>
      <c r="B25" s="307" t="s">
        <v>242</v>
      </c>
      <c r="C25" s="308"/>
      <c r="D25" s="113">
        <v>5.5614183199662302</v>
      </c>
      <c r="E25" s="115">
        <v>527</v>
      </c>
      <c r="F25" s="114">
        <v>386</v>
      </c>
      <c r="G25" s="114">
        <v>478</v>
      </c>
      <c r="H25" s="114">
        <v>388</v>
      </c>
      <c r="I25" s="140">
        <v>537</v>
      </c>
      <c r="J25" s="115">
        <v>-10</v>
      </c>
      <c r="K25" s="116">
        <v>-1.8621973929236499</v>
      </c>
    </row>
    <row r="26" spans="1:11" ht="14.1" customHeight="1" x14ac:dyDescent="0.2">
      <c r="A26" s="306">
        <v>26</v>
      </c>
      <c r="B26" s="307" t="s">
        <v>243</v>
      </c>
      <c r="C26" s="308"/>
      <c r="D26" s="113">
        <v>2.8493035035880117</v>
      </c>
      <c r="E26" s="115">
        <v>270</v>
      </c>
      <c r="F26" s="114">
        <v>213</v>
      </c>
      <c r="G26" s="114">
        <v>276</v>
      </c>
      <c r="H26" s="114">
        <v>205</v>
      </c>
      <c r="I26" s="140">
        <v>256</v>
      </c>
      <c r="J26" s="115">
        <v>14</v>
      </c>
      <c r="K26" s="116">
        <v>5.46875</v>
      </c>
    </row>
    <row r="27" spans="1:11" ht="14.1" customHeight="1" x14ac:dyDescent="0.2">
      <c r="A27" s="306">
        <v>27</v>
      </c>
      <c r="B27" s="307" t="s">
        <v>244</v>
      </c>
      <c r="C27" s="308"/>
      <c r="D27" s="113">
        <v>1.6146053186998734</v>
      </c>
      <c r="E27" s="115">
        <v>153</v>
      </c>
      <c r="F27" s="114">
        <v>124</v>
      </c>
      <c r="G27" s="114">
        <v>110</v>
      </c>
      <c r="H27" s="114">
        <v>97</v>
      </c>
      <c r="I27" s="140">
        <v>190</v>
      </c>
      <c r="J27" s="115">
        <v>-37</v>
      </c>
      <c r="K27" s="116">
        <v>-19.473684210526315</v>
      </c>
    </row>
    <row r="28" spans="1:11" ht="14.1" customHeight="1" x14ac:dyDescent="0.2">
      <c r="A28" s="306">
        <v>28</v>
      </c>
      <c r="B28" s="307" t="s">
        <v>245</v>
      </c>
      <c r="C28" s="308"/>
      <c r="D28" s="113">
        <v>0.8758970029548333</v>
      </c>
      <c r="E28" s="115">
        <v>83</v>
      </c>
      <c r="F28" s="114">
        <v>75</v>
      </c>
      <c r="G28" s="114">
        <v>91</v>
      </c>
      <c r="H28" s="114">
        <v>59</v>
      </c>
      <c r="I28" s="140">
        <v>75</v>
      </c>
      <c r="J28" s="115">
        <v>8</v>
      </c>
      <c r="K28" s="116">
        <v>10.666666666666666</v>
      </c>
    </row>
    <row r="29" spans="1:11" ht="14.1" customHeight="1" x14ac:dyDescent="0.2">
      <c r="A29" s="306">
        <v>29</v>
      </c>
      <c r="B29" s="307" t="s">
        <v>246</v>
      </c>
      <c r="C29" s="308"/>
      <c r="D29" s="113">
        <v>5.0759814267623469</v>
      </c>
      <c r="E29" s="115">
        <v>481</v>
      </c>
      <c r="F29" s="114">
        <v>361</v>
      </c>
      <c r="G29" s="114">
        <v>421</v>
      </c>
      <c r="H29" s="114">
        <v>343</v>
      </c>
      <c r="I29" s="140">
        <v>323</v>
      </c>
      <c r="J29" s="115">
        <v>158</v>
      </c>
      <c r="K29" s="116">
        <v>48.916408668730654</v>
      </c>
    </row>
    <row r="30" spans="1:11" ht="14.1" customHeight="1" x14ac:dyDescent="0.2">
      <c r="A30" s="306" t="s">
        <v>247</v>
      </c>
      <c r="B30" s="307" t="s">
        <v>248</v>
      </c>
      <c r="C30" s="308"/>
      <c r="D30" s="113">
        <v>2.6593499366821445</v>
      </c>
      <c r="E30" s="115">
        <v>252</v>
      </c>
      <c r="F30" s="114">
        <v>170</v>
      </c>
      <c r="G30" s="114">
        <v>218</v>
      </c>
      <c r="H30" s="114" t="s">
        <v>514</v>
      </c>
      <c r="I30" s="140">
        <v>148</v>
      </c>
      <c r="J30" s="115">
        <v>104</v>
      </c>
      <c r="K30" s="116">
        <v>70.270270270270274</v>
      </c>
    </row>
    <row r="31" spans="1:11" ht="14.1" customHeight="1" x14ac:dyDescent="0.2">
      <c r="A31" s="306" t="s">
        <v>249</v>
      </c>
      <c r="B31" s="307" t="s">
        <v>250</v>
      </c>
      <c r="C31" s="308"/>
      <c r="D31" s="113">
        <v>2.3216547066272688</v>
      </c>
      <c r="E31" s="115">
        <v>220</v>
      </c>
      <c r="F31" s="114">
        <v>186</v>
      </c>
      <c r="G31" s="114">
        <v>188</v>
      </c>
      <c r="H31" s="114">
        <v>174</v>
      </c>
      <c r="I31" s="140">
        <v>175</v>
      </c>
      <c r="J31" s="115">
        <v>45</v>
      </c>
      <c r="K31" s="116">
        <v>25.714285714285715</v>
      </c>
    </row>
    <row r="32" spans="1:11" ht="14.1" customHeight="1" x14ac:dyDescent="0.2">
      <c r="A32" s="306">
        <v>31</v>
      </c>
      <c r="B32" s="307" t="s">
        <v>251</v>
      </c>
      <c r="C32" s="308"/>
      <c r="D32" s="113">
        <v>0.47488391726466861</v>
      </c>
      <c r="E32" s="115">
        <v>45</v>
      </c>
      <c r="F32" s="114">
        <v>33</v>
      </c>
      <c r="G32" s="114">
        <v>45</v>
      </c>
      <c r="H32" s="114">
        <v>37</v>
      </c>
      <c r="I32" s="140">
        <v>62</v>
      </c>
      <c r="J32" s="115">
        <v>-17</v>
      </c>
      <c r="K32" s="116">
        <v>-27.419354838709676</v>
      </c>
    </row>
    <row r="33" spans="1:11" ht="14.1" customHeight="1" x14ac:dyDescent="0.2">
      <c r="A33" s="306">
        <v>32</v>
      </c>
      <c r="B33" s="307" t="s">
        <v>252</v>
      </c>
      <c r="C33" s="308"/>
      <c r="D33" s="113">
        <v>3.5563528915154072</v>
      </c>
      <c r="E33" s="115">
        <v>337</v>
      </c>
      <c r="F33" s="114">
        <v>335</v>
      </c>
      <c r="G33" s="114">
        <v>303</v>
      </c>
      <c r="H33" s="114">
        <v>310</v>
      </c>
      <c r="I33" s="140">
        <v>323</v>
      </c>
      <c r="J33" s="115">
        <v>14</v>
      </c>
      <c r="K33" s="116">
        <v>4.3343653250773997</v>
      </c>
    </row>
    <row r="34" spans="1:11" ht="14.1" customHeight="1" x14ac:dyDescent="0.2">
      <c r="A34" s="306">
        <v>33</v>
      </c>
      <c r="B34" s="307" t="s">
        <v>253</v>
      </c>
      <c r="C34" s="308"/>
      <c r="D34" s="113">
        <v>1.4985225833685099</v>
      </c>
      <c r="E34" s="115">
        <v>142</v>
      </c>
      <c r="F34" s="114">
        <v>158</v>
      </c>
      <c r="G34" s="114">
        <v>175</v>
      </c>
      <c r="H34" s="114">
        <v>109</v>
      </c>
      <c r="I34" s="140">
        <v>159</v>
      </c>
      <c r="J34" s="115">
        <v>-17</v>
      </c>
      <c r="K34" s="116">
        <v>-10.691823899371069</v>
      </c>
    </row>
    <row r="35" spans="1:11" ht="14.1" customHeight="1" x14ac:dyDescent="0.2">
      <c r="A35" s="306">
        <v>34</v>
      </c>
      <c r="B35" s="307" t="s">
        <v>254</v>
      </c>
      <c r="C35" s="308"/>
      <c r="D35" s="113">
        <v>2.9864921907978048</v>
      </c>
      <c r="E35" s="115">
        <v>283</v>
      </c>
      <c r="F35" s="114">
        <v>213</v>
      </c>
      <c r="G35" s="114">
        <v>211</v>
      </c>
      <c r="H35" s="114">
        <v>180</v>
      </c>
      <c r="I35" s="140">
        <v>298</v>
      </c>
      <c r="J35" s="115">
        <v>-15</v>
      </c>
      <c r="K35" s="116">
        <v>-5.0335570469798654</v>
      </c>
    </row>
    <row r="36" spans="1:11" ht="14.1" customHeight="1" x14ac:dyDescent="0.2">
      <c r="A36" s="306">
        <v>41</v>
      </c>
      <c r="B36" s="307" t="s">
        <v>255</v>
      </c>
      <c r="C36" s="308"/>
      <c r="D36" s="113">
        <v>0.46433094132545377</v>
      </c>
      <c r="E36" s="115">
        <v>44</v>
      </c>
      <c r="F36" s="114">
        <v>33</v>
      </c>
      <c r="G36" s="114">
        <v>48</v>
      </c>
      <c r="H36" s="114">
        <v>37</v>
      </c>
      <c r="I36" s="140">
        <v>55</v>
      </c>
      <c r="J36" s="115">
        <v>-11</v>
      </c>
      <c r="K36" s="116">
        <v>-20</v>
      </c>
    </row>
    <row r="37" spans="1:11" ht="14.1" customHeight="1" x14ac:dyDescent="0.2">
      <c r="A37" s="306">
        <v>42</v>
      </c>
      <c r="B37" s="307" t="s">
        <v>256</v>
      </c>
      <c r="C37" s="308"/>
      <c r="D37" s="113">
        <v>0.11608273533136344</v>
      </c>
      <c r="E37" s="115">
        <v>11</v>
      </c>
      <c r="F37" s="114">
        <v>5</v>
      </c>
      <c r="G37" s="114" t="s">
        <v>514</v>
      </c>
      <c r="H37" s="114">
        <v>8</v>
      </c>
      <c r="I37" s="140">
        <v>11</v>
      </c>
      <c r="J37" s="115">
        <v>0</v>
      </c>
      <c r="K37" s="116">
        <v>0</v>
      </c>
    </row>
    <row r="38" spans="1:11" ht="14.1" customHeight="1" x14ac:dyDescent="0.2">
      <c r="A38" s="306">
        <v>43</v>
      </c>
      <c r="B38" s="307" t="s">
        <v>257</v>
      </c>
      <c r="C38" s="308"/>
      <c r="D38" s="113">
        <v>0.44322498944702404</v>
      </c>
      <c r="E38" s="115">
        <v>42</v>
      </c>
      <c r="F38" s="114">
        <v>42</v>
      </c>
      <c r="G38" s="114">
        <v>37</v>
      </c>
      <c r="H38" s="114">
        <v>31</v>
      </c>
      <c r="I38" s="140">
        <v>28</v>
      </c>
      <c r="J38" s="115">
        <v>14</v>
      </c>
      <c r="K38" s="116">
        <v>50</v>
      </c>
    </row>
    <row r="39" spans="1:11" ht="14.1" customHeight="1" x14ac:dyDescent="0.2">
      <c r="A39" s="306">
        <v>51</v>
      </c>
      <c r="B39" s="307" t="s">
        <v>258</v>
      </c>
      <c r="C39" s="308"/>
      <c r="D39" s="113">
        <v>8.3368509919797376</v>
      </c>
      <c r="E39" s="115">
        <v>790</v>
      </c>
      <c r="F39" s="114">
        <v>661</v>
      </c>
      <c r="G39" s="114">
        <v>741</v>
      </c>
      <c r="H39" s="114">
        <v>629</v>
      </c>
      <c r="I39" s="140">
        <v>806</v>
      </c>
      <c r="J39" s="115">
        <v>-16</v>
      </c>
      <c r="K39" s="116">
        <v>-1.9851116625310175</v>
      </c>
    </row>
    <row r="40" spans="1:11" ht="14.1" customHeight="1" x14ac:dyDescent="0.2">
      <c r="A40" s="306" t="s">
        <v>259</v>
      </c>
      <c r="B40" s="307" t="s">
        <v>260</v>
      </c>
      <c r="C40" s="308"/>
      <c r="D40" s="113">
        <v>7.766990291262136</v>
      </c>
      <c r="E40" s="115">
        <v>736</v>
      </c>
      <c r="F40" s="114">
        <v>585</v>
      </c>
      <c r="G40" s="114">
        <v>694</v>
      </c>
      <c r="H40" s="114">
        <v>593</v>
      </c>
      <c r="I40" s="140">
        <v>717</v>
      </c>
      <c r="J40" s="115">
        <v>19</v>
      </c>
      <c r="K40" s="116">
        <v>2.6499302649930265</v>
      </c>
    </row>
    <row r="41" spans="1:11" ht="14.1" customHeight="1" x14ac:dyDescent="0.2">
      <c r="A41" s="306"/>
      <c r="B41" s="307" t="s">
        <v>261</v>
      </c>
      <c r="C41" s="308"/>
      <c r="D41" s="113">
        <v>6.5006331785563525</v>
      </c>
      <c r="E41" s="115">
        <v>616</v>
      </c>
      <c r="F41" s="114">
        <v>504</v>
      </c>
      <c r="G41" s="114">
        <v>567</v>
      </c>
      <c r="H41" s="114">
        <v>511</v>
      </c>
      <c r="I41" s="140">
        <v>594</v>
      </c>
      <c r="J41" s="115">
        <v>22</v>
      </c>
      <c r="K41" s="116">
        <v>3.7037037037037037</v>
      </c>
    </row>
    <row r="42" spans="1:11" ht="14.1" customHeight="1" x14ac:dyDescent="0.2">
      <c r="A42" s="306">
        <v>52</v>
      </c>
      <c r="B42" s="307" t="s">
        <v>262</v>
      </c>
      <c r="C42" s="308"/>
      <c r="D42" s="113">
        <v>6.6905867454622205</v>
      </c>
      <c r="E42" s="115">
        <v>634</v>
      </c>
      <c r="F42" s="114">
        <v>516</v>
      </c>
      <c r="G42" s="114">
        <v>476</v>
      </c>
      <c r="H42" s="114">
        <v>460</v>
      </c>
      <c r="I42" s="140">
        <v>554</v>
      </c>
      <c r="J42" s="115">
        <v>80</v>
      </c>
      <c r="K42" s="116">
        <v>14.440433212996389</v>
      </c>
    </row>
    <row r="43" spans="1:11" ht="14.1" customHeight="1" x14ac:dyDescent="0.2">
      <c r="A43" s="306" t="s">
        <v>263</v>
      </c>
      <c r="B43" s="307" t="s">
        <v>264</v>
      </c>
      <c r="C43" s="308"/>
      <c r="D43" s="113">
        <v>5.7408189109328829</v>
      </c>
      <c r="E43" s="115">
        <v>544</v>
      </c>
      <c r="F43" s="114">
        <v>421</v>
      </c>
      <c r="G43" s="114">
        <v>414</v>
      </c>
      <c r="H43" s="114">
        <v>389</v>
      </c>
      <c r="I43" s="140">
        <v>467</v>
      </c>
      <c r="J43" s="115">
        <v>77</v>
      </c>
      <c r="K43" s="116">
        <v>16.488222698072803</v>
      </c>
    </row>
    <row r="44" spans="1:11" ht="14.1" customHeight="1" x14ac:dyDescent="0.2">
      <c r="A44" s="306">
        <v>53</v>
      </c>
      <c r="B44" s="307" t="s">
        <v>265</v>
      </c>
      <c r="C44" s="308"/>
      <c r="D44" s="113">
        <v>0.5804136766568172</v>
      </c>
      <c r="E44" s="115">
        <v>55</v>
      </c>
      <c r="F44" s="114">
        <v>50</v>
      </c>
      <c r="G44" s="114">
        <v>78</v>
      </c>
      <c r="H44" s="114">
        <v>27</v>
      </c>
      <c r="I44" s="140">
        <v>71</v>
      </c>
      <c r="J44" s="115">
        <v>-16</v>
      </c>
      <c r="K44" s="116">
        <v>-22.535211267605632</v>
      </c>
    </row>
    <row r="45" spans="1:11" ht="14.1" customHeight="1" x14ac:dyDescent="0.2">
      <c r="A45" s="306" t="s">
        <v>266</v>
      </c>
      <c r="B45" s="307" t="s">
        <v>267</v>
      </c>
      <c r="C45" s="308"/>
      <c r="D45" s="113">
        <v>0.46433094132545377</v>
      </c>
      <c r="E45" s="115">
        <v>44</v>
      </c>
      <c r="F45" s="114">
        <v>38</v>
      </c>
      <c r="G45" s="114">
        <v>64</v>
      </c>
      <c r="H45" s="114">
        <v>26</v>
      </c>
      <c r="I45" s="140">
        <v>70</v>
      </c>
      <c r="J45" s="115">
        <v>-26</v>
      </c>
      <c r="K45" s="116">
        <v>-37.142857142857146</v>
      </c>
    </row>
    <row r="46" spans="1:11" ht="14.1" customHeight="1" x14ac:dyDescent="0.2">
      <c r="A46" s="306">
        <v>54</v>
      </c>
      <c r="B46" s="307" t="s">
        <v>268</v>
      </c>
      <c r="C46" s="308"/>
      <c r="D46" s="113">
        <v>2.2583368509919799</v>
      </c>
      <c r="E46" s="115">
        <v>214</v>
      </c>
      <c r="F46" s="114">
        <v>177</v>
      </c>
      <c r="G46" s="114">
        <v>202</v>
      </c>
      <c r="H46" s="114">
        <v>198</v>
      </c>
      <c r="I46" s="140">
        <v>216</v>
      </c>
      <c r="J46" s="115">
        <v>-2</v>
      </c>
      <c r="K46" s="116">
        <v>-0.92592592592592593</v>
      </c>
    </row>
    <row r="47" spans="1:11" ht="14.1" customHeight="1" x14ac:dyDescent="0.2">
      <c r="A47" s="306">
        <v>61</v>
      </c>
      <c r="B47" s="307" t="s">
        <v>269</v>
      </c>
      <c r="C47" s="308"/>
      <c r="D47" s="113">
        <v>1.7306880540312368</v>
      </c>
      <c r="E47" s="115">
        <v>164</v>
      </c>
      <c r="F47" s="114">
        <v>121</v>
      </c>
      <c r="G47" s="114">
        <v>144</v>
      </c>
      <c r="H47" s="114">
        <v>127</v>
      </c>
      <c r="I47" s="140">
        <v>157</v>
      </c>
      <c r="J47" s="115">
        <v>7</v>
      </c>
      <c r="K47" s="116">
        <v>4.4585987261146496</v>
      </c>
    </row>
    <row r="48" spans="1:11" ht="14.1" customHeight="1" x14ac:dyDescent="0.2">
      <c r="A48" s="306">
        <v>62</v>
      </c>
      <c r="B48" s="307" t="s">
        <v>270</v>
      </c>
      <c r="C48" s="308"/>
      <c r="D48" s="113">
        <v>8.3262980160405231</v>
      </c>
      <c r="E48" s="115">
        <v>789</v>
      </c>
      <c r="F48" s="114">
        <v>492</v>
      </c>
      <c r="G48" s="114">
        <v>615</v>
      </c>
      <c r="H48" s="114">
        <v>520</v>
      </c>
      <c r="I48" s="140">
        <v>602</v>
      </c>
      <c r="J48" s="115">
        <v>187</v>
      </c>
      <c r="K48" s="116">
        <v>31.06312292358804</v>
      </c>
    </row>
    <row r="49" spans="1:11" ht="14.1" customHeight="1" x14ac:dyDescent="0.2">
      <c r="A49" s="306">
        <v>63</v>
      </c>
      <c r="B49" s="307" t="s">
        <v>271</v>
      </c>
      <c r="C49" s="308"/>
      <c r="D49" s="113">
        <v>2.7754326720135079</v>
      </c>
      <c r="E49" s="115">
        <v>263</v>
      </c>
      <c r="F49" s="114">
        <v>238</v>
      </c>
      <c r="G49" s="114">
        <v>254</v>
      </c>
      <c r="H49" s="114">
        <v>191</v>
      </c>
      <c r="I49" s="140">
        <v>239</v>
      </c>
      <c r="J49" s="115">
        <v>24</v>
      </c>
      <c r="K49" s="116">
        <v>10.0418410041841</v>
      </c>
    </row>
    <row r="50" spans="1:11" ht="14.1" customHeight="1" x14ac:dyDescent="0.2">
      <c r="A50" s="306" t="s">
        <v>272</v>
      </c>
      <c r="B50" s="307" t="s">
        <v>273</v>
      </c>
      <c r="C50" s="308"/>
      <c r="D50" s="113">
        <v>0.49598986914309834</v>
      </c>
      <c r="E50" s="115">
        <v>47</v>
      </c>
      <c r="F50" s="114">
        <v>42</v>
      </c>
      <c r="G50" s="114">
        <v>57</v>
      </c>
      <c r="H50" s="114">
        <v>28</v>
      </c>
      <c r="I50" s="140">
        <v>31</v>
      </c>
      <c r="J50" s="115">
        <v>16</v>
      </c>
      <c r="K50" s="116">
        <v>51.612903225806448</v>
      </c>
    </row>
    <row r="51" spans="1:11" ht="14.1" customHeight="1" x14ac:dyDescent="0.2">
      <c r="A51" s="306" t="s">
        <v>274</v>
      </c>
      <c r="B51" s="307" t="s">
        <v>275</v>
      </c>
      <c r="C51" s="308"/>
      <c r="D51" s="113">
        <v>2.0050654284508229</v>
      </c>
      <c r="E51" s="115">
        <v>190</v>
      </c>
      <c r="F51" s="114">
        <v>176</v>
      </c>
      <c r="G51" s="114">
        <v>165</v>
      </c>
      <c r="H51" s="114">
        <v>141</v>
      </c>
      <c r="I51" s="140">
        <v>176</v>
      </c>
      <c r="J51" s="115">
        <v>14</v>
      </c>
      <c r="K51" s="116">
        <v>7.9545454545454541</v>
      </c>
    </row>
    <row r="52" spans="1:11" ht="14.1" customHeight="1" x14ac:dyDescent="0.2">
      <c r="A52" s="306">
        <v>71</v>
      </c>
      <c r="B52" s="307" t="s">
        <v>276</v>
      </c>
      <c r="C52" s="308"/>
      <c r="D52" s="113">
        <v>8.3051920641620942</v>
      </c>
      <c r="E52" s="115">
        <v>787</v>
      </c>
      <c r="F52" s="114">
        <v>517</v>
      </c>
      <c r="G52" s="114">
        <v>651</v>
      </c>
      <c r="H52" s="114">
        <v>584</v>
      </c>
      <c r="I52" s="140">
        <v>805</v>
      </c>
      <c r="J52" s="115">
        <v>-18</v>
      </c>
      <c r="K52" s="116">
        <v>-2.2360248447204967</v>
      </c>
    </row>
    <row r="53" spans="1:11" ht="14.1" customHeight="1" x14ac:dyDescent="0.2">
      <c r="A53" s="306" t="s">
        <v>277</v>
      </c>
      <c r="B53" s="307" t="s">
        <v>278</v>
      </c>
      <c r="C53" s="308"/>
      <c r="D53" s="113">
        <v>3.1342338539468129</v>
      </c>
      <c r="E53" s="115">
        <v>297</v>
      </c>
      <c r="F53" s="114">
        <v>199</v>
      </c>
      <c r="G53" s="114">
        <v>265</v>
      </c>
      <c r="H53" s="114">
        <v>255</v>
      </c>
      <c r="I53" s="140">
        <v>315</v>
      </c>
      <c r="J53" s="115">
        <v>-18</v>
      </c>
      <c r="K53" s="116">
        <v>-5.7142857142857144</v>
      </c>
    </row>
    <row r="54" spans="1:11" ht="14.1" customHeight="1" x14ac:dyDescent="0.2">
      <c r="A54" s="306" t="s">
        <v>279</v>
      </c>
      <c r="B54" s="307" t="s">
        <v>280</v>
      </c>
      <c r="C54" s="308"/>
      <c r="D54" s="113">
        <v>4.4428028704094551</v>
      </c>
      <c r="E54" s="115">
        <v>421</v>
      </c>
      <c r="F54" s="114">
        <v>262</v>
      </c>
      <c r="G54" s="114">
        <v>331</v>
      </c>
      <c r="H54" s="114">
        <v>261</v>
      </c>
      <c r="I54" s="140">
        <v>402</v>
      </c>
      <c r="J54" s="115">
        <v>19</v>
      </c>
      <c r="K54" s="116">
        <v>4.7263681592039797</v>
      </c>
    </row>
    <row r="55" spans="1:11" ht="14.1" customHeight="1" x14ac:dyDescent="0.2">
      <c r="A55" s="306">
        <v>72</v>
      </c>
      <c r="B55" s="307" t="s">
        <v>281</v>
      </c>
      <c r="C55" s="308"/>
      <c r="D55" s="113">
        <v>1.6146053186998734</v>
      </c>
      <c r="E55" s="115">
        <v>153</v>
      </c>
      <c r="F55" s="114">
        <v>108</v>
      </c>
      <c r="G55" s="114">
        <v>146</v>
      </c>
      <c r="H55" s="114">
        <v>125</v>
      </c>
      <c r="I55" s="140">
        <v>153</v>
      </c>
      <c r="J55" s="115">
        <v>0</v>
      </c>
      <c r="K55" s="116">
        <v>0</v>
      </c>
    </row>
    <row r="56" spans="1:11" ht="14.1" customHeight="1" x14ac:dyDescent="0.2">
      <c r="A56" s="306" t="s">
        <v>282</v>
      </c>
      <c r="B56" s="307" t="s">
        <v>283</v>
      </c>
      <c r="C56" s="308"/>
      <c r="D56" s="113">
        <v>0.52764879696074296</v>
      </c>
      <c r="E56" s="115">
        <v>50</v>
      </c>
      <c r="F56" s="114">
        <v>34</v>
      </c>
      <c r="G56" s="114">
        <v>54</v>
      </c>
      <c r="H56" s="114">
        <v>41</v>
      </c>
      <c r="I56" s="140">
        <v>44</v>
      </c>
      <c r="J56" s="115">
        <v>6</v>
      </c>
      <c r="K56" s="116">
        <v>13.636363636363637</v>
      </c>
    </row>
    <row r="57" spans="1:11" ht="14.1" customHeight="1" x14ac:dyDescent="0.2">
      <c r="A57" s="306" t="s">
        <v>284</v>
      </c>
      <c r="B57" s="307" t="s">
        <v>285</v>
      </c>
      <c r="C57" s="308"/>
      <c r="D57" s="113">
        <v>0.77036724356268471</v>
      </c>
      <c r="E57" s="115">
        <v>73</v>
      </c>
      <c r="F57" s="114">
        <v>58</v>
      </c>
      <c r="G57" s="114">
        <v>68</v>
      </c>
      <c r="H57" s="114">
        <v>52</v>
      </c>
      <c r="I57" s="140">
        <v>89</v>
      </c>
      <c r="J57" s="115">
        <v>-16</v>
      </c>
      <c r="K57" s="116">
        <v>-17.977528089887642</v>
      </c>
    </row>
    <row r="58" spans="1:11" ht="14.1" customHeight="1" x14ac:dyDescent="0.2">
      <c r="A58" s="306">
        <v>73</v>
      </c>
      <c r="B58" s="307" t="s">
        <v>286</v>
      </c>
      <c r="C58" s="308"/>
      <c r="D58" s="113">
        <v>1.8045588856057408</v>
      </c>
      <c r="E58" s="115">
        <v>171</v>
      </c>
      <c r="F58" s="114">
        <v>107</v>
      </c>
      <c r="G58" s="114">
        <v>151</v>
      </c>
      <c r="H58" s="114">
        <v>125</v>
      </c>
      <c r="I58" s="140">
        <v>175</v>
      </c>
      <c r="J58" s="115">
        <v>-4</v>
      </c>
      <c r="K58" s="116">
        <v>-2.2857142857142856</v>
      </c>
    </row>
    <row r="59" spans="1:11" ht="14.1" customHeight="1" x14ac:dyDescent="0.2">
      <c r="A59" s="306" t="s">
        <v>287</v>
      </c>
      <c r="B59" s="307" t="s">
        <v>288</v>
      </c>
      <c r="C59" s="308"/>
      <c r="D59" s="113">
        <v>1.4668636555508654</v>
      </c>
      <c r="E59" s="115">
        <v>139</v>
      </c>
      <c r="F59" s="114">
        <v>76</v>
      </c>
      <c r="G59" s="114">
        <v>126</v>
      </c>
      <c r="H59" s="114">
        <v>88</v>
      </c>
      <c r="I59" s="140">
        <v>150</v>
      </c>
      <c r="J59" s="115">
        <v>-11</v>
      </c>
      <c r="K59" s="116">
        <v>-7.333333333333333</v>
      </c>
    </row>
    <row r="60" spans="1:11" ht="14.1" customHeight="1" x14ac:dyDescent="0.2">
      <c r="A60" s="306">
        <v>81</v>
      </c>
      <c r="B60" s="307" t="s">
        <v>289</v>
      </c>
      <c r="C60" s="308"/>
      <c r="D60" s="113">
        <v>7.3554242296327565</v>
      </c>
      <c r="E60" s="115">
        <v>697</v>
      </c>
      <c r="F60" s="114">
        <v>493</v>
      </c>
      <c r="G60" s="114">
        <v>715</v>
      </c>
      <c r="H60" s="114">
        <v>470</v>
      </c>
      <c r="I60" s="140">
        <v>536</v>
      </c>
      <c r="J60" s="115">
        <v>161</v>
      </c>
      <c r="K60" s="116">
        <v>30.03731343283582</v>
      </c>
    </row>
    <row r="61" spans="1:11" ht="14.1" customHeight="1" x14ac:dyDescent="0.2">
      <c r="A61" s="306" t="s">
        <v>290</v>
      </c>
      <c r="B61" s="307" t="s">
        <v>291</v>
      </c>
      <c r="C61" s="308"/>
      <c r="D61" s="113">
        <v>1.4774166314900803</v>
      </c>
      <c r="E61" s="115">
        <v>140</v>
      </c>
      <c r="F61" s="114">
        <v>78</v>
      </c>
      <c r="G61" s="114">
        <v>106</v>
      </c>
      <c r="H61" s="114">
        <v>95</v>
      </c>
      <c r="I61" s="140">
        <v>101</v>
      </c>
      <c r="J61" s="115">
        <v>39</v>
      </c>
      <c r="K61" s="116">
        <v>38.613861386138616</v>
      </c>
    </row>
    <row r="62" spans="1:11" ht="14.1" customHeight="1" x14ac:dyDescent="0.2">
      <c r="A62" s="306" t="s">
        <v>292</v>
      </c>
      <c r="B62" s="307" t="s">
        <v>293</v>
      </c>
      <c r="C62" s="308"/>
      <c r="D62" s="113">
        <v>3.123680878007598</v>
      </c>
      <c r="E62" s="115">
        <v>296</v>
      </c>
      <c r="F62" s="114">
        <v>207</v>
      </c>
      <c r="G62" s="114">
        <v>385</v>
      </c>
      <c r="H62" s="114">
        <v>192</v>
      </c>
      <c r="I62" s="140">
        <v>238</v>
      </c>
      <c r="J62" s="115">
        <v>58</v>
      </c>
      <c r="K62" s="116">
        <v>24.369747899159663</v>
      </c>
    </row>
    <row r="63" spans="1:11" ht="14.1" customHeight="1" x14ac:dyDescent="0.2">
      <c r="A63" s="306"/>
      <c r="B63" s="307" t="s">
        <v>294</v>
      </c>
      <c r="C63" s="308"/>
      <c r="D63" s="113">
        <v>2.8387505276487968</v>
      </c>
      <c r="E63" s="115">
        <v>269</v>
      </c>
      <c r="F63" s="114">
        <v>176</v>
      </c>
      <c r="G63" s="114">
        <v>337</v>
      </c>
      <c r="H63" s="114">
        <v>169</v>
      </c>
      <c r="I63" s="140">
        <v>209</v>
      </c>
      <c r="J63" s="115">
        <v>60</v>
      </c>
      <c r="K63" s="116">
        <v>28.708133971291865</v>
      </c>
    </row>
    <row r="64" spans="1:11" ht="14.1" customHeight="1" x14ac:dyDescent="0.2">
      <c r="A64" s="306" t="s">
        <v>295</v>
      </c>
      <c r="B64" s="307" t="s">
        <v>296</v>
      </c>
      <c r="C64" s="308"/>
      <c r="D64" s="113">
        <v>1.1924862811312791</v>
      </c>
      <c r="E64" s="115">
        <v>113</v>
      </c>
      <c r="F64" s="114">
        <v>103</v>
      </c>
      <c r="G64" s="114">
        <v>122</v>
      </c>
      <c r="H64" s="114">
        <v>92</v>
      </c>
      <c r="I64" s="140">
        <v>99</v>
      </c>
      <c r="J64" s="115">
        <v>14</v>
      </c>
      <c r="K64" s="116">
        <v>14.141414141414142</v>
      </c>
    </row>
    <row r="65" spans="1:11" ht="14.1" customHeight="1" x14ac:dyDescent="0.2">
      <c r="A65" s="306" t="s">
        <v>297</v>
      </c>
      <c r="B65" s="307" t="s">
        <v>298</v>
      </c>
      <c r="C65" s="308"/>
      <c r="D65" s="113">
        <v>0.88644997889404809</v>
      </c>
      <c r="E65" s="115">
        <v>84</v>
      </c>
      <c r="F65" s="114">
        <v>47</v>
      </c>
      <c r="G65" s="114">
        <v>65</v>
      </c>
      <c r="H65" s="114">
        <v>51</v>
      </c>
      <c r="I65" s="140">
        <v>55</v>
      </c>
      <c r="J65" s="115">
        <v>29</v>
      </c>
      <c r="K65" s="116">
        <v>52.727272727272727</v>
      </c>
    </row>
    <row r="66" spans="1:11" ht="14.1" customHeight="1" x14ac:dyDescent="0.2">
      <c r="A66" s="306">
        <v>82</v>
      </c>
      <c r="B66" s="307" t="s">
        <v>299</v>
      </c>
      <c r="C66" s="308"/>
      <c r="D66" s="113">
        <v>2.9231743351625159</v>
      </c>
      <c r="E66" s="115">
        <v>277</v>
      </c>
      <c r="F66" s="114">
        <v>251</v>
      </c>
      <c r="G66" s="114">
        <v>422</v>
      </c>
      <c r="H66" s="114">
        <v>212</v>
      </c>
      <c r="I66" s="140">
        <v>279</v>
      </c>
      <c r="J66" s="115">
        <v>-2</v>
      </c>
      <c r="K66" s="116">
        <v>-0.71684587813620071</v>
      </c>
    </row>
    <row r="67" spans="1:11" ht="14.1" customHeight="1" x14ac:dyDescent="0.2">
      <c r="A67" s="306" t="s">
        <v>300</v>
      </c>
      <c r="B67" s="307" t="s">
        <v>301</v>
      </c>
      <c r="C67" s="308"/>
      <c r="D67" s="113">
        <v>1.8573237653018151</v>
      </c>
      <c r="E67" s="115">
        <v>176</v>
      </c>
      <c r="F67" s="114">
        <v>185</v>
      </c>
      <c r="G67" s="114">
        <v>322</v>
      </c>
      <c r="H67" s="114">
        <v>124</v>
      </c>
      <c r="I67" s="140">
        <v>181</v>
      </c>
      <c r="J67" s="115">
        <v>-5</v>
      </c>
      <c r="K67" s="116">
        <v>-2.7624309392265194</v>
      </c>
    </row>
    <row r="68" spans="1:11" ht="14.1" customHeight="1" x14ac:dyDescent="0.2">
      <c r="A68" s="306" t="s">
        <v>302</v>
      </c>
      <c r="B68" s="307" t="s">
        <v>303</v>
      </c>
      <c r="C68" s="308"/>
      <c r="D68" s="113">
        <v>0.63317855635289155</v>
      </c>
      <c r="E68" s="115">
        <v>60</v>
      </c>
      <c r="F68" s="114">
        <v>40</v>
      </c>
      <c r="G68" s="114">
        <v>55</v>
      </c>
      <c r="H68" s="114">
        <v>40</v>
      </c>
      <c r="I68" s="140">
        <v>69</v>
      </c>
      <c r="J68" s="115">
        <v>-9</v>
      </c>
      <c r="K68" s="116">
        <v>-13.043478260869565</v>
      </c>
    </row>
    <row r="69" spans="1:11" ht="14.1" customHeight="1" x14ac:dyDescent="0.2">
      <c r="A69" s="306">
        <v>83</v>
      </c>
      <c r="B69" s="307" t="s">
        <v>304</v>
      </c>
      <c r="C69" s="308"/>
      <c r="D69" s="113">
        <v>4.2106373997467283</v>
      </c>
      <c r="E69" s="115">
        <v>399</v>
      </c>
      <c r="F69" s="114">
        <v>276</v>
      </c>
      <c r="G69" s="114">
        <v>646</v>
      </c>
      <c r="H69" s="114">
        <v>333</v>
      </c>
      <c r="I69" s="140">
        <v>441</v>
      </c>
      <c r="J69" s="115">
        <v>-42</v>
      </c>
      <c r="K69" s="116">
        <v>-9.5238095238095237</v>
      </c>
    </row>
    <row r="70" spans="1:11" ht="14.1" customHeight="1" x14ac:dyDescent="0.2">
      <c r="A70" s="306" t="s">
        <v>305</v>
      </c>
      <c r="B70" s="307" t="s">
        <v>306</v>
      </c>
      <c r="C70" s="308"/>
      <c r="D70" s="113">
        <v>3.6935415787252004</v>
      </c>
      <c r="E70" s="115">
        <v>350</v>
      </c>
      <c r="F70" s="114">
        <v>235</v>
      </c>
      <c r="G70" s="114">
        <v>583</v>
      </c>
      <c r="H70" s="114">
        <v>283</v>
      </c>
      <c r="I70" s="140">
        <v>394</v>
      </c>
      <c r="J70" s="115">
        <v>-44</v>
      </c>
      <c r="K70" s="116">
        <v>-11.167512690355331</v>
      </c>
    </row>
    <row r="71" spans="1:11" ht="14.1" customHeight="1" x14ac:dyDescent="0.2">
      <c r="A71" s="306"/>
      <c r="B71" s="307" t="s">
        <v>307</v>
      </c>
      <c r="C71" s="308"/>
      <c r="D71" s="113">
        <v>2.0789362600253272</v>
      </c>
      <c r="E71" s="115">
        <v>197</v>
      </c>
      <c r="F71" s="114">
        <v>131</v>
      </c>
      <c r="G71" s="114">
        <v>348</v>
      </c>
      <c r="H71" s="114">
        <v>146</v>
      </c>
      <c r="I71" s="140">
        <v>230</v>
      </c>
      <c r="J71" s="115">
        <v>-33</v>
      </c>
      <c r="K71" s="116">
        <v>-14.347826086956522</v>
      </c>
    </row>
    <row r="72" spans="1:11" ht="14.1" customHeight="1" x14ac:dyDescent="0.2">
      <c r="A72" s="306">
        <v>84</v>
      </c>
      <c r="B72" s="307" t="s">
        <v>308</v>
      </c>
      <c r="C72" s="308"/>
      <c r="D72" s="113">
        <v>1.0658505698607008</v>
      </c>
      <c r="E72" s="115">
        <v>101</v>
      </c>
      <c r="F72" s="114">
        <v>56</v>
      </c>
      <c r="G72" s="114">
        <v>146</v>
      </c>
      <c r="H72" s="114">
        <v>72</v>
      </c>
      <c r="I72" s="140">
        <v>110</v>
      </c>
      <c r="J72" s="115">
        <v>-9</v>
      </c>
      <c r="K72" s="116">
        <v>-8.1818181818181817</v>
      </c>
    </row>
    <row r="73" spans="1:11" ht="14.1" customHeight="1" x14ac:dyDescent="0.2">
      <c r="A73" s="306" t="s">
        <v>309</v>
      </c>
      <c r="B73" s="307" t="s">
        <v>310</v>
      </c>
      <c r="C73" s="308"/>
      <c r="D73" s="113">
        <v>0.47488391726466861</v>
      </c>
      <c r="E73" s="115">
        <v>45</v>
      </c>
      <c r="F73" s="114">
        <v>16</v>
      </c>
      <c r="G73" s="114">
        <v>84</v>
      </c>
      <c r="H73" s="114">
        <v>35</v>
      </c>
      <c r="I73" s="140">
        <v>53</v>
      </c>
      <c r="J73" s="115">
        <v>-8</v>
      </c>
      <c r="K73" s="116">
        <v>-15.09433962264151</v>
      </c>
    </row>
    <row r="74" spans="1:11" ht="14.1" customHeight="1" x14ac:dyDescent="0.2">
      <c r="A74" s="306" t="s">
        <v>311</v>
      </c>
      <c r="B74" s="307" t="s">
        <v>312</v>
      </c>
      <c r="C74" s="308"/>
      <c r="D74" s="113">
        <v>0.31658927817644578</v>
      </c>
      <c r="E74" s="115">
        <v>30</v>
      </c>
      <c r="F74" s="114">
        <v>16</v>
      </c>
      <c r="G74" s="114">
        <v>35</v>
      </c>
      <c r="H74" s="114">
        <v>17</v>
      </c>
      <c r="I74" s="140">
        <v>27</v>
      </c>
      <c r="J74" s="115">
        <v>3</v>
      </c>
      <c r="K74" s="116">
        <v>11.111111111111111</v>
      </c>
    </row>
    <row r="75" spans="1:11" ht="14.1" customHeight="1" x14ac:dyDescent="0.2">
      <c r="A75" s="306" t="s">
        <v>313</v>
      </c>
      <c r="B75" s="307" t="s">
        <v>314</v>
      </c>
      <c r="C75" s="308"/>
      <c r="D75" s="113">
        <v>4.2211903756859431E-2</v>
      </c>
      <c r="E75" s="115">
        <v>4</v>
      </c>
      <c r="F75" s="114" t="s">
        <v>514</v>
      </c>
      <c r="G75" s="114">
        <v>0</v>
      </c>
      <c r="H75" s="114" t="s">
        <v>514</v>
      </c>
      <c r="I75" s="140">
        <v>7</v>
      </c>
      <c r="J75" s="115">
        <v>-3</v>
      </c>
      <c r="K75" s="116">
        <v>-42.857142857142854</v>
      </c>
    </row>
    <row r="76" spans="1:11" ht="14.1" customHeight="1" x14ac:dyDescent="0.2">
      <c r="A76" s="306">
        <v>91</v>
      </c>
      <c r="B76" s="307" t="s">
        <v>315</v>
      </c>
      <c r="C76" s="308"/>
      <c r="D76" s="113">
        <v>0.16884761502743773</v>
      </c>
      <c r="E76" s="115">
        <v>16</v>
      </c>
      <c r="F76" s="114">
        <v>13</v>
      </c>
      <c r="G76" s="114">
        <v>17</v>
      </c>
      <c r="H76" s="114">
        <v>6</v>
      </c>
      <c r="I76" s="140">
        <v>16</v>
      </c>
      <c r="J76" s="115">
        <v>0</v>
      </c>
      <c r="K76" s="116">
        <v>0</v>
      </c>
    </row>
    <row r="77" spans="1:11" ht="14.1" customHeight="1" x14ac:dyDescent="0.2">
      <c r="A77" s="306">
        <v>92</v>
      </c>
      <c r="B77" s="307" t="s">
        <v>316</v>
      </c>
      <c r="C77" s="308"/>
      <c r="D77" s="113">
        <v>1.5934993668214437</v>
      </c>
      <c r="E77" s="115">
        <v>151</v>
      </c>
      <c r="F77" s="114">
        <v>121</v>
      </c>
      <c r="G77" s="114">
        <v>161</v>
      </c>
      <c r="H77" s="114">
        <v>108</v>
      </c>
      <c r="I77" s="140">
        <v>129</v>
      </c>
      <c r="J77" s="115">
        <v>22</v>
      </c>
      <c r="K77" s="116">
        <v>17.054263565891471</v>
      </c>
    </row>
    <row r="78" spans="1:11" ht="14.1" customHeight="1" x14ac:dyDescent="0.2">
      <c r="A78" s="306">
        <v>93</v>
      </c>
      <c r="B78" s="307" t="s">
        <v>317</v>
      </c>
      <c r="C78" s="308"/>
      <c r="D78" s="113">
        <v>9.4976783452933727E-2</v>
      </c>
      <c r="E78" s="115">
        <v>9</v>
      </c>
      <c r="F78" s="114">
        <v>5</v>
      </c>
      <c r="G78" s="114">
        <v>13</v>
      </c>
      <c r="H78" s="114" t="s">
        <v>514</v>
      </c>
      <c r="I78" s="140" t="s">
        <v>514</v>
      </c>
      <c r="J78" s="115" t="s">
        <v>514</v>
      </c>
      <c r="K78" s="116" t="s">
        <v>514</v>
      </c>
    </row>
    <row r="79" spans="1:11" ht="14.1" customHeight="1" x14ac:dyDescent="0.2">
      <c r="A79" s="306">
        <v>94</v>
      </c>
      <c r="B79" s="307" t="s">
        <v>318</v>
      </c>
      <c r="C79" s="308"/>
      <c r="D79" s="113">
        <v>0.12663571127057829</v>
      </c>
      <c r="E79" s="115">
        <v>12</v>
      </c>
      <c r="F79" s="114">
        <v>24</v>
      </c>
      <c r="G79" s="114">
        <v>49</v>
      </c>
      <c r="H79" s="114">
        <v>24</v>
      </c>
      <c r="I79" s="140">
        <v>38</v>
      </c>
      <c r="J79" s="115">
        <v>-26</v>
      </c>
      <c r="K79" s="116">
        <v>-68.421052631578945</v>
      </c>
    </row>
    <row r="80" spans="1:11" ht="14.1" customHeight="1" x14ac:dyDescent="0.2">
      <c r="A80" s="306" t="s">
        <v>319</v>
      </c>
      <c r="B80" s="307" t="s">
        <v>320</v>
      </c>
      <c r="C80" s="308"/>
      <c r="D80" s="113">
        <v>0</v>
      </c>
      <c r="E80" s="115">
        <v>0</v>
      </c>
      <c r="F80" s="114">
        <v>0</v>
      </c>
      <c r="G80" s="114" t="s">
        <v>514</v>
      </c>
      <c r="H80" s="114" t="s">
        <v>514</v>
      </c>
      <c r="I80" s="140" t="s">
        <v>514</v>
      </c>
      <c r="J80" s="115" t="s">
        <v>514</v>
      </c>
      <c r="K80" s="116" t="s">
        <v>514</v>
      </c>
    </row>
    <row r="81" spans="1:11" ht="14.1" customHeight="1" x14ac:dyDescent="0.2">
      <c r="A81" s="310" t="s">
        <v>321</v>
      </c>
      <c r="B81" s="311" t="s">
        <v>334</v>
      </c>
      <c r="C81" s="312"/>
      <c r="D81" s="125">
        <v>0.42211903756859437</v>
      </c>
      <c r="E81" s="143">
        <v>40</v>
      </c>
      <c r="F81" s="144">
        <v>28</v>
      </c>
      <c r="G81" s="144">
        <v>93</v>
      </c>
      <c r="H81" s="144">
        <v>38</v>
      </c>
      <c r="I81" s="145">
        <v>37</v>
      </c>
      <c r="J81" s="143">
        <v>3</v>
      </c>
      <c r="K81" s="146">
        <v>8.1081081081081088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119039</v>
      </c>
      <c r="C10" s="114">
        <v>60106</v>
      </c>
      <c r="D10" s="114">
        <v>58933</v>
      </c>
      <c r="E10" s="114">
        <v>91419</v>
      </c>
      <c r="F10" s="114">
        <v>24845</v>
      </c>
      <c r="G10" s="114">
        <v>13616</v>
      </c>
      <c r="H10" s="114">
        <v>37780</v>
      </c>
      <c r="I10" s="115">
        <v>18814</v>
      </c>
      <c r="J10" s="114">
        <v>15090</v>
      </c>
      <c r="K10" s="114">
        <v>3724</v>
      </c>
      <c r="L10" s="423">
        <v>9071</v>
      </c>
      <c r="M10" s="424">
        <v>9983</v>
      </c>
    </row>
    <row r="11" spans="1:13" ht="11.1" customHeight="1" x14ac:dyDescent="0.2">
      <c r="A11" s="422" t="s">
        <v>388</v>
      </c>
      <c r="B11" s="115">
        <v>122400</v>
      </c>
      <c r="C11" s="114">
        <v>62997</v>
      </c>
      <c r="D11" s="114">
        <v>59403</v>
      </c>
      <c r="E11" s="114">
        <v>94452</v>
      </c>
      <c r="F11" s="114">
        <v>25207</v>
      </c>
      <c r="G11" s="114">
        <v>13391</v>
      </c>
      <c r="H11" s="114">
        <v>39376</v>
      </c>
      <c r="I11" s="115">
        <v>19136</v>
      </c>
      <c r="J11" s="114">
        <v>15090</v>
      </c>
      <c r="K11" s="114">
        <v>4046</v>
      </c>
      <c r="L11" s="423">
        <v>9997</v>
      </c>
      <c r="M11" s="424">
        <v>6762</v>
      </c>
    </row>
    <row r="12" spans="1:13" ht="11.1" customHeight="1" x14ac:dyDescent="0.2">
      <c r="A12" s="422" t="s">
        <v>389</v>
      </c>
      <c r="B12" s="115">
        <v>124163</v>
      </c>
      <c r="C12" s="114">
        <v>64062</v>
      </c>
      <c r="D12" s="114">
        <v>60101</v>
      </c>
      <c r="E12" s="114">
        <v>95660</v>
      </c>
      <c r="F12" s="114">
        <v>25921</v>
      </c>
      <c r="G12" s="114">
        <v>14231</v>
      </c>
      <c r="H12" s="114">
        <v>39925</v>
      </c>
      <c r="I12" s="115">
        <v>18815</v>
      </c>
      <c r="J12" s="114">
        <v>14636</v>
      </c>
      <c r="K12" s="114">
        <v>4179</v>
      </c>
      <c r="L12" s="423">
        <v>12019</v>
      </c>
      <c r="M12" s="424">
        <v>10328</v>
      </c>
    </row>
    <row r="13" spans="1:13" s="110" customFormat="1" ht="11.1" customHeight="1" x14ac:dyDescent="0.2">
      <c r="A13" s="422" t="s">
        <v>390</v>
      </c>
      <c r="B13" s="115">
        <v>122018</v>
      </c>
      <c r="C13" s="114">
        <v>62023</v>
      </c>
      <c r="D13" s="114">
        <v>59995</v>
      </c>
      <c r="E13" s="114">
        <v>93719</v>
      </c>
      <c r="F13" s="114">
        <v>25768</v>
      </c>
      <c r="G13" s="114">
        <v>13545</v>
      </c>
      <c r="H13" s="114">
        <v>39676</v>
      </c>
      <c r="I13" s="115">
        <v>18876</v>
      </c>
      <c r="J13" s="114">
        <v>14665</v>
      </c>
      <c r="K13" s="114">
        <v>4211</v>
      </c>
      <c r="L13" s="423">
        <v>7965</v>
      </c>
      <c r="M13" s="424">
        <v>10370</v>
      </c>
    </row>
    <row r="14" spans="1:13" ht="15" customHeight="1" x14ac:dyDescent="0.2">
      <c r="A14" s="422" t="s">
        <v>391</v>
      </c>
      <c r="B14" s="115">
        <v>121197</v>
      </c>
      <c r="C14" s="114">
        <v>61607</v>
      </c>
      <c r="D14" s="114">
        <v>59590</v>
      </c>
      <c r="E14" s="114">
        <v>91304</v>
      </c>
      <c r="F14" s="114">
        <v>27899</v>
      </c>
      <c r="G14" s="114">
        <v>12856</v>
      </c>
      <c r="H14" s="114">
        <v>39891</v>
      </c>
      <c r="I14" s="115">
        <v>18642</v>
      </c>
      <c r="J14" s="114">
        <v>14545</v>
      </c>
      <c r="K14" s="114">
        <v>4097</v>
      </c>
      <c r="L14" s="423">
        <v>9861</v>
      </c>
      <c r="M14" s="424">
        <v>10847</v>
      </c>
    </row>
    <row r="15" spans="1:13" ht="11.1" customHeight="1" x14ac:dyDescent="0.2">
      <c r="A15" s="422" t="s">
        <v>388</v>
      </c>
      <c r="B15" s="115">
        <v>123014</v>
      </c>
      <c r="C15" s="114">
        <v>63209</v>
      </c>
      <c r="D15" s="114">
        <v>59805</v>
      </c>
      <c r="E15" s="114">
        <v>92275</v>
      </c>
      <c r="F15" s="114">
        <v>28739</v>
      </c>
      <c r="G15" s="114">
        <v>12502</v>
      </c>
      <c r="H15" s="114">
        <v>41094</v>
      </c>
      <c r="I15" s="115">
        <v>18535</v>
      </c>
      <c r="J15" s="114">
        <v>14318</v>
      </c>
      <c r="K15" s="114">
        <v>4217</v>
      </c>
      <c r="L15" s="423">
        <v>9032</v>
      </c>
      <c r="M15" s="424">
        <v>7245</v>
      </c>
    </row>
    <row r="16" spans="1:13" ht="11.1" customHeight="1" x14ac:dyDescent="0.2">
      <c r="A16" s="422" t="s">
        <v>389</v>
      </c>
      <c r="B16" s="115">
        <v>124768</v>
      </c>
      <c r="C16" s="114">
        <v>64292</v>
      </c>
      <c r="D16" s="114">
        <v>60476</v>
      </c>
      <c r="E16" s="114">
        <v>94330</v>
      </c>
      <c r="F16" s="114">
        <v>29570</v>
      </c>
      <c r="G16" s="114">
        <v>13100</v>
      </c>
      <c r="H16" s="114">
        <v>41796</v>
      </c>
      <c r="I16" s="115">
        <v>18268</v>
      </c>
      <c r="J16" s="114">
        <v>13972</v>
      </c>
      <c r="K16" s="114">
        <v>4296</v>
      </c>
      <c r="L16" s="423">
        <v>11092</v>
      </c>
      <c r="M16" s="424">
        <v>9742</v>
      </c>
    </row>
    <row r="17" spans="1:13" s="110" customFormat="1" ht="11.1" customHeight="1" x14ac:dyDescent="0.2">
      <c r="A17" s="422" t="s">
        <v>390</v>
      </c>
      <c r="B17" s="115">
        <v>122424</v>
      </c>
      <c r="C17" s="114">
        <v>62340</v>
      </c>
      <c r="D17" s="114">
        <v>60084</v>
      </c>
      <c r="E17" s="114">
        <v>93223</v>
      </c>
      <c r="F17" s="114">
        <v>29073</v>
      </c>
      <c r="G17" s="114">
        <v>12398</v>
      </c>
      <c r="H17" s="114">
        <v>41642</v>
      </c>
      <c r="I17" s="115">
        <v>18008</v>
      </c>
      <c r="J17" s="114">
        <v>13769</v>
      </c>
      <c r="K17" s="114">
        <v>4239</v>
      </c>
      <c r="L17" s="423">
        <v>6116</v>
      </c>
      <c r="M17" s="424">
        <v>8562</v>
      </c>
    </row>
    <row r="18" spans="1:13" ht="15" customHeight="1" x14ac:dyDescent="0.2">
      <c r="A18" s="422" t="s">
        <v>392</v>
      </c>
      <c r="B18" s="115">
        <v>122214</v>
      </c>
      <c r="C18" s="114">
        <v>62122</v>
      </c>
      <c r="D18" s="114">
        <v>60092</v>
      </c>
      <c r="E18" s="114">
        <v>91791</v>
      </c>
      <c r="F18" s="114">
        <v>30200</v>
      </c>
      <c r="G18" s="114">
        <v>11992</v>
      </c>
      <c r="H18" s="114">
        <v>42015</v>
      </c>
      <c r="I18" s="115">
        <v>17644</v>
      </c>
      <c r="J18" s="114">
        <v>13528</v>
      </c>
      <c r="K18" s="114">
        <v>4116</v>
      </c>
      <c r="L18" s="423">
        <v>9903</v>
      </c>
      <c r="M18" s="424">
        <v>10176</v>
      </c>
    </row>
    <row r="19" spans="1:13" ht="11.1" customHeight="1" x14ac:dyDescent="0.2">
      <c r="A19" s="422" t="s">
        <v>388</v>
      </c>
      <c r="B19" s="115">
        <v>124077</v>
      </c>
      <c r="C19" s="114">
        <v>63644</v>
      </c>
      <c r="D19" s="114">
        <v>60433</v>
      </c>
      <c r="E19" s="114">
        <v>93120</v>
      </c>
      <c r="F19" s="114">
        <v>30746</v>
      </c>
      <c r="G19" s="114">
        <v>11445</v>
      </c>
      <c r="H19" s="114">
        <v>43385</v>
      </c>
      <c r="I19" s="115">
        <v>18061</v>
      </c>
      <c r="J19" s="114">
        <v>13628</v>
      </c>
      <c r="K19" s="114">
        <v>4433</v>
      </c>
      <c r="L19" s="423">
        <v>9088</v>
      </c>
      <c r="M19" s="424">
        <v>7289</v>
      </c>
    </row>
    <row r="20" spans="1:13" ht="11.1" customHeight="1" x14ac:dyDescent="0.2">
      <c r="A20" s="422" t="s">
        <v>389</v>
      </c>
      <c r="B20" s="115">
        <v>125428</v>
      </c>
      <c r="C20" s="114">
        <v>64470</v>
      </c>
      <c r="D20" s="114">
        <v>60958</v>
      </c>
      <c r="E20" s="114">
        <v>93960</v>
      </c>
      <c r="F20" s="114">
        <v>31273</v>
      </c>
      <c r="G20" s="114">
        <v>12035</v>
      </c>
      <c r="H20" s="114">
        <v>44030</v>
      </c>
      <c r="I20" s="115">
        <v>17719</v>
      </c>
      <c r="J20" s="114">
        <v>13221</v>
      </c>
      <c r="K20" s="114">
        <v>4498</v>
      </c>
      <c r="L20" s="423">
        <v>9763</v>
      </c>
      <c r="M20" s="424">
        <v>8854</v>
      </c>
    </row>
    <row r="21" spans="1:13" s="110" customFormat="1" ht="11.1" customHeight="1" x14ac:dyDescent="0.2">
      <c r="A21" s="422" t="s">
        <v>390</v>
      </c>
      <c r="B21" s="115">
        <v>122979</v>
      </c>
      <c r="C21" s="114">
        <v>62373</v>
      </c>
      <c r="D21" s="114">
        <v>60606</v>
      </c>
      <c r="E21" s="114">
        <v>92135</v>
      </c>
      <c r="F21" s="114">
        <v>30803</v>
      </c>
      <c r="G21" s="114">
        <v>11316</v>
      </c>
      <c r="H21" s="114">
        <v>43670</v>
      </c>
      <c r="I21" s="115">
        <v>17987</v>
      </c>
      <c r="J21" s="114">
        <v>13420</v>
      </c>
      <c r="K21" s="114">
        <v>4567</v>
      </c>
      <c r="L21" s="423">
        <v>5853</v>
      </c>
      <c r="M21" s="424">
        <v>8452</v>
      </c>
    </row>
    <row r="22" spans="1:13" ht="15" customHeight="1" x14ac:dyDescent="0.2">
      <c r="A22" s="422" t="s">
        <v>393</v>
      </c>
      <c r="B22" s="115">
        <v>121936</v>
      </c>
      <c r="C22" s="114">
        <v>61617</v>
      </c>
      <c r="D22" s="114">
        <v>60319</v>
      </c>
      <c r="E22" s="114">
        <v>91048</v>
      </c>
      <c r="F22" s="114">
        <v>30590</v>
      </c>
      <c r="G22" s="114">
        <v>10644</v>
      </c>
      <c r="H22" s="114">
        <v>43832</v>
      </c>
      <c r="I22" s="115">
        <v>17742</v>
      </c>
      <c r="J22" s="114">
        <v>13381</v>
      </c>
      <c r="K22" s="114">
        <v>4361</v>
      </c>
      <c r="L22" s="423">
        <v>7427</v>
      </c>
      <c r="M22" s="424">
        <v>8619</v>
      </c>
    </row>
    <row r="23" spans="1:13" ht="11.1" customHeight="1" x14ac:dyDescent="0.2">
      <c r="A23" s="422" t="s">
        <v>388</v>
      </c>
      <c r="B23" s="115">
        <v>123454</v>
      </c>
      <c r="C23" s="114">
        <v>63074</v>
      </c>
      <c r="D23" s="114">
        <v>60380</v>
      </c>
      <c r="E23" s="114">
        <v>92159</v>
      </c>
      <c r="F23" s="114">
        <v>30937</v>
      </c>
      <c r="G23" s="114">
        <v>10121</v>
      </c>
      <c r="H23" s="114">
        <v>45100</v>
      </c>
      <c r="I23" s="115">
        <v>18100</v>
      </c>
      <c r="J23" s="114">
        <v>13482</v>
      </c>
      <c r="K23" s="114">
        <v>4618</v>
      </c>
      <c r="L23" s="423">
        <v>8123</v>
      </c>
      <c r="M23" s="424">
        <v>6646</v>
      </c>
    </row>
    <row r="24" spans="1:13" ht="11.1" customHeight="1" x14ac:dyDescent="0.2">
      <c r="A24" s="422" t="s">
        <v>389</v>
      </c>
      <c r="B24" s="115">
        <v>125434</v>
      </c>
      <c r="C24" s="114">
        <v>64304</v>
      </c>
      <c r="D24" s="114">
        <v>61130</v>
      </c>
      <c r="E24" s="114">
        <v>92047</v>
      </c>
      <c r="F24" s="114">
        <v>31088</v>
      </c>
      <c r="G24" s="114">
        <v>10849</v>
      </c>
      <c r="H24" s="114">
        <v>45935</v>
      </c>
      <c r="I24" s="115">
        <v>17904</v>
      </c>
      <c r="J24" s="114">
        <v>13230</v>
      </c>
      <c r="K24" s="114">
        <v>4674</v>
      </c>
      <c r="L24" s="423">
        <v>9923</v>
      </c>
      <c r="M24" s="424">
        <v>8521</v>
      </c>
    </row>
    <row r="25" spans="1:13" s="110" customFormat="1" ht="11.1" customHeight="1" x14ac:dyDescent="0.2">
      <c r="A25" s="422" t="s">
        <v>390</v>
      </c>
      <c r="B25" s="115">
        <v>123514</v>
      </c>
      <c r="C25" s="114">
        <v>62624</v>
      </c>
      <c r="D25" s="114">
        <v>60890</v>
      </c>
      <c r="E25" s="114">
        <v>90086</v>
      </c>
      <c r="F25" s="114">
        <v>31125</v>
      </c>
      <c r="G25" s="114">
        <v>10197</v>
      </c>
      <c r="H25" s="114">
        <v>45810</v>
      </c>
      <c r="I25" s="115">
        <v>17836</v>
      </c>
      <c r="J25" s="114">
        <v>13198</v>
      </c>
      <c r="K25" s="114">
        <v>4638</v>
      </c>
      <c r="L25" s="423">
        <v>5803</v>
      </c>
      <c r="M25" s="424">
        <v>7730</v>
      </c>
    </row>
    <row r="26" spans="1:13" ht="15" customHeight="1" x14ac:dyDescent="0.2">
      <c r="A26" s="422" t="s">
        <v>394</v>
      </c>
      <c r="B26" s="115">
        <v>123387</v>
      </c>
      <c r="C26" s="114">
        <v>62613</v>
      </c>
      <c r="D26" s="114">
        <v>60774</v>
      </c>
      <c r="E26" s="114">
        <v>89947</v>
      </c>
      <c r="F26" s="114">
        <v>31173</v>
      </c>
      <c r="G26" s="114">
        <v>9587</v>
      </c>
      <c r="H26" s="114">
        <v>46201</v>
      </c>
      <c r="I26" s="115">
        <v>17720</v>
      </c>
      <c r="J26" s="114">
        <v>13192</v>
      </c>
      <c r="K26" s="114">
        <v>4528</v>
      </c>
      <c r="L26" s="423">
        <v>8349</v>
      </c>
      <c r="M26" s="424">
        <v>8725</v>
      </c>
    </row>
    <row r="27" spans="1:13" ht="11.1" customHeight="1" x14ac:dyDescent="0.2">
      <c r="A27" s="422" t="s">
        <v>388</v>
      </c>
      <c r="B27" s="115">
        <v>124297</v>
      </c>
      <c r="C27" s="114">
        <v>63458</v>
      </c>
      <c r="D27" s="114">
        <v>60839</v>
      </c>
      <c r="E27" s="114">
        <v>90492</v>
      </c>
      <c r="F27" s="114">
        <v>31552</v>
      </c>
      <c r="G27" s="114">
        <v>9059</v>
      </c>
      <c r="H27" s="114">
        <v>47197</v>
      </c>
      <c r="I27" s="115">
        <v>18040</v>
      </c>
      <c r="J27" s="114">
        <v>13223</v>
      </c>
      <c r="K27" s="114">
        <v>4817</v>
      </c>
      <c r="L27" s="423">
        <v>7218</v>
      </c>
      <c r="M27" s="424">
        <v>6303</v>
      </c>
    </row>
    <row r="28" spans="1:13" ht="11.1" customHeight="1" x14ac:dyDescent="0.2">
      <c r="A28" s="422" t="s">
        <v>389</v>
      </c>
      <c r="B28" s="115">
        <v>125052</v>
      </c>
      <c r="C28" s="114">
        <v>63800</v>
      </c>
      <c r="D28" s="114">
        <v>61252</v>
      </c>
      <c r="E28" s="114">
        <v>92989</v>
      </c>
      <c r="F28" s="114">
        <v>31841</v>
      </c>
      <c r="G28" s="114">
        <v>9625</v>
      </c>
      <c r="H28" s="114">
        <v>47266</v>
      </c>
      <c r="I28" s="115">
        <v>17984</v>
      </c>
      <c r="J28" s="114">
        <v>13169</v>
      </c>
      <c r="K28" s="114">
        <v>4815</v>
      </c>
      <c r="L28" s="423">
        <v>9416</v>
      </c>
      <c r="M28" s="424">
        <v>8825</v>
      </c>
    </row>
    <row r="29" spans="1:13" s="110" customFormat="1" ht="11.1" customHeight="1" x14ac:dyDescent="0.2">
      <c r="A29" s="422" t="s">
        <v>390</v>
      </c>
      <c r="B29" s="115">
        <v>122598</v>
      </c>
      <c r="C29" s="114">
        <v>61776</v>
      </c>
      <c r="D29" s="114">
        <v>60822</v>
      </c>
      <c r="E29" s="114">
        <v>90896</v>
      </c>
      <c r="F29" s="114">
        <v>31569</v>
      </c>
      <c r="G29" s="114">
        <v>9060</v>
      </c>
      <c r="H29" s="114">
        <v>46663</v>
      </c>
      <c r="I29" s="115">
        <v>17619</v>
      </c>
      <c r="J29" s="114">
        <v>12884</v>
      </c>
      <c r="K29" s="114">
        <v>4735</v>
      </c>
      <c r="L29" s="423">
        <v>5553</v>
      </c>
      <c r="M29" s="424">
        <v>8068</v>
      </c>
    </row>
    <row r="30" spans="1:13" ht="15" customHeight="1" x14ac:dyDescent="0.2">
      <c r="A30" s="422" t="s">
        <v>395</v>
      </c>
      <c r="B30" s="115">
        <v>122264</v>
      </c>
      <c r="C30" s="114">
        <v>61514</v>
      </c>
      <c r="D30" s="114">
        <v>60750</v>
      </c>
      <c r="E30" s="114">
        <v>90279</v>
      </c>
      <c r="F30" s="114">
        <v>31872</v>
      </c>
      <c r="G30" s="114">
        <v>8467</v>
      </c>
      <c r="H30" s="114">
        <v>46678</v>
      </c>
      <c r="I30" s="115">
        <v>16363</v>
      </c>
      <c r="J30" s="114">
        <v>11900</v>
      </c>
      <c r="K30" s="114">
        <v>4463</v>
      </c>
      <c r="L30" s="423">
        <v>9040</v>
      </c>
      <c r="M30" s="424">
        <v>9479</v>
      </c>
    </row>
    <row r="31" spans="1:13" ht="11.1" customHeight="1" x14ac:dyDescent="0.2">
      <c r="A31" s="422" t="s">
        <v>388</v>
      </c>
      <c r="B31" s="115">
        <v>123383</v>
      </c>
      <c r="C31" s="114">
        <v>62377</v>
      </c>
      <c r="D31" s="114">
        <v>61006</v>
      </c>
      <c r="E31" s="114">
        <v>90820</v>
      </c>
      <c r="F31" s="114">
        <v>32464</v>
      </c>
      <c r="G31" s="114">
        <v>8041</v>
      </c>
      <c r="H31" s="114">
        <v>47636</v>
      </c>
      <c r="I31" s="115">
        <v>16720</v>
      </c>
      <c r="J31" s="114">
        <v>12047</v>
      </c>
      <c r="K31" s="114">
        <v>4673</v>
      </c>
      <c r="L31" s="423">
        <v>7482</v>
      </c>
      <c r="M31" s="424">
        <v>6382</v>
      </c>
    </row>
    <row r="32" spans="1:13" ht="11.1" customHeight="1" x14ac:dyDescent="0.2">
      <c r="A32" s="422" t="s">
        <v>389</v>
      </c>
      <c r="B32" s="115">
        <v>124766</v>
      </c>
      <c r="C32" s="114">
        <v>63191</v>
      </c>
      <c r="D32" s="114">
        <v>61575</v>
      </c>
      <c r="E32" s="114">
        <v>91686</v>
      </c>
      <c r="F32" s="114">
        <v>33060</v>
      </c>
      <c r="G32" s="114">
        <v>8792</v>
      </c>
      <c r="H32" s="114">
        <v>47885</v>
      </c>
      <c r="I32" s="115">
        <v>16760</v>
      </c>
      <c r="J32" s="114">
        <v>11994</v>
      </c>
      <c r="K32" s="114">
        <v>4766</v>
      </c>
      <c r="L32" s="423">
        <v>9467</v>
      </c>
      <c r="M32" s="424">
        <v>8660</v>
      </c>
    </row>
    <row r="33" spans="1:13" s="110" customFormat="1" ht="11.1" customHeight="1" x14ac:dyDescent="0.2">
      <c r="A33" s="422" t="s">
        <v>390</v>
      </c>
      <c r="B33" s="115">
        <v>122949</v>
      </c>
      <c r="C33" s="114">
        <v>61665</v>
      </c>
      <c r="D33" s="114">
        <v>61284</v>
      </c>
      <c r="E33" s="114">
        <v>89858</v>
      </c>
      <c r="F33" s="114">
        <v>33075</v>
      </c>
      <c r="G33" s="114">
        <v>8310</v>
      </c>
      <c r="H33" s="114">
        <v>47466</v>
      </c>
      <c r="I33" s="115">
        <v>16496</v>
      </c>
      <c r="J33" s="114">
        <v>11811</v>
      </c>
      <c r="K33" s="114">
        <v>4685</v>
      </c>
      <c r="L33" s="423">
        <v>5964</v>
      </c>
      <c r="M33" s="424">
        <v>7873</v>
      </c>
    </row>
    <row r="34" spans="1:13" ht="15" customHeight="1" x14ac:dyDescent="0.2">
      <c r="A34" s="422" t="s">
        <v>396</v>
      </c>
      <c r="B34" s="115">
        <v>122596</v>
      </c>
      <c r="C34" s="114">
        <v>61526</v>
      </c>
      <c r="D34" s="114">
        <v>61070</v>
      </c>
      <c r="E34" s="114">
        <v>89424</v>
      </c>
      <c r="F34" s="114">
        <v>33162</v>
      </c>
      <c r="G34" s="114">
        <v>7953</v>
      </c>
      <c r="H34" s="114">
        <v>47612</v>
      </c>
      <c r="I34" s="115">
        <v>16344</v>
      </c>
      <c r="J34" s="114">
        <v>11694</v>
      </c>
      <c r="K34" s="114">
        <v>4650</v>
      </c>
      <c r="L34" s="423">
        <v>8496</v>
      </c>
      <c r="M34" s="424">
        <v>8807</v>
      </c>
    </row>
    <row r="35" spans="1:13" ht="11.1" customHeight="1" x14ac:dyDescent="0.2">
      <c r="A35" s="422" t="s">
        <v>388</v>
      </c>
      <c r="B35" s="115">
        <v>123641</v>
      </c>
      <c r="C35" s="114">
        <v>62533</v>
      </c>
      <c r="D35" s="114">
        <v>61108</v>
      </c>
      <c r="E35" s="114">
        <v>90140</v>
      </c>
      <c r="F35" s="114">
        <v>33496</v>
      </c>
      <c r="G35" s="114">
        <v>7682</v>
      </c>
      <c r="H35" s="114">
        <v>48503</v>
      </c>
      <c r="I35" s="115">
        <v>16764</v>
      </c>
      <c r="J35" s="114">
        <v>11929</v>
      </c>
      <c r="K35" s="114">
        <v>4835</v>
      </c>
      <c r="L35" s="423">
        <v>7438</v>
      </c>
      <c r="M35" s="424">
        <v>6435</v>
      </c>
    </row>
    <row r="36" spans="1:13" ht="11.1" customHeight="1" x14ac:dyDescent="0.2">
      <c r="A36" s="422" t="s">
        <v>389</v>
      </c>
      <c r="B36" s="115">
        <v>125061</v>
      </c>
      <c r="C36" s="114">
        <v>63456</v>
      </c>
      <c r="D36" s="114">
        <v>61605</v>
      </c>
      <c r="E36" s="114">
        <v>90882</v>
      </c>
      <c r="F36" s="114">
        <v>34178</v>
      </c>
      <c r="G36" s="114">
        <v>8717</v>
      </c>
      <c r="H36" s="114">
        <v>48722</v>
      </c>
      <c r="I36" s="115">
        <v>16717</v>
      </c>
      <c r="J36" s="114">
        <v>11726</v>
      </c>
      <c r="K36" s="114">
        <v>4991</v>
      </c>
      <c r="L36" s="423">
        <v>9593</v>
      </c>
      <c r="M36" s="424">
        <v>8161</v>
      </c>
    </row>
    <row r="37" spans="1:13" s="110" customFormat="1" ht="11.1" customHeight="1" x14ac:dyDescent="0.2">
      <c r="A37" s="422" t="s">
        <v>390</v>
      </c>
      <c r="B37" s="115">
        <v>123263</v>
      </c>
      <c r="C37" s="114">
        <v>61991</v>
      </c>
      <c r="D37" s="114">
        <v>61272</v>
      </c>
      <c r="E37" s="114">
        <v>89287</v>
      </c>
      <c r="F37" s="114">
        <v>33975</v>
      </c>
      <c r="G37" s="114">
        <v>8447</v>
      </c>
      <c r="H37" s="114">
        <v>48228</v>
      </c>
      <c r="I37" s="115">
        <v>16546</v>
      </c>
      <c r="J37" s="114">
        <v>11671</v>
      </c>
      <c r="K37" s="114">
        <v>4875</v>
      </c>
      <c r="L37" s="423">
        <v>5621</v>
      </c>
      <c r="M37" s="424">
        <v>7401</v>
      </c>
    </row>
    <row r="38" spans="1:13" ht="15" customHeight="1" x14ac:dyDescent="0.2">
      <c r="A38" s="425" t="s">
        <v>397</v>
      </c>
      <c r="B38" s="115">
        <v>123494</v>
      </c>
      <c r="C38" s="114">
        <v>62280</v>
      </c>
      <c r="D38" s="114">
        <v>61214</v>
      </c>
      <c r="E38" s="114">
        <v>89453</v>
      </c>
      <c r="F38" s="114">
        <v>34041</v>
      </c>
      <c r="G38" s="114">
        <v>8330</v>
      </c>
      <c r="H38" s="114">
        <v>48482</v>
      </c>
      <c r="I38" s="115">
        <v>16477</v>
      </c>
      <c r="J38" s="114">
        <v>11600</v>
      </c>
      <c r="K38" s="114">
        <v>4877</v>
      </c>
      <c r="L38" s="423">
        <v>8507</v>
      </c>
      <c r="M38" s="424">
        <v>8407</v>
      </c>
    </row>
    <row r="39" spans="1:13" ht="11.1" customHeight="1" x14ac:dyDescent="0.2">
      <c r="A39" s="422" t="s">
        <v>388</v>
      </c>
      <c r="B39" s="115">
        <v>124406</v>
      </c>
      <c r="C39" s="114">
        <v>63091</v>
      </c>
      <c r="D39" s="114">
        <v>61315</v>
      </c>
      <c r="E39" s="114">
        <v>89944</v>
      </c>
      <c r="F39" s="114">
        <v>34462</v>
      </c>
      <c r="G39" s="114">
        <v>8173</v>
      </c>
      <c r="H39" s="114">
        <v>49179</v>
      </c>
      <c r="I39" s="115">
        <v>16941</v>
      </c>
      <c r="J39" s="114">
        <v>11877</v>
      </c>
      <c r="K39" s="114">
        <v>5064</v>
      </c>
      <c r="L39" s="423">
        <v>8386</v>
      </c>
      <c r="M39" s="424">
        <v>7320</v>
      </c>
    </row>
    <row r="40" spans="1:13" ht="11.1" customHeight="1" x14ac:dyDescent="0.2">
      <c r="A40" s="425" t="s">
        <v>389</v>
      </c>
      <c r="B40" s="115">
        <v>125609</v>
      </c>
      <c r="C40" s="114">
        <v>63976</v>
      </c>
      <c r="D40" s="114">
        <v>61633</v>
      </c>
      <c r="E40" s="114">
        <v>90789</v>
      </c>
      <c r="F40" s="114">
        <v>34820</v>
      </c>
      <c r="G40" s="114">
        <v>9272</v>
      </c>
      <c r="H40" s="114">
        <v>49339</v>
      </c>
      <c r="I40" s="115">
        <v>16959</v>
      </c>
      <c r="J40" s="114">
        <v>11727</v>
      </c>
      <c r="K40" s="114">
        <v>5232</v>
      </c>
      <c r="L40" s="423">
        <v>10097</v>
      </c>
      <c r="M40" s="424">
        <v>8924</v>
      </c>
    </row>
    <row r="41" spans="1:13" s="110" customFormat="1" ht="11.1" customHeight="1" x14ac:dyDescent="0.2">
      <c r="A41" s="422" t="s">
        <v>390</v>
      </c>
      <c r="B41" s="115">
        <v>124194</v>
      </c>
      <c r="C41" s="114">
        <v>62825</v>
      </c>
      <c r="D41" s="114">
        <v>61369</v>
      </c>
      <c r="E41" s="114">
        <v>89374</v>
      </c>
      <c r="F41" s="114">
        <v>34820</v>
      </c>
      <c r="G41" s="114">
        <v>9054</v>
      </c>
      <c r="H41" s="114">
        <v>49069</v>
      </c>
      <c r="I41" s="115">
        <v>16856</v>
      </c>
      <c r="J41" s="114">
        <v>11693</v>
      </c>
      <c r="K41" s="114">
        <v>5163</v>
      </c>
      <c r="L41" s="423">
        <v>6397</v>
      </c>
      <c r="M41" s="424">
        <v>7930</v>
      </c>
    </row>
    <row r="42" spans="1:13" ht="15" customHeight="1" x14ac:dyDescent="0.2">
      <c r="A42" s="422" t="s">
        <v>398</v>
      </c>
      <c r="B42" s="115">
        <v>124089</v>
      </c>
      <c r="C42" s="114">
        <v>62947</v>
      </c>
      <c r="D42" s="114">
        <v>61142</v>
      </c>
      <c r="E42" s="114">
        <v>89196</v>
      </c>
      <c r="F42" s="114">
        <v>34893</v>
      </c>
      <c r="G42" s="114">
        <v>8965</v>
      </c>
      <c r="H42" s="114">
        <v>49148</v>
      </c>
      <c r="I42" s="115">
        <v>16670</v>
      </c>
      <c r="J42" s="114">
        <v>11604</v>
      </c>
      <c r="K42" s="114">
        <v>5066</v>
      </c>
      <c r="L42" s="423">
        <v>8639</v>
      </c>
      <c r="M42" s="424">
        <v>8714</v>
      </c>
    </row>
    <row r="43" spans="1:13" ht="11.1" customHeight="1" x14ac:dyDescent="0.2">
      <c r="A43" s="422" t="s">
        <v>388</v>
      </c>
      <c r="B43" s="115">
        <v>124917</v>
      </c>
      <c r="C43" s="114">
        <v>63806</v>
      </c>
      <c r="D43" s="114">
        <v>61111</v>
      </c>
      <c r="E43" s="114">
        <v>89821</v>
      </c>
      <c r="F43" s="114">
        <v>35096</v>
      </c>
      <c r="G43" s="114">
        <v>8746</v>
      </c>
      <c r="H43" s="114">
        <v>49896</v>
      </c>
      <c r="I43" s="115">
        <v>17086</v>
      </c>
      <c r="J43" s="114">
        <v>11863</v>
      </c>
      <c r="K43" s="114">
        <v>5223</v>
      </c>
      <c r="L43" s="423">
        <v>7924</v>
      </c>
      <c r="M43" s="424">
        <v>7236</v>
      </c>
    </row>
    <row r="44" spans="1:13" ht="11.1" customHeight="1" x14ac:dyDescent="0.2">
      <c r="A44" s="422" t="s">
        <v>389</v>
      </c>
      <c r="B44" s="115">
        <v>126516</v>
      </c>
      <c r="C44" s="114">
        <v>64767</v>
      </c>
      <c r="D44" s="114">
        <v>61749</v>
      </c>
      <c r="E44" s="114">
        <v>90787</v>
      </c>
      <c r="F44" s="114">
        <v>35729</v>
      </c>
      <c r="G44" s="114">
        <v>9894</v>
      </c>
      <c r="H44" s="114">
        <v>50215</v>
      </c>
      <c r="I44" s="115">
        <v>16952</v>
      </c>
      <c r="J44" s="114">
        <v>11638</v>
      </c>
      <c r="K44" s="114">
        <v>5314</v>
      </c>
      <c r="L44" s="423">
        <v>9956</v>
      </c>
      <c r="M44" s="424">
        <v>8800</v>
      </c>
    </row>
    <row r="45" spans="1:13" s="110" customFormat="1" ht="11.1" customHeight="1" x14ac:dyDescent="0.2">
      <c r="A45" s="422" t="s">
        <v>390</v>
      </c>
      <c r="B45" s="115">
        <v>124970</v>
      </c>
      <c r="C45" s="114">
        <v>63586</v>
      </c>
      <c r="D45" s="114">
        <v>61384</v>
      </c>
      <c r="E45" s="114">
        <v>89286</v>
      </c>
      <c r="F45" s="114">
        <v>35684</v>
      </c>
      <c r="G45" s="114">
        <v>9676</v>
      </c>
      <c r="H45" s="114">
        <v>49688</v>
      </c>
      <c r="I45" s="115">
        <v>16830</v>
      </c>
      <c r="J45" s="114">
        <v>11555</v>
      </c>
      <c r="K45" s="114">
        <v>5275</v>
      </c>
      <c r="L45" s="423">
        <v>6232</v>
      </c>
      <c r="M45" s="424">
        <v>7875</v>
      </c>
    </row>
    <row r="46" spans="1:13" ht="15" customHeight="1" x14ac:dyDescent="0.2">
      <c r="A46" s="422" t="s">
        <v>399</v>
      </c>
      <c r="B46" s="115">
        <v>124543</v>
      </c>
      <c r="C46" s="114">
        <v>63443</v>
      </c>
      <c r="D46" s="114">
        <v>61100</v>
      </c>
      <c r="E46" s="114">
        <v>88912</v>
      </c>
      <c r="F46" s="114">
        <v>35631</v>
      </c>
      <c r="G46" s="114">
        <v>9521</v>
      </c>
      <c r="H46" s="114">
        <v>49563</v>
      </c>
      <c r="I46" s="115">
        <v>16750</v>
      </c>
      <c r="J46" s="114">
        <v>11432</v>
      </c>
      <c r="K46" s="114">
        <v>5318</v>
      </c>
      <c r="L46" s="423">
        <v>8608</v>
      </c>
      <c r="M46" s="424">
        <v>9097</v>
      </c>
    </row>
    <row r="47" spans="1:13" ht="11.1" customHeight="1" x14ac:dyDescent="0.2">
      <c r="A47" s="422" t="s">
        <v>388</v>
      </c>
      <c r="B47" s="115">
        <v>124887</v>
      </c>
      <c r="C47" s="114">
        <v>63814</v>
      </c>
      <c r="D47" s="114">
        <v>61073</v>
      </c>
      <c r="E47" s="114">
        <v>88893</v>
      </c>
      <c r="F47" s="114">
        <v>35994</v>
      </c>
      <c r="G47" s="114">
        <v>9307</v>
      </c>
      <c r="H47" s="114">
        <v>50006</v>
      </c>
      <c r="I47" s="115">
        <v>17135</v>
      </c>
      <c r="J47" s="114">
        <v>11665</v>
      </c>
      <c r="K47" s="114">
        <v>5470</v>
      </c>
      <c r="L47" s="423">
        <v>7345</v>
      </c>
      <c r="M47" s="424">
        <v>7092</v>
      </c>
    </row>
    <row r="48" spans="1:13" ht="11.1" customHeight="1" x14ac:dyDescent="0.2">
      <c r="A48" s="422" t="s">
        <v>389</v>
      </c>
      <c r="B48" s="115">
        <v>126061</v>
      </c>
      <c r="C48" s="114">
        <v>64657</v>
      </c>
      <c r="D48" s="114">
        <v>61404</v>
      </c>
      <c r="E48" s="114">
        <v>89692</v>
      </c>
      <c r="F48" s="114">
        <v>36369</v>
      </c>
      <c r="G48" s="114">
        <v>10561</v>
      </c>
      <c r="H48" s="114">
        <v>50167</v>
      </c>
      <c r="I48" s="115">
        <v>16890</v>
      </c>
      <c r="J48" s="114">
        <v>11367</v>
      </c>
      <c r="K48" s="114">
        <v>5523</v>
      </c>
      <c r="L48" s="423">
        <v>10403</v>
      </c>
      <c r="M48" s="424">
        <v>9172</v>
      </c>
    </row>
    <row r="49" spans="1:17" s="110" customFormat="1" ht="11.1" customHeight="1" x14ac:dyDescent="0.2">
      <c r="A49" s="422" t="s">
        <v>390</v>
      </c>
      <c r="B49" s="115">
        <v>124639</v>
      </c>
      <c r="C49" s="114">
        <v>63636</v>
      </c>
      <c r="D49" s="114">
        <v>61003</v>
      </c>
      <c r="E49" s="114">
        <v>88394</v>
      </c>
      <c r="F49" s="114">
        <v>36245</v>
      </c>
      <c r="G49" s="114">
        <v>10302</v>
      </c>
      <c r="H49" s="114">
        <v>49766</v>
      </c>
      <c r="I49" s="115">
        <v>16694</v>
      </c>
      <c r="J49" s="114">
        <v>11215</v>
      </c>
      <c r="K49" s="114">
        <v>5479</v>
      </c>
      <c r="L49" s="423">
        <v>6037</v>
      </c>
      <c r="M49" s="424">
        <v>7503</v>
      </c>
    </row>
    <row r="50" spans="1:17" ht="15" customHeight="1" x14ac:dyDescent="0.2">
      <c r="A50" s="422" t="s">
        <v>400</v>
      </c>
      <c r="B50" s="143">
        <v>124071</v>
      </c>
      <c r="C50" s="144">
        <v>63399</v>
      </c>
      <c r="D50" s="144">
        <v>60672</v>
      </c>
      <c r="E50" s="144">
        <v>87967</v>
      </c>
      <c r="F50" s="144">
        <v>36104</v>
      </c>
      <c r="G50" s="144">
        <v>10172</v>
      </c>
      <c r="H50" s="144">
        <v>49562</v>
      </c>
      <c r="I50" s="143">
        <v>15770</v>
      </c>
      <c r="J50" s="144">
        <v>10597</v>
      </c>
      <c r="K50" s="144">
        <v>5173</v>
      </c>
      <c r="L50" s="426">
        <v>8634</v>
      </c>
      <c r="M50" s="427">
        <v>9476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-0.37898557124848448</v>
      </c>
      <c r="C6" s="480">
        <f>'Tabelle 3.3'!J11</f>
        <v>-5.8507462686567164</v>
      </c>
      <c r="D6" s="481">
        <f t="shared" ref="D6:E9" si="0">IF(OR(AND(B6&gt;=-50,B6&lt;=50),ISNUMBER(B6)=FALSE),B6,"")</f>
        <v>-0.37898557124848448</v>
      </c>
      <c r="E6" s="481">
        <f t="shared" si="0"/>
        <v>-5.8507462686567164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-0.19765179914377964</v>
      </c>
      <c r="C7" s="480">
        <f>'Tabelle 3.1'!J23</f>
        <v>-3.074721427182038</v>
      </c>
      <c r="D7" s="481">
        <f t="shared" si="0"/>
        <v>-0.19765179914377964</v>
      </c>
      <c r="E7" s="481">
        <f>IF(OR(AND(C7&gt;=-50,C7&lt;=50),ISNUMBER(C7)=FALSE),C7,"")</f>
        <v>-3.074721427182038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-0.37898557124848448</v>
      </c>
      <c r="C14" s="480">
        <f>'Tabelle 3.3'!J11</f>
        <v>-5.8507462686567164</v>
      </c>
      <c r="D14" s="481">
        <f>IF(OR(AND(B14&gt;=-50,B14&lt;=50),ISNUMBER(B14)=FALSE),B14,"")</f>
        <v>-0.37898557124848448</v>
      </c>
      <c r="E14" s="481">
        <f>IF(OR(AND(C14&gt;=-50,C14&lt;=50),ISNUMBER(C14)=FALSE),C14,"")</f>
        <v>-5.8507462686567164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-2.6973684210526314</v>
      </c>
      <c r="C15" s="480">
        <f>'Tabelle 3.3'!J12</f>
        <v>-0.23809523809523808</v>
      </c>
      <c r="D15" s="481">
        <f t="shared" ref="D15:E45" si="3">IF(OR(AND(B15&gt;=-50,B15&lt;=50),ISNUMBER(B15)=FALSE),B15,"")</f>
        <v>-2.6973684210526314</v>
      </c>
      <c r="E15" s="481">
        <f t="shared" si="3"/>
        <v>-0.23809523809523808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-1.7675651789659743</v>
      </c>
      <c r="C16" s="480">
        <f>'Tabelle 3.3'!J13</f>
        <v>-4.2105263157894735</v>
      </c>
      <c r="D16" s="481">
        <f t="shared" si="3"/>
        <v>-1.7675651789659743</v>
      </c>
      <c r="E16" s="481">
        <f t="shared" si="3"/>
        <v>-4.2105263157894735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5.0500268282675252E-2</v>
      </c>
      <c r="C17" s="480">
        <f>'Tabelle 3.3'!J14</f>
        <v>-7.2569906790945407</v>
      </c>
      <c r="D17" s="481">
        <f t="shared" si="3"/>
        <v>5.0500268282675252E-2</v>
      </c>
      <c r="E17" s="481">
        <f t="shared" si="3"/>
        <v>-7.2569906790945407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-2.5676374289160777</v>
      </c>
      <c r="C18" s="480">
        <f>'Tabelle 3.3'!J15</f>
        <v>-4.5662100456621006</v>
      </c>
      <c r="D18" s="481">
        <f t="shared" si="3"/>
        <v>-2.5676374289160777</v>
      </c>
      <c r="E18" s="481">
        <f t="shared" si="3"/>
        <v>-4.5662100456621006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1.6821310984735109</v>
      </c>
      <c r="C19" s="480">
        <f>'Tabelle 3.3'!J16</f>
        <v>-10.422163588390502</v>
      </c>
      <c r="D19" s="481">
        <f t="shared" si="3"/>
        <v>1.6821310984735109</v>
      </c>
      <c r="E19" s="481">
        <f t="shared" si="3"/>
        <v>-10.422163588390502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-1.2643051771117166</v>
      </c>
      <c r="C20" s="480">
        <f>'Tabelle 3.3'!J17</f>
        <v>-3.2679738562091503</v>
      </c>
      <c r="D20" s="481">
        <f t="shared" si="3"/>
        <v>-1.2643051771117166</v>
      </c>
      <c r="E20" s="481">
        <f t="shared" si="3"/>
        <v>-3.2679738562091503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0.91913663120933597</v>
      </c>
      <c r="C21" s="480">
        <f>'Tabelle 3.3'!J18</f>
        <v>-0.43252595155709345</v>
      </c>
      <c r="D21" s="481">
        <f t="shared" si="3"/>
        <v>0.91913663120933597</v>
      </c>
      <c r="E21" s="481">
        <f t="shared" si="3"/>
        <v>-0.43252595155709345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-2.7539620680696286</v>
      </c>
      <c r="C22" s="480">
        <f>'Tabelle 3.3'!J19</f>
        <v>0.79594790159189577</v>
      </c>
      <c r="D22" s="481">
        <f t="shared" si="3"/>
        <v>-2.7539620680696286</v>
      </c>
      <c r="E22" s="481">
        <f t="shared" si="3"/>
        <v>0.79594790159189577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-0.76206604572396275</v>
      </c>
      <c r="C23" s="480">
        <f>'Tabelle 3.3'!J20</f>
        <v>-12.380344607530313</v>
      </c>
      <c r="D23" s="481">
        <f t="shared" si="3"/>
        <v>-0.76206604572396275</v>
      </c>
      <c r="E23" s="481">
        <f t="shared" si="3"/>
        <v>-12.380344607530313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-2.5356026398054881</v>
      </c>
      <c r="C24" s="480">
        <f>'Tabelle 3.3'!J21</f>
        <v>-17.375727720555307</v>
      </c>
      <c r="D24" s="481">
        <f t="shared" si="3"/>
        <v>-2.5356026398054881</v>
      </c>
      <c r="E24" s="481">
        <f t="shared" si="3"/>
        <v>-17.375727720555307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-4.2562338779019777</v>
      </c>
      <c r="C25" s="480">
        <f>'Tabelle 3.3'!J22</f>
        <v>-5.5555555555555554</v>
      </c>
      <c r="D25" s="481">
        <f t="shared" si="3"/>
        <v>-4.2562338779019777</v>
      </c>
      <c r="E25" s="481">
        <f t="shared" si="3"/>
        <v>-5.5555555555555554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-2.1374927787406124</v>
      </c>
      <c r="C26" s="480">
        <f>'Tabelle 3.3'!J23</f>
        <v>4.8780487804878048</v>
      </c>
      <c r="D26" s="481">
        <f t="shared" si="3"/>
        <v>-2.1374927787406124</v>
      </c>
      <c r="E26" s="481">
        <f t="shared" si="3"/>
        <v>4.8780487804878048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-1.2413512413512413</v>
      </c>
      <c r="C27" s="480">
        <f>'Tabelle 3.3'!J24</f>
        <v>0.6472491909385113</v>
      </c>
      <c r="D27" s="481">
        <f t="shared" si="3"/>
        <v>-1.2413512413512413</v>
      </c>
      <c r="E27" s="481">
        <f t="shared" si="3"/>
        <v>0.6472491909385113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1.6238159675236807</v>
      </c>
      <c r="C28" s="480">
        <f>'Tabelle 3.3'!J25</f>
        <v>-5.5773762765121759</v>
      </c>
      <c r="D28" s="481">
        <f t="shared" si="3"/>
        <v>1.6238159675236807</v>
      </c>
      <c r="E28" s="481">
        <f t="shared" si="3"/>
        <v>-5.5773762765121759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-6.8704912401236689</v>
      </c>
      <c r="C29" s="480">
        <f>'Tabelle 3.3'!J26</f>
        <v>-15.909090909090908</v>
      </c>
      <c r="D29" s="481">
        <f t="shared" si="3"/>
        <v>-6.8704912401236689</v>
      </c>
      <c r="E29" s="481">
        <f t="shared" si="3"/>
        <v>-15.909090909090908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-3.4698126301179737E-2</v>
      </c>
      <c r="C30" s="480">
        <f>'Tabelle 3.3'!J27</f>
        <v>-10.262008733624453</v>
      </c>
      <c r="D30" s="481">
        <f t="shared" si="3"/>
        <v>-3.4698126301179737E-2</v>
      </c>
      <c r="E30" s="481">
        <f t="shared" si="3"/>
        <v>-10.262008733624453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2.6289180990899901</v>
      </c>
      <c r="C31" s="480">
        <f>'Tabelle 3.3'!J28</f>
        <v>2.9268292682926829</v>
      </c>
      <c r="D31" s="481">
        <f t="shared" si="3"/>
        <v>2.6289180990899901</v>
      </c>
      <c r="E31" s="481">
        <f t="shared" si="3"/>
        <v>2.9268292682926829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2.4612579762989975</v>
      </c>
      <c r="C32" s="480">
        <f>'Tabelle 3.3'!J29</f>
        <v>-1.8975332068311195</v>
      </c>
      <c r="D32" s="481">
        <f t="shared" si="3"/>
        <v>2.4612579762989975</v>
      </c>
      <c r="E32" s="481">
        <f t="shared" si="3"/>
        <v>-1.8975332068311195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0.44817470664928294</v>
      </c>
      <c r="C33" s="480">
        <f>'Tabelle 3.3'!J30</f>
        <v>-5.7716436637390212</v>
      </c>
      <c r="D33" s="481">
        <f t="shared" si="3"/>
        <v>0.44817470664928294</v>
      </c>
      <c r="E33" s="481">
        <f t="shared" si="3"/>
        <v>-5.7716436637390212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1.8264840182648401</v>
      </c>
      <c r="C34" s="480">
        <f>'Tabelle 3.3'!J31</f>
        <v>-7.7125906394199077</v>
      </c>
      <c r="D34" s="481">
        <f t="shared" si="3"/>
        <v>1.8264840182648401</v>
      </c>
      <c r="E34" s="481">
        <f t="shared" si="3"/>
        <v>-7.7125906394199077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-2.6973684210526314</v>
      </c>
      <c r="C37" s="480">
        <f>'Tabelle 3.3'!J34</f>
        <v>-0.23809523809523808</v>
      </c>
      <c r="D37" s="481">
        <f t="shared" si="3"/>
        <v>-2.6973684210526314</v>
      </c>
      <c r="E37" s="481">
        <f t="shared" si="3"/>
        <v>-0.23809523809523808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0.14898347429462055</v>
      </c>
      <c r="C38" s="480">
        <f>'Tabelle 3.3'!J35</f>
        <v>-4.2862332001452961</v>
      </c>
      <c r="D38" s="481">
        <f t="shared" si="3"/>
        <v>0.14898347429462055</v>
      </c>
      <c r="E38" s="481">
        <f t="shared" si="3"/>
        <v>-4.2862332001452961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-0.58556881075597444</v>
      </c>
      <c r="C39" s="480">
        <f>'Tabelle 3.3'!J36</f>
        <v>-6.3416071297046477</v>
      </c>
      <c r="D39" s="481">
        <f t="shared" si="3"/>
        <v>-0.58556881075597444</v>
      </c>
      <c r="E39" s="481">
        <f t="shared" si="3"/>
        <v>-6.3416071297046477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-0.58556881075597444</v>
      </c>
      <c r="C45" s="480">
        <f>'Tabelle 3.3'!J36</f>
        <v>-6.3416071297046477</v>
      </c>
      <c r="D45" s="481">
        <f t="shared" si="3"/>
        <v>-0.58556881075597444</v>
      </c>
      <c r="E45" s="481">
        <f t="shared" si="3"/>
        <v>-6.3416071297046477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123387</v>
      </c>
      <c r="C51" s="487">
        <v>13192</v>
      </c>
      <c r="D51" s="487">
        <v>4528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124297</v>
      </c>
      <c r="C52" s="487">
        <v>13223</v>
      </c>
      <c r="D52" s="487">
        <v>4817</v>
      </c>
      <c r="E52" s="488">
        <f t="shared" ref="E52:G70" si="11">IF($A$51=37802,IF(COUNTBLANK(B$51:B$70)&gt;0,#N/A,B52/B$51*100),IF(COUNTBLANK(B$51:B$75)&gt;0,#N/A,B52/B$51*100))</f>
        <v>100.73751691831391</v>
      </c>
      <c r="F52" s="488">
        <f t="shared" si="11"/>
        <v>100.23499090357792</v>
      </c>
      <c r="G52" s="488">
        <f t="shared" si="11"/>
        <v>106.38250883392226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125052</v>
      </c>
      <c r="C53" s="487">
        <v>13169</v>
      </c>
      <c r="D53" s="487">
        <v>4815</v>
      </c>
      <c r="E53" s="488">
        <f t="shared" si="11"/>
        <v>101.34941282306889</v>
      </c>
      <c r="F53" s="488">
        <f t="shared" si="11"/>
        <v>99.825651910248638</v>
      </c>
      <c r="G53" s="488">
        <f t="shared" si="11"/>
        <v>106.33833922261485</v>
      </c>
      <c r="H53" s="489">
        <f>IF(ISERROR(L53)=TRUE,IF(MONTH(A53)=MONTH(MAX(A$51:A$75)),A53,""),"")</f>
        <v>41883</v>
      </c>
      <c r="I53" s="488">
        <f t="shared" si="12"/>
        <v>101.34941282306889</v>
      </c>
      <c r="J53" s="488">
        <f t="shared" si="10"/>
        <v>99.825651910248638</v>
      </c>
      <c r="K53" s="488">
        <f t="shared" si="10"/>
        <v>106.33833922261485</v>
      </c>
      <c r="L53" s="488" t="e">
        <f t="shared" si="13"/>
        <v>#N/A</v>
      </c>
    </row>
    <row r="54" spans="1:14" ht="15" customHeight="1" x14ac:dyDescent="0.2">
      <c r="A54" s="490" t="s">
        <v>463</v>
      </c>
      <c r="B54" s="487">
        <v>122598</v>
      </c>
      <c r="C54" s="487">
        <v>12884</v>
      </c>
      <c r="D54" s="487">
        <v>4735</v>
      </c>
      <c r="E54" s="488">
        <f t="shared" si="11"/>
        <v>99.36054851807728</v>
      </c>
      <c r="F54" s="488">
        <f t="shared" si="11"/>
        <v>97.665251667677381</v>
      </c>
      <c r="G54" s="488">
        <f t="shared" si="11"/>
        <v>104.57155477031803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122264</v>
      </c>
      <c r="C55" s="487">
        <v>11900</v>
      </c>
      <c r="D55" s="487">
        <v>4463</v>
      </c>
      <c r="E55" s="488">
        <f t="shared" si="11"/>
        <v>99.089855495311497</v>
      </c>
      <c r="F55" s="488">
        <f t="shared" si="11"/>
        <v>90.206185567010309</v>
      </c>
      <c r="G55" s="488">
        <f t="shared" si="11"/>
        <v>98.564487632508829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123383</v>
      </c>
      <c r="C56" s="487">
        <v>12047</v>
      </c>
      <c r="D56" s="487">
        <v>4673</v>
      </c>
      <c r="E56" s="488">
        <f t="shared" si="11"/>
        <v>99.996758167392031</v>
      </c>
      <c r="F56" s="488">
        <f t="shared" si="11"/>
        <v>91.320497271073378</v>
      </c>
      <c r="G56" s="488">
        <f t="shared" si="11"/>
        <v>103.20229681978799</v>
      </c>
      <c r="H56" s="489" t="str">
        <f t="shared" si="14"/>
        <v/>
      </c>
      <c r="I56" s="488" t="str">
        <f t="shared" si="12"/>
        <v/>
      </c>
      <c r="J56" s="488" t="str">
        <f t="shared" si="10"/>
        <v/>
      </c>
      <c r="K56" s="488" t="str">
        <f t="shared" si="10"/>
        <v/>
      </c>
      <c r="L56" s="488" t="e">
        <f t="shared" si="13"/>
        <v>#N/A</v>
      </c>
    </row>
    <row r="57" spans="1:14" ht="15" customHeight="1" x14ac:dyDescent="0.2">
      <c r="A57" s="490">
        <v>42248</v>
      </c>
      <c r="B57" s="487">
        <v>124766</v>
      </c>
      <c r="C57" s="487">
        <v>11994</v>
      </c>
      <c r="D57" s="487">
        <v>4766</v>
      </c>
      <c r="E57" s="488">
        <f t="shared" si="11"/>
        <v>101.11762179159879</v>
      </c>
      <c r="F57" s="488">
        <f t="shared" si="11"/>
        <v>90.918738629472401</v>
      </c>
      <c r="G57" s="488">
        <f t="shared" si="11"/>
        <v>105.25618374558303</v>
      </c>
      <c r="H57" s="489">
        <f t="shared" si="14"/>
        <v>42248</v>
      </c>
      <c r="I57" s="488">
        <f t="shared" si="12"/>
        <v>101.11762179159879</v>
      </c>
      <c r="J57" s="488">
        <f t="shared" si="10"/>
        <v>90.918738629472401</v>
      </c>
      <c r="K57" s="488">
        <f t="shared" si="10"/>
        <v>105.25618374558303</v>
      </c>
      <c r="L57" s="488" t="e">
        <f t="shared" si="13"/>
        <v>#N/A</v>
      </c>
    </row>
    <row r="58" spans="1:14" ht="15" customHeight="1" x14ac:dyDescent="0.2">
      <c r="A58" s="490" t="s">
        <v>466</v>
      </c>
      <c r="B58" s="487">
        <v>122949</v>
      </c>
      <c r="C58" s="487">
        <v>11811</v>
      </c>
      <c r="D58" s="487">
        <v>4685</v>
      </c>
      <c r="E58" s="488">
        <f t="shared" si="11"/>
        <v>99.645019329426916</v>
      </c>
      <c r="F58" s="488">
        <f t="shared" si="11"/>
        <v>89.531534263189812</v>
      </c>
      <c r="G58" s="488">
        <f t="shared" si="11"/>
        <v>103.46731448763251</v>
      </c>
      <c r="H58" s="489" t="str">
        <f t="shared" si="14"/>
        <v/>
      </c>
      <c r="I58" s="488" t="str">
        <f t="shared" si="12"/>
        <v/>
      </c>
      <c r="J58" s="488" t="str">
        <f t="shared" si="10"/>
        <v/>
      </c>
      <c r="K58" s="488" t="str">
        <f t="shared" si="10"/>
        <v/>
      </c>
      <c r="L58" s="488" t="e">
        <f t="shared" si="13"/>
        <v>#N/A</v>
      </c>
    </row>
    <row r="59" spans="1:14" ht="15" customHeight="1" x14ac:dyDescent="0.2">
      <c r="A59" s="490" t="s">
        <v>467</v>
      </c>
      <c r="B59" s="487">
        <v>122596</v>
      </c>
      <c r="C59" s="487">
        <v>11694</v>
      </c>
      <c r="D59" s="487">
        <v>4650</v>
      </c>
      <c r="E59" s="488">
        <f t="shared" si="11"/>
        <v>99.358927601773289</v>
      </c>
      <c r="F59" s="488">
        <f t="shared" si="11"/>
        <v>88.644633110976343</v>
      </c>
      <c r="G59" s="488">
        <f t="shared" si="11"/>
        <v>102.69434628975264</v>
      </c>
      <c r="H59" s="489" t="str">
        <f t="shared" si="14"/>
        <v/>
      </c>
      <c r="I59" s="488" t="str">
        <f t="shared" si="12"/>
        <v/>
      </c>
      <c r="J59" s="488" t="str">
        <f t="shared" si="10"/>
        <v/>
      </c>
      <c r="K59" s="488" t="str">
        <f t="shared" si="10"/>
        <v/>
      </c>
      <c r="L59" s="488" t="e">
        <f t="shared" si="13"/>
        <v>#N/A</v>
      </c>
    </row>
    <row r="60" spans="1:14" ht="15" customHeight="1" x14ac:dyDescent="0.2">
      <c r="A60" s="490" t="s">
        <v>468</v>
      </c>
      <c r="B60" s="487">
        <v>123641</v>
      </c>
      <c r="C60" s="487">
        <v>11929</v>
      </c>
      <c r="D60" s="487">
        <v>4835</v>
      </c>
      <c r="E60" s="488">
        <f t="shared" si="11"/>
        <v>100.20585637060631</v>
      </c>
      <c r="F60" s="488">
        <f t="shared" si="11"/>
        <v>90.426015767131602</v>
      </c>
      <c r="G60" s="488">
        <f t="shared" si="11"/>
        <v>106.78003533568905</v>
      </c>
      <c r="H60" s="489" t="str">
        <f t="shared" si="14"/>
        <v/>
      </c>
      <c r="I60" s="488" t="str">
        <f t="shared" si="12"/>
        <v/>
      </c>
      <c r="J60" s="488" t="str">
        <f t="shared" si="10"/>
        <v/>
      </c>
      <c r="K60" s="488" t="str">
        <f t="shared" si="10"/>
        <v/>
      </c>
      <c r="L60" s="488" t="e">
        <f t="shared" si="13"/>
        <v>#N/A</v>
      </c>
    </row>
    <row r="61" spans="1:14" ht="15" customHeight="1" x14ac:dyDescent="0.2">
      <c r="A61" s="490">
        <v>42614</v>
      </c>
      <c r="B61" s="487">
        <v>125061</v>
      </c>
      <c r="C61" s="487">
        <v>11726</v>
      </c>
      <c r="D61" s="487">
        <v>4991</v>
      </c>
      <c r="E61" s="488">
        <f t="shared" si="11"/>
        <v>101.35670694643682</v>
      </c>
      <c r="F61" s="488">
        <f t="shared" si="11"/>
        <v>88.887204366282589</v>
      </c>
      <c r="G61" s="488">
        <f t="shared" si="11"/>
        <v>110.22526501766785</v>
      </c>
      <c r="H61" s="489">
        <f t="shared" si="14"/>
        <v>42614</v>
      </c>
      <c r="I61" s="488">
        <f t="shared" si="12"/>
        <v>101.35670694643682</v>
      </c>
      <c r="J61" s="488">
        <f t="shared" si="10"/>
        <v>88.887204366282589</v>
      </c>
      <c r="K61" s="488">
        <f t="shared" si="10"/>
        <v>110.22526501766785</v>
      </c>
      <c r="L61" s="488" t="e">
        <f t="shared" si="13"/>
        <v>#N/A</v>
      </c>
    </row>
    <row r="62" spans="1:14" ht="15" customHeight="1" x14ac:dyDescent="0.2">
      <c r="A62" s="490" t="s">
        <v>469</v>
      </c>
      <c r="B62" s="487">
        <v>123263</v>
      </c>
      <c r="C62" s="487">
        <v>11671</v>
      </c>
      <c r="D62" s="487">
        <v>4875</v>
      </c>
      <c r="E62" s="488">
        <f t="shared" si="11"/>
        <v>99.899503189152824</v>
      </c>
      <c r="F62" s="488">
        <f t="shared" si="11"/>
        <v>88.470285021224981</v>
      </c>
      <c r="G62" s="488">
        <f t="shared" si="11"/>
        <v>107.66342756183747</v>
      </c>
      <c r="H62" s="489" t="str">
        <f t="shared" si="14"/>
        <v/>
      </c>
      <c r="I62" s="488" t="str">
        <f t="shared" si="12"/>
        <v/>
      </c>
      <c r="J62" s="488" t="str">
        <f t="shared" si="10"/>
        <v/>
      </c>
      <c r="K62" s="488" t="str">
        <f t="shared" si="10"/>
        <v/>
      </c>
      <c r="L62" s="488" t="e">
        <f t="shared" si="13"/>
        <v>#N/A</v>
      </c>
    </row>
    <row r="63" spans="1:14" ht="15" customHeight="1" x14ac:dyDescent="0.2">
      <c r="A63" s="490" t="s">
        <v>470</v>
      </c>
      <c r="B63" s="487">
        <v>123494</v>
      </c>
      <c r="C63" s="487">
        <v>11600</v>
      </c>
      <c r="D63" s="487">
        <v>4877</v>
      </c>
      <c r="E63" s="488">
        <f t="shared" si="11"/>
        <v>100.0867190222633</v>
      </c>
      <c r="F63" s="488">
        <f t="shared" si="11"/>
        <v>87.932080048514251</v>
      </c>
      <c r="G63" s="488">
        <f t="shared" si="11"/>
        <v>107.70759717314489</v>
      </c>
      <c r="H63" s="489" t="str">
        <f t="shared" si="14"/>
        <v/>
      </c>
      <c r="I63" s="488" t="str">
        <f t="shared" si="12"/>
        <v/>
      </c>
      <c r="J63" s="488" t="str">
        <f t="shared" si="10"/>
        <v/>
      </c>
      <c r="K63" s="488" t="str">
        <f t="shared" si="10"/>
        <v/>
      </c>
      <c r="L63" s="488" t="e">
        <f t="shared" si="13"/>
        <v>#N/A</v>
      </c>
    </row>
    <row r="64" spans="1:14" ht="15" customHeight="1" x14ac:dyDescent="0.2">
      <c r="A64" s="490" t="s">
        <v>471</v>
      </c>
      <c r="B64" s="487">
        <v>124406</v>
      </c>
      <c r="C64" s="487">
        <v>11877</v>
      </c>
      <c r="D64" s="487">
        <v>5064</v>
      </c>
      <c r="E64" s="488">
        <f t="shared" si="11"/>
        <v>100.82585685688119</v>
      </c>
      <c r="F64" s="488">
        <f t="shared" si="11"/>
        <v>90.031837477258946</v>
      </c>
      <c r="G64" s="488">
        <f t="shared" si="11"/>
        <v>111.83745583038869</v>
      </c>
      <c r="H64" s="489" t="str">
        <f t="shared" si="14"/>
        <v/>
      </c>
      <c r="I64" s="488" t="str">
        <f t="shared" si="12"/>
        <v/>
      </c>
      <c r="J64" s="488" t="str">
        <f t="shared" si="10"/>
        <v/>
      </c>
      <c r="K64" s="488" t="str">
        <f t="shared" si="10"/>
        <v/>
      </c>
      <c r="L64" s="488" t="e">
        <f t="shared" si="13"/>
        <v>#N/A</v>
      </c>
    </row>
    <row r="65" spans="1:12" ht="15" customHeight="1" x14ac:dyDescent="0.2">
      <c r="A65" s="490">
        <v>42979</v>
      </c>
      <c r="B65" s="487">
        <v>125609</v>
      </c>
      <c r="C65" s="487">
        <v>11727</v>
      </c>
      <c r="D65" s="487">
        <v>5232</v>
      </c>
      <c r="E65" s="488">
        <f t="shared" si="11"/>
        <v>101.80083801372916</v>
      </c>
      <c r="F65" s="488">
        <f t="shared" si="11"/>
        <v>88.894784718010911</v>
      </c>
      <c r="G65" s="488">
        <f t="shared" si="11"/>
        <v>115.54770318021201</v>
      </c>
      <c r="H65" s="489">
        <f t="shared" si="14"/>
        <v>42979</v>
      </c>
      <c r="I65" s="488">
        <f t="shared" si="12"/>
        <v>101.80083801372916</v>
      </c>
      <c r="J65" s="488">
        <f t="shared" si="10"/>
        <v>88.894784718010911</v>
      </c>
      <c r="K65" s="488">
        <f t="shared" si="10"/>
        <v>115.54770318021201</v>
      </c>
      <c r="L65" s="488" t="e">
        <f t="shared" si="13"/>
        <v>#N/A</v>
      </c>
    </row>
    <row r="66" spans="1:12" ht="15" customHeight="1" x14ac:dyDescent="0.2">
      <c r="A66" s="490" t="s">
        <v>472</v>
      </c>
      <c r="B66" s="487">
        <v>124194</v>
      </c>
      <c r="C66" s="487">
        <v>11693</v>
      </c>
      <c r="D66" s="487">
        <v>5163</v>
      </c>
      <c r="E66" s="488">
        <f t="shared" si="11"/>
        <v>100.6540397286586</v>
      </c>
      <c r="F66" s="488">
        <f t="shared" si="11"/>
        <v>88.637052759248022</v>
      </c>
      <c r="G66" s="488">
        <f t="shared" si="11"/>
        <v>114.02385159010602</v>
      </c>
      <c r="H66" s="489" t="str">
        <f t="shared" si="14"/>
        <v/>
      </c>
      <c r="I66" s="488" t="str">
        <f t="shared" si="12"/>
        <v/>
      </c>
      <c r="J66" s="488" t="str">
        <f t="shared" si="10"/>
        <v/>
      </c>
      <c r="K66" s="488" t="str">
        <f t="shared" si="10"/>
        <v/>
      </c>
      <c r="L66" s="488" t="e">
        <f t="shared" si="13"/>
        <v>#N/A</v>
      </c>
    </row>
    <row r="67" spans="1:12" ht="15" customHeight="1" x14ac:dyDescent="0.2">
      <c r="A67" s="490" t="s">
        <v>473</v>
      </c>
      <c r="B67" s="487">
        <v>124089</v>
      </c>
      <c r="C67" s="487">
        <v>11604</v>
      </c>
      <c r="D67" s="487">
        <v>5066</v>
      </c>
      <c r="E67" s="488">
        <f t="shared" si="11"/>
        <v>100.56894162269931</v>
      </c>
      <c r="F67" s="488">
        <f t="shared" si="11"/>
        <v>87.962401455427525</v>
      </c>
      <c r="G67" s="488">
        <f t="shared" si="11"/>
        <v>111.88162544169612</v>
      </c>
      <c r="H67" s="489" t="str">
        <f t="shared" si="14"/>
        <v/>
      </c>
      <c r="I67" s="488" t="str">
        <f t="shared" si="12"/>
        <v/>
      </c>
      <c r="J67" s="488" t="str">
        <f t="shared" si="12"/>
        <v/>
      </c>
      <c r="K67" s="488" t="str">
        <f t="shared" si="12"/>
        <v/>
      </c>
      <c r="L67" s="488" t="e">
        <f t="shared" si="13"/>
        <v>#N/A</v>
      </c>
    </row>
    <row r="68" spans="1:12" ht="15" customHeight="1" x14ac:dyDescent="0.2">
      <c r="A68" s="490" t="s">
        <v>474</v>
      </c>
      <c r="B68" s="487">
        <v>124917</v>
      </c>
      <c r="C68" s="487">
        <v>11863</v>
      </c>
      <c r="D68" s="487">
        <v>5223</v>
      </c>
      <c r="E68" s="488">
        <f t="shared" si="11"/>
        <v>101.24000097254979</v>
      </c>
      <c r="F68" s="488">
        <f t="shared" si="11"/>
        <v>89.925712553062468</v>
      </c>
      <c r="G68" s="488">
        <f t="shared" si="11"/>
        <v>115.34893992932862</v>
      </c>
      <c r="H68" s="489" t="str">
        <f t="shared" si="14"/>
        <v/>
      </c>
      <c r="I68" s="488" t="str">
        <f t="shared" si="12"/>
        <v/>
      </c>
      <c r="J68" s="488" t="str">
        <f t="shared" si="12"/>
        <v/>
      </c>
      <c r="K68" s="488" t="str">
        <f t="shared" si="12"/>
        <v/>
      </c>
      <c r="L68" s="488" t="e">
        <f t="shared" si="13"/>
        <v>#N/A</v>
      </c>
    </row>
    <row r="69" spans="1:12" ht="15" customHeight="1" x14ac:dyDescent="0.2">
      <c r="A69" s="490">
        <v>43344</v>
      </c>
      <c r="B69" s="487">
        <v>126516</v>
      </c>
      <c r="C69" s="487">
        <v>11638</v>
      </c>
      <c r="D69" s="487">
        <v>5314</v>
      </c>
      <c r="E69" s="488">
        <f t="shared" si="11"/>
        <v>102.5359235575871</v>
      </c>
      <c r="F69" s="488">
        <f t="shared" si="11"/>
        <v>88.220133414190414</v>
      </c>
      <c r="G69" s="488">
        <f t="shared" si="11"/>
        <v>117.35865724381624</v>
      </c>
      <c r="H69" s="489">
        <f t="shared" si="14"/>
        <v>43344</v>
      </c>
      <c r="I69" s="488">
        <f t="shared" si="12"/>
        <v>102.5359235575871</v>
      </c>
      <c r="J69" s="488">
        <f t="shared" si="12"/>
        <v>88.220133414190414</v>
      </c>
      <c r="K69" s="488">
        <f t="shared" si="12"/>
        <v>117.35865724381624</v>
      </c>
      <c r="L69" s="488" t="e">
        <f t="shared" si="13"/>
        <v>#N/A</v>
      </c>
    </row>
    <row r="70" spans="1:12" ht="15" customHeight="1" x14ac:dyDescent="0.2">
      <c r="A70" s="490" t="s">
        <v>475</v>
      </c>
      <c r="B70" s="487">
        <v>124970</v>
      </c>
      <c r="C70" s="487">
        <v>11555</v>
      </c>
      <c r="D70" s="487">
        <v>5275</v>
      </c>
      <c r="E70" s="488">
        <f t="shared" si="11"/>
        <v>101.28295525460543</v>
      </c>
      <c r="F70" s="488">
        <f t="shared" si="11"/>
        <v>87.590964220739835</v>
      </c>
      <c r="G70" s="488">
        <f t="shared" si="11"/>
        <v>116.49734982332156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124543</v>
      </c>
      <c r="C71" s="487">
        <v>11432</v>
      </c>
      <c r="D71" s="487">
        <v>5318</v>
      </c>
      <c r="E71" s="491">
        <f t="shared" ref="E71:G75" si="15">IF($A$51=37802,IF(COUNTBLANK(B$51:B$70)&gt;0,#N/A,IF(ISBLANK(B71)=FALSE,B71/B$51*100,#N/A)),IF(COUNTBLANK(B$51:B$75)&gt;0,#N/A,B71/B$51*100))</f>
        <v>100.93688962370429</v>
      </c>
      <c r="F71" s="491">
        <f t="shared" si="15"/>
        <v>86.658580958156463</v>
      </c>
      <c r="G71" s="491">
        <f t="shared" si="15"/>
        <v>117.44699646643109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124887</v>
      </c>
      <c r="C72" s="487">
        <v>11665</v>
      </c>
      <c r="D72" s="487">
        <v>5470</v>
      </c>
      <c r="E72" s="491">
        <f t="shared" si="15"/>
        <v>101.21568722798999</v>
      </c>
      <c r="F72" s="491">
        <f t="shared" si="15"/>
        <v>88.424802910855064</v>
      </c>
      <c r="G72" s="491">
        <f t="shared" si="15"/>
        <v>120.80388692579504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126061</v>
      </c>
      <c r="C73" s="487">
        <v>11367</v>
      </c>
      <c r="D73" s="487">
        <v>5523</v>
      </c>
      <c r="E73" s="491">
        <f t="shared" si="15"/>
        <v>102.16716509843013</v>
      </c>
      <c r="F73" s="491">
        <f t="shared" si="15"/>
        <v>86.165858095815651</v>
      </c>
      <c r="G73" s="491">
        <f t="shared" si="15"/>
        <v>121.97438162544169</v>
      </c>
      <c r="H73" s="492">
        <f>IF(A$51=37802,IF(ISERROR(L73)=TRUE,IF(ISBLANK(A73)=FALSE,IF(MONTH(A73)=MONTH(MAX(A$51:A$75)),A73,""),""),""),IF(ISERROR(L73)=TRUE,IF(MONTH(A73)=MONTH(MAX(A$51:A$75)),A73,""),""))</f>
        <v>43709</v>
      </c>
      <c r="I73" s="488">
        <f t="shared" si="12"/>
        <v>102.16716509843013</v>
      </c>
      <c r="J73" s="488">
        <f t="shared" si="12"/>
        <v>86.165858095815651</v>
      </c>
      <c r="K73" s="488">
        <f t="shared" si="12"/>
        <v>121.97438162544169</v>
      </c>
      <c r="L73" s="488" t="e">
        <f t="shared" si="13"/>
        <v>#N/A</v>
      </c>
    </row>
    <row r="74" spans="1:12" ht="15" customHeight="1" x14ac:dyDescent="0.2">
      <c r="A74" s="490" t="s">
        <v>478</v>
      </c>
      <c r="B74" s="487">
        <v>124639</v>
      </c>
      <c r="C74" s="487">
        <v>11215</v>
      </c>
      <c r="D74" s="487">
        <v>5479</v>
      </c>
      <c r="E74" s="491">
        <f t="shared" si="15"/>
        <v>101.01469360629565</v>
      </c>
      <c r="F74" s="491">
        <f t="shared" si="15"/>
        <v>85.013644633110971</v>
      </c>
      <c r="G74" s="491">
        <f t="shared" si="15"/>
        <v>121.00265017667844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124071</v>
      </c>
      <c r="C75" s="493">
        <v>10597</v>
      </c>
      <c r="D75" s="493">
        <v>5173</v>
      </c>
      <c r="E75" s="491">
        <f t="shared" si="15"/>
        <v>100.55435337596343</v>
      </c>
      <c r="F75" s="491">
        <f t="shared" si="15"/>
        <v>80.328987265009104</v>
      </c>
      <c r="G75" s="491">
        <f t="shared" si="15"/>
        <v>114.2446996466431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102.16716509843013</v>
      </c>
      <c r="J77" s="488">
        <f>IF(J75&lt;&gt;"",J75,IF(J74&lt;&gt;"",J74,IF(J73&lt;&gt;"",J73,IF(J72&lt;&gt;"",J72,IF(J71&lt;&gt;"",J71,IF(J70&lt;&gt;"",J70,""))))))</f>
        <v>86.165858095815651</v>
      </c>
      <c r="K77" s="488">
        <f>IF(K75&lt;&gt;"",K75,IF(K74&lt;&gt;"",K74,IF(K73&lt;&gt;"",K73,IF(K72&lt;&gt;"",K72,IF(K71&lt;&gt;"",K71,IF(K70&lt;&gt;"",K70,""))))))</f>
        <v>121.97438162544169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+2,2%</v>
      </c>
      <c r="J79" s="488" t="str">
        <f>"GeB - ausschließlich: "&amp;IF(J77&gt;100,"+","")&amp;TEXT(J77-100,"0,0")&amp;"%"</f>
        <v>GeB - ausschließlich: -13,8%</v>
      </c>
      <c r="K79" s="488" t="str">
        <f>"GeB - im Nebenjob: "&amp;IF(K77&gt;100,"+","")&amp;TEXT(K77-100,"0,0")&amp;"%"</f>
        <v>GeB - im Nebenjob: +22,0%</v>
      </c>
    </row>
    <row r="81" spans="9:9" ht="15" customHeight="1" x14ac:dyDescent="0.2">
      <c r="I81" s="488" t="str">
        <f>IF(ISERROR(HLOOKUP(1,I$78:K$79,2,FALSE)),"",HLOOKUP(1,I$78:K$79,2,FALSE))</f>
        <v>GeB - im Nebenjob: +22,0%</v>
      </c>
    </row>
    <row r="82" spans="9:9" ht="15" customHeight="1" x14ac:dyDescent="0.2">
      <c r="I82" s="488" t="str">
        <f>IF(ISERROR(HLOOKUP(2,I$78:K$79,2,FALSE)),"",HLOOKUP(2,I$78:K$79,2,FALSE))</f>
        <v>SvB: +2,2%</v>
      </c>
    </row>
    <row r="83" spans="9:9" ht="15" customHeight="1" x14ac:dyDescent="0.2">
      <c r="I83" s="488" t="str">
        <f>IF(ISERROR(HLOOKUP(3,I$78:K$79,2,FALSE)),"",HLOOKUP(3,I$78:K$79,2,FALSE))</f>
        <v>GeB - ausschließlich: -13,8%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124071</v>
      </c>
      <c r="E12" s="114">
        <v>124639</v>
      </c>
      <c r="F12" s="114">
        <v>126061</v>
      </c>
      <c r="G12" s="114">
        <v>124887</v>
      </c>
      <c r="H12" s="114">
        <v>124543</v>
      </c>
      <c r="I12" s="115">
        <v>-472</v>
      </c>
      <c r="J12" s="116">
        <v>-0.37898557124848448</v>
      </c>
      <c r="N12" s="117"/>
    </row>
    <row r="13" spans="1:15" s="110" customFormat="1" ht="13.5" customHeight="1" x14ac:dyDescent="0.2">
      <c r="A13" s="118" t="s">
        <v>105</v>
      </c>
      <c r="B13" s="119" t="s">
        <v>106</v>
      </c>
      <c r="C13" s="113">
        <v>51.098967526658122</v>
      </c>
      <c r="D13" s="114">
        <v>63399</v>
      </c>
      <c r="E13" s="114">
        <v>63636</v>
      </c>
      <c r="F13" s="114">
        <v>64657</v>
      </c>
      <c r="G13" s="114">
        <v>63814</v>
      </c>
      <c r="H13" s="114">
        <v>63443</v>
      </c>
      <c r="I13" s="115">
        <v>-44</v>
      </c>
      <c r="J13" s="116">
        <v>-6.9353592988982235E-2</v>
      </c>
    </row>
    <row r="14" spans="1:15" s="110" customFormat="1" ht="13.5" customHeight="1" x14ac:dyDescent="0.2">
      <c r="A14" s="120"/>
      <c r="B14" s="119" t="s">
        <v>107</v>
      </c>
      <c r="C14" s="113">
        <v>48.901032473341878</v>
      </c>
      <c r="D14" s="114">
        <v>60672</v>
      </c>
      <c r="E14" s="114">
        <v>61003</v>
      </c>
      <c r="F14" s="114">
        <v>61404</v>
      </c>
      <c r="G14" s="114">
        <v>61073</v>
      </c>
      <c r="H14" s="114">
        <v>61100</v>
      </c>
      <c r="I14" s="115">
        <v>-428</v>
      </c>
      <c r="J14" s="116">
        <v>-0.70049099836333883</v>
      </c>
    </row>
    <row r="15" spans="1:15" s="110" customFormat="1" ht="13.5" customHeight="1" x14ac:dyDescent="0.2">
      <c r="A15" s="118" t="s">
        <v>105</v>
      </c>
      <c r="B15" s="121" t="s">
        <v>108</v>
      </c>
      <c r="C15" s="113">
        <v>8.1985314860039811</v>
      </c>
      <c r="D15" s="114">
        <v>10172</v>
      </c>
      <c r="E15" s="114">
        <v>10302</v>
      </c>
      <c r="F15" s="114">
        <v>10561</v>
      </c>
      <c r="G15" s="114">
        <v>9307</v>
      </c>
      <c r="H15" s="114">
        <v>9521</v>
      </c>
      <c r="I15" s="115">
        <v>651</v>
      </c>
      <c r="J15" s="116">
        <v>6.8375170675349226</v>
      </c>
    </row>
    <row r="16" spans="1:15" s="110" customFormat="1" ht="13.5" customHeight="1" x14ac:dyDescent="0.2">
      <c r="A16" s="118"/>
      <c r="B16" s="121" t="s">
        <v>109</v>
      </c>
      <c r="C16" s="113">
        <v>65.165913065905812</v>
      </c>
      <c r="D16" s="114">
        <v>80852</v>
      </c>
      <c r="E16" s="114">
        <v>81191</v>
      </c>
      <c r="F16" s="114">
        <v>82347</v>
      </c>
      <c r="G16" s="114">
        <v>82724</v>
      </c>
      <c r="H16" s="114">
        <v>82672</v>
      </c>
      <c r="I16" s="115">
        <v>-1820</v>
      </c>
      <c r="J16" s="116">
        <v>-2.201470872846913</v>
      </c>
    </row>
    <row r="17" spans="1:10" s="110" customFormat="1" ht="13.5" customHeight="1" x14ac:dyDescent="0.2">
      <c r="A17" s="118"/>
      <c r="B17" s="121" t="s">
        <v>110</v>
      </c>
      <c r="C17" s="113">
        <v>25.711084782100571</v>
      </c>
      <c r="D17" s="114">
        <v>31900</v>
      </c>
      <c r="E17" s="114">
        <v>31988</v>
      </c>
      <c r="F17" s="114">
        <v>32047</v>
      </c>
      <c r="G17" s="114">
        <v>31763</v>
      </c>
      <c r="H17" s="114">
        <v>31339</v>
      </c>
      <c r="I17" s="115">
        <v>561</v>
      </c>
      <c r="J17" s="116">
        <v>1.7901017901017902</v>
      </c>
    </row>
    <row r="18" spans="1:10" s="110" customFormat="1" ht="13.5" customHeight="1" x14ac:dyDescent="0.2">
      <c r="A18" s="120"/>
      <c r="B18" s="121" t="s">
        <v>111</v>
      </c>
      <c r="C18" s="113">
        <v>0.92447066598963501</v>
      </c>
      <c r="D18" s="114">
        <v>1147</v>
      </c>
      <c r="E18" s="114">
        <v>1158</v>
      </c>
      <c r="F18" s="114">
        <v>1106</v>
      </c>
      <c r="G18" s="114">
        <v>1093</v>
      </c>
      <c r="H18" s="114">
        <v>1011</v>
      </c>
      <c r="I18" s="115">
        <v>136</v>
      </c>
      <c r="J18" s="116">
        <v>13.452027695351138</v>
      </c>
    </row>
    <row r="19" spans="1:10" s="110" customFormat="1" ht="13.5" customHeight="1" x14ac:dyDescent="0.2">
      <c r="A19" s="120"/>
      <c r="B19" s="121" t="s">
        <v>112</v>
      </c>
      <c r="C19" s="113">
        <v>0.29579837351194077</v>
      </c>
      <c r="D19" s="114">
        <v>367</v>
      </c>
      <c r="E19" s="114">
        <v>347</v>
      </c>
      <c r="F19" s="114">
        <v>322</v>
      </c>
      <c r="G19" s="114">
        <v>307</v>
      </c>
      <c r="H19" s="114">
        <v>279</v>
      </c>
      <c r="I19" s="115">
        <v>88</v>
      </c>
      <c r="J19" s="116">
        <v>31.541218637992831</v>
      </c>
    </row>
    <row r="20" spans="1:10" s="110" customFormat="1" ht="13.5" customHeight="1" x14ac:dyDescent="0.2">
      <c r="A20" s="118" t="s">
        <v>113</v>
      </c>
      <c r="B20" s="122" t="s">
        <v>114</v>
      </c>
      <c r="C20" s="113">
        <v>70.900532759468362</v>
      </c>
      <c r="D20" s="114">
        <v>87967</v>
      </c>
      <c r="E20" s="114">
        <v>88394</v>
      </c>
      <c r="F20" s="114">
        <v>89692</v>
      </c>
      <c r="G20" s="114">
        <v>88893</v>
      </c>
      <c r="H20" s="114">
        <v>88912</v>
      </c>
      <c r="I20" s="115">
        <v>-945</v>
      </c>
      <c r="J20" s="116">
        <v>-1.0628486593485693</v>
      </c>
    </row>
    <row r="21" spans="1:10" s="110" customFormat="1" ht="13.5" customHeight="1" x14ac:dyDescent="0.2">
      <c r="A21" s="120"/>
      <c r="B21" s="122" t="s">
        <v>115</v>
      </c>
      <c r="C21" s="113">
        <v>29.099467240531631</v>
      </c>
      <c r="D21" s="114">
        <v>36104</v>
      </c>
      <c r="E21" s="114">
        <v>36245</v>
      </c>
      <c r="F21" s="114">
        <v>36369</v>
      </c>
      <c r="G21" s="114">
        <v>35994</v>
      </c>
      <c r="H21" s="114">
        <v>35631</v>
      </c>
      <c r="I21" s="115">
        <v>473</v>
      </c>
      <c r="J21" s="116">
        <v>1.3274957200190844</v>
      </c>
    </row>
    <row r="22" spans="1:10" s="110" customFormat="1" ht="13.5" customHeight="1" x14ac:dyDescent="0.2">
      <c r="A22" s="118" t="s">
        <v>113</v>
      </c>
      <c r="B22" s="122" t="s">
        <v>116</v>
      </c>
      <c r="C22" s="113">
        <v>95.373616719459022</v>
      </c>
      <c r="D22" s="114">
        <v>118331</v>
      </c>
      <c r="E22" s="114">
        <v>119056</v>
      </c>
      <c r="F22" s="114">
        <v>120431</v>
      </c>
      <c r="G22" s="114">
        <v>119661</v>
      </c>
      <c r="H22" s="114">
        <v>119480</v>
      </c>
      <c r="I22" s="115">
        <v>-1149</v>
      </c>
      <c r="J22" s="116">
        <v>-0.96166722464010712</v>
      </c>
    </row>
    <row r="23" spans="1:10" s="110" customFormat="1" ht="13.5" customHeight="1" x14ac:dyDescent="0.2">
      <c r="A23" s="123"/>
      <c r="B23" s="124" t="s">
        <v>117</v>
      </c>
      <c r="C23" s="125">
        <v>4.612681448525441</v>
      </c>
      <c r="D23" s="114">
        <v>5723</v>
      </c>
      <c r="E23" s="114">
        <v>5563</v>
      </c>
      <c r="F23" s="114">
        <v>5610</v>
      </c>
      <c r="G23" s="114">
        <v>5209</v>
      </c>
      <c r="H23" s="114">
        <v>5049</v>
      </c>
      <c r="I23" s="115">
        <v>674</v>
      </c>
      <c r="J23" s="116">
        <v>13.349178055060408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15770</v>
      </c>
      <c r="E26" s="114">
        <v>16694</v>
      </c>
      <c r="F26" s="114">
        <v>16890</v>
      </c>
      <c r="G26" s="114">
        <v>17135</v>
      </c>
      <c r="H26" s="140">
        <v>16750</v>
      </c>
      <c r="I26" s="115">
        <v>-980</v>
      </c>
      <c r="J26" s="116">
        <v>-5.8507462686567164</v>
      </c>
    </row>
    <row r="27" spans="1:10" s="110" customFormat="1" ht="13.5" customHeight="1" x14ac:dyDescent="0.2">
      <c r="A27" s="118" t="s">
        <v>105</v>
      </c>
      <c r="B27" s="119" t="s">
        <v>106</v>
      </c>
      <c r="C27" s="113">
        <v>43.703233988585922</v>
      </c>
      <c r="D27" s="115">
        <v>6892</v>
      </c>
      <c r="E27" s="114">
        <v>7224</v>
      </c>
      <c r="F27" s="114">
        <v>7322</v>
      </c>
      <c r="G27" s="114">
        <v>7401</v>
      </c>
      <c r="H27" s="140">
        <v>7304</v>
      </c>
      <c r="I27" s="115">
        <v>-412</v>
      </c>
      <c r="J27" s="116">
        <v>-5.640744797371303</v>
      </c>
    </row>
    <row r="28" spans="1:10" s="110" customFormat="1" ht="13.5" customHeight="1" x14ac:dyDescent="0.2">
      <c r="A28" s="120"/>
      <c r="B28" s="119" t="s">
        <v>107</v>
      </c>
      <c r="C28" s="113">
        <v>56.296766011414078</v>
      </c>
      <c r="D28" s="115">
        <v>8878</v>
      </c>
      <c r="E28" s="114">
        <v>9470</v>
      </c>
      <c r="F28" s="114">
        <v>9568</v>
      </c>
      <c r="G28" s="114">
        <v>9734</v>
      </c>
      <c r="H28" s="140">
        <v>9446</v>
      </c>
      <c r="I28" s="115">
        <v>-568</v>
      </c>
      <c r="J28" s="116">
        <v>-6.0131272496294725</v>
      </c>
    </row>
    <row r="29" spans="1:10" s="110" customFormat="1" ht="13.5" customHeight="1" x14ac:dyDescent="0.2">
      <c r="A29" s="118" t="s">
        <v>105</v>
      </c>
      <c r="B29" s="121" t="s">
        <v>108</v>
      </c>
      <c r="C29" s="113">
        <v>11.439441978440076</v>
      </c>
      <c r="D29" s="115">
        <v>1804</v>
      </c>
      <c r="E29" s="114">
        <v>1911</v>
      </c>
      <c r="F29" s="114">
        <v>2005</v>
      </c>
      <c r="G29" s="114">
        <v>2085</v>
      </c>
      <c r="H29" s="140">
        <v>1880</v>
      </c>
      <c r="I29" s="115">
        <v>-76</v>
      </c>
      <c r="J29" s="116">
        <v>-4.042553191489362</v>
      </c>
    </row>
    <row r="30" spans="1:10" s="110" customFormat="1" ht="13.5" customHeight="1" x14ac:dyDescent="0.2">
      <c r="A30" s="118"/>
      <c r="B30" s="121" t="s">
        <v>109</v>
      </c>
      <c r="C30" s="113">
        <v>36.582117945466074</v>
      </c>
      <c r="D30" s="115">
        <v>5769</v>
      </c>
      <c r="E30" s="114">
        <v>6212</v>
      </c>
      <c r="F30" s="114">
        <v>6232</v>
      </c>
      <c r="G30" s="114">
        <v>6335</v>
      </c>
      <c r="H30" s="140">
        <v>6378</v>
      </c>
      <c r="I30" s="115">
        <v>-609</v>
      </c>
      <c r="J30" s="116">
        <v>-9.5484477892756345</v>
      </c>
    </row>
    <row r="31" spans="1:10" s="110" customFormat="1" ht="13.5" customHeight="1" x14ac:dyDescent="0.2">
      <c r="A31" s="118"/>
      <c r="B31" s="121" t="s">
        <v>110</v>
      </c>
      <c r="C31" s="113">
        <v>24.337349397590362</v>
      </c>
      <c r="D31" s="115">
        <v>3838</v>
      </c>
      <c r="E31" s="114">
        <v>4003</v>
      </c>
      <c r="F31" s="114">
        <v>4089</v>
      </c>
      <c r="G31" s="114">
        <v>4199</v>
      </c>
      <c r="H31" s="140">
        <v>4179</v>
      </c>
      <c r="I31" s="115">
        <v>-341</v>
      </c>
      <c r="J31" s="116">
        <v>-8.1598468533141908</v>
      </c>
    </row>
    <row r="32" spans="1:10" s="110" customFormat="1" ht="13.5" customHeight="1" x14ac:dyDescent="0.2">
      <c r="A32" s="120"/>
      <c r="B32" s="121" t="s">
        <v>111</v>
      </c>
      <c r="C32" s="113">
        <v>27.641090678503488</v>
      </c>
      <c r="D32" s="115">
        <v>4359</v>
      </c>
      <c r="E32" s="114">
        <v>4568</v>
      </c>
      <c r="F32" s="114">
        <v>4564</v>
      </c>
      <c r="G32" s="114">
        <v>4516</v>
      </c>
      <c r="H32" s="140">
        <v>4313</v>
      </c>
      <c r="I32" s="115">
        <v>46</v>
      </c>
      <c r="J32" s="116">
        <v>1.0665430095061441</v>
      </c>
    </row>
    <row r="33" spans="1:10" s="110" customFormat="1" ht="13.5" customHeight="1" x14ac:dyDescent="0.2">
      <c r="A33" s="120"/>
      <c r="B33" s="121" t="s">
        <v>112</v>
      </c>
      <c r="C33" s="113">
        <v>3.5383639822447686</v>
      </c>
      <c r="D33" s="115">
        <v>558</v>
      </c>
      <c r="E33" s="114">
        <v>575</v>
      </c>
      <c r="F33" s="114">
        <v>574</v>
      </c>
      <c r="G33" s="114">
        <v>495</v>
      </c>
      <c r="H33" s="140">
        <v>480</v>
      </c>
      <c r="I33" s="115">
        <v>78</v>
      </c>
      <c r="J33" s="116">
        <v>16.25</v>
      </c>
    </row>
    <row r="34" spans="1:10" s="110" customFormat="1" ht="13.5" customHeight="1" x14ac:dyDescent="0.2">
      <c r="A34" s="118" t="s">
        <v>113</v>
      </c>
      <c r="B34" s="122" t="s">
        <v>116</v>
      </c>
      <c r="C34" s="113">
        <v>97.019657577679141</v>
      </c>
      <c r="D34" s="115">
        <v>15300</v>
      </c>
      <c r="E34" s="114">
        <v>16182</v>
      </c>
      <c r="F34" s="114">
        <v>16384</v>
      </c>
      <c r="G34" s="114">
        <v>16634</v>
      </c>
      <c r="H34" s="140">
        <v>16245</v>
      </c>
      <c r="I34" s="115">
        <v>-945</v>
      </c>
      <c r="J34" s="116">
        <v>-5.8171745152354575</v>
      </c>
    </row>
    <row r="35" spans="1:10" s="110" customFormat="1" ht="13.5" customHeight="1" x14ac:dyDescent="0.2">
      <c r="A35" s="118"/>
      <c r="B35" s="119" t="s">
        <v>117</v>
      </c>
      <c r="C35" s="113">
        <v>2.910589727330374</v>
      </c>
      <c r="D35" s="115">
        <v>459</v>
      </c>
      <c r="E35" s="114">
        <v>500</v>
      </c>
      <c r="F35" s="114">
        <v>493</v>
      </c>
      <c r="G35" s="114">
        <v>488</v>
      </c>
      <c r="H35" s="140">
        <v>491</v>
      </c>
      <c r="I35" s="115">
        <v>-32</v>
      </c>
      <c r="J35" s="116">
        <v>-6.5173116089613039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10597</v>
      </c>
      <c r="E37" s="114">
        <v>11215</v>
      </c>
      <c r="F37" s="114">
        <v>11367</v>
      </c>
      <c r="G37" s="114">
        <v>11665</v>
      </c>
      <c r="H37" s="140">
        <v>11432</v>
      </c>
      <c r="I37" s="115">
        <v>-835</v>
      </c>
      <c r="J37" s="116">
        <v>-7.3040587823652903</v>
      </c>
    </row>
    <row r="38" spans="1:10" s="110" customFormat="1" ht="13.5" customHeight="1" x14ac:dyDescent="0.2">
      <c r="A38" s="118" t="s">
        <v>105</v>
      </c>
      <c r="B38" s="119" t="s">
        <v>106</v>
      </c>
      <c r="C38" s="113">
        <v>46.088515617627628</v>
      </c>
      <c r="D38" s="115">
        <v>4884</v>
      </c>
      <c r="E38" s="114">
        <v>5119</v>
      </c>
      <c r="F38" s="114">
        <v>5171</v>
      </c>
      <c r="G38" s="114">
        <v>5261</v>
      </c>
      <c r="H38" s="140">
        <v>5258</v>
      </c>
      <c r="I38" s="115">
        <v>-374</v>
      </c>
      <c r="J38" s="116">
        <v>-7.1129707112970708</v>
      </c>
    </row>
    <row r="39" spans="1:10" s="110" customFormat="1" ht="13.5" customHeight="1" x14ac:dyDescent="0.2">
      <c r="A39" s="120"/>
      <c r="B39" s="119" t="s">
        <v>107</v>
      </c>
      <c r="C39" s="113">
        <v>53.911484382372372</v>
      </c>
      <c r="D39" s="115">
        <v>5713</v>
      </c>
      <c r="E39" s="114">
        <v>6096</v>
      </c>
      <c r="F39" s="114">
        <v>6196</v>
      </c>
      <c r="G39" s="114">
        <v>6404</v>
      </c>
      <c r="H39" s="140">
        <v>6174</v>
      </c>
      <c r="I39" s="115">
        <v>-461</v>
      </c>
      <c r="J39" s="116">
        <v>-7.4667962423064465</v>
      </c>
    </row>
    <row r="40" spans="1:10" s="110" customFormat="1" ht="13.5" customHeight="1" x14ac:dyDescent="0.2">
      <c r="A40" s="118" t="s">
        <v>105</v>
      </c>
      <c r="B40" s="121" t="s">
        <v>108</v>
      </c>
      <c r="C40" s="113">
        <v>12.663961498537322</v>
      </c>
      <c r="D40" s="115">
        <v>1342</v>
      </c>
      <c r="E40" s="114">
        <v>1405</v>
      </c>
      <c r="F40" s="114">
        <v>1480</v>
      </c>
      <c r="G40" s="114">
        <v>1612</v>
      </c>
      <c r="H40" s="140">
        <v>1437</v>
      </c>
      <c r="I40" s="115">
        <v>-95</v>
      </c>
      <c r="J40" s="116">
        <v>-6.6109951287404316</v>
      </c>
    </row>
    <row r="41" spans="1:10" s="110" customFormat="1" ht="13.5" customHeight="1" x14ac:dyDescent="0.2">
      <c r="A41" s="118"/>
      <c r="B41" s="121" t="s">
        <v>109</v>
      </c>
      <c r="C41" s="113">
        <v>21.128621307917335</v>
      </c>
      <c r="D41" s="115">
        <v>2239</v>
      </c>
      <c r="E41" s="114">
        <v>2461</v>
      </c>
      <c r="F41" s="114">
        <v>2472</v>
      </c>
      <c r="G41" s="114">
        <v>2553</v>
      </c>
      <c r="H41" s="140">
        <v>2657</v>
      </c>
      <c r="I41" s="115">
        <v>-418</v>
      </c>
      <c r="J41" s="116">
        <v>-15.73202860368837</v>
      </c>
    </row>
    <row r="42" spans="1:10" s="110" customFormat="1" ht="13.5" customHeight="1" x14ac:dyDescent="0.2">
      <c r="A42" s="118"/>
      <c r="B42" s="121" t="s">
        <v>110</v>
      </c>
      <c r="C42" s="113">
        <v>25.865811078607152</v>
      </c>
      <c r="D42" s="115">
        <v>2741</v>
      </c>
      <c r="E42" s="114">
        <v>2868</v>
      </c>
      <c r="F42" s="114">
        <v>2930</v>
      </c>
      <c r="G42" s="114">
        <v>3059</v>
      </c>
      <c r="H42" s="140">
        <v>3094</v>
      </c>
      <c r="I42" s="115">
        <v>-353</v>
      </c>
      <c r="J42" s="116">
        <v>-11.40917905623788</v>
      </c>
    </row>
    <row r="43" spans="1:10" s="110" customFormat="1" ht="13.5" customHeight="1" x14ac:dyDescent="0.2">
      <c r="A43" s="120"/>
      <c r="B43" s="121" t="s">
        <v>111</v>
      </c>
      <c r="C43" s="113">
        <v>40.341606114938187</v>
      </c>
      <c r="D43" s="115">
        <v>4275</v>
      </c>
      <c r="E43" s="114">
        <v>4481</v>
      </c>
      <c r="F43" s="114">
        <v>4485</v>
      </c>
      <c r="G43" s="114">
        <v>4441</v>
      </c>
      <c r="H43" s="140">
        <v>4244</v>
      </c>
      <c r="I43" s="115">
        <v>31</v>
      </c>
      <c r="J43" s="116">
        <v>0.7304429783223374</v>
      </c>
    </row>
    <row r="44" spans="1:10" s="110" customFormat="1" ht="13.5" customHeight="1" x14ac:dyDescent="0.2">
      <c r="A44" s="120"/>
      <c r="B44" s="121" t="s">
        <v>112</v>
      </c>
      <c r="C44" s="113">
        <v>5.0485986599981123</v>
      </c>
      <c r="D44" s="115">
        <v>535</v>
      </c>
      <c r="E44" s="114">
        <v>551</v>
      </c>
      <c r="F44" s="114">
        <v>561</v>
      </c>
      <c r="G44" s="114">
        <v>485</v>
      </c>
      <c r="H44" s="140">
        <v>470</v>
      </c>
      <c r="I44" s="115">
        <v>65</v>
      </c>
      <c r="J44" s="116">
        <v>13.829787234042554</v>
      </c>
    </row>
    <row r="45" spans="1:10" s="110" customFormat="1" ht="13.5" customHeight="1" x14ac:dyDescent="0.2">
      <c r="A45" s="118" t="s">
        <v>113</v>
      </c>
      <c r="B45" s="122" t="s">
        <v>116</v>
      </c>
      <c r="C45" s="113">
        <v>97.178446730206659</v>
      </c>
      <c r="D45" s="115">
        <v>10298</v>
      </c>
      <c r="E45" s="114">
        <v>10880</v>
      </c>
      <c r="F45" s="114">
        <v>11037</v>
      </c>
      <c r="G45" s="114">
        <v>11334</v>
      </c>
      <c r="H45" s="140">
        <v>11096</v>
      </c>
      <c r="I45" s="115">
        <v>-798</v>
      </c>
      <c r="J45" s="116">
        <v>-7.1917808219178081</v>
      </c>
    </row>
    <row r="46" spans="1:10" s="110" customFormat="1" ht="13.5" customHeight="1" x14ac:dyDescent="0.2">
      <c r="A46" s="118"/>
      <c r="B46" s="119" t="s">
        <v>117</v>
      </c>
      <c r="C46" s="113">
        <v>2.7177503066905726</v>
      </c>
      <c r="D46" s="115">
        <v>288</v>
      </c>
      <c r="E46" s="114">
        <v>323</v>
      </c>
      <c r="F46" s="114">
        <v>317</v>
      </c>
      <c r="G46" s="114">
        <v>318</v>
      </c>
      <c r="H46" s="140">
        <v>322</v>
      </c>
      <c r="I46" s="115">
        <v>-34</v>
      </c>
      <c r="J46" s="116">
        <v>-10.559006211180124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5173</v>
      </c>
      <c r="E48" s="114">
        <v>5479</v>
      </c>
      <c r="F48" s="114">
        <v>5523</v>
      </c>
      <c r="G48" s="114">
        <v>5470</v>
      </c>
      <c r="H48" s="140">
        <v>5318</v>
      </c>
      <c r="I48" s="115">
        <v>-145</v>
      </c>
      <c r="J48" s="116">
        <v>-2.7265889432117336</v>
      </c>
    </row>
    <row r="49" spans="1:12" s="110" customFormat="1" ht="13.5" customHeight="1" x14ac:dyDescent="0.2">
      <c r="A49" s="118" t="s">
        <v>105</v>
      </c>
      <c r="B49" s="119" t="s">
        <v>106</v>
      </c>
      <c r="C49" s="113">
        <v>38.816934080804174</v>
      </c>
      <c r="D49" s="115">
        <v>2008</v>
      </c>
      <c r="E49" s="114">
        <v>2105</v>
      </c>
      <c r="F49" s="114">
        <v>2151</v>
      </c>
      <c r="G49" s="114">
        <v>2140</v>
      </c>
      <c r="H49" s="140">
        <v>2046</v>
      </c>
      <c r="I49" s="115">
        <v>-38</v>
      </c>
      <c r="J49" s="116">
        <v>-1.8572825024437927</v>
      </c>
    </row>
    <row r="50" spans="1:12" s="110" customFormat="1" ht="13.5" customHeight="1" x14ac:dyDescent="0.2">
      <c r="A50" s="120"/>
      <c r="B50" s="119" t="s">
        <v>107</v>
      </c>
      <c r="C50" s="113">
        <v>61.183065919195826</v>
      </c>
      <c r="D50" s="115">
        <v>3165</v>
      </c>
      <c r="E50" s="114">
        <v>3374</v>
      </c>
      <c r="F50" s="114">
        <v>3372</v>
      </c>
      <c r="G50" s="114">
        <v>3330</v>
      </c>
      <c r="H50" s="140">
        <v>3272</v>
      </c>
      <c r="I50" s="115">
        <v>-107</v>
      </c>
      <c r="J50" s="116">
        <v>-3.2701711491442542</v>
      </c>
    </row>
    <row r="51" spans="1:12" s="110" customFormat="1" ht="13.5" customHeight="1" x14ac:dyDescent="0.2">
      <c r="A51" s="118" t="s">
        <v>105</v>
      </c>
      <c r="B51" s="121" t="s">
        <v>108</v>
      </c>
      <c r="C51" s="113">
        <v>8.9309878213802438</v>
      </c>
      <c r="D51" s="115">
        <v>462</v>
      </c>
      <c r="E51" s="114">
        <v>506</v>
      </c>
      <c r="F51" s="114">
        <v>525</v>
      </c>
      <c r="G51" s="114">
        <v>473</v>
      </c>
      <c r="H51" s="140">
        <v>443</v>
      </c>
      <c r="I51" s="115">
        <v>19</v>
      </c>
      <c r="J51" s="116">
        <v>4.288939051918736</v>
      </c>
    </row>
    <row r="52" spans="1:12" s="110" customFormat="1" ht="13.5" customHeight="1" x14ac:dyDescent="0.2">
      <c r="A52" s="118"/>
      <c r="B52" s="121" t="s">
        <v>109</v>
      </c>
      <c r="C52" s="113">
        <v>68.238932920935625</v>
      </c>
      <c r="D52" s="115">
        <v>3530</v>
      </c>
      <c r="E52" s="114">
        <v>3751</v>
      </c>
      <c r="F52" s="114">
        <v>3760</v>
      </c>
      <c r="G52" s="114">
        <v>3782</v>
      </c>
      <c r="H52" s="140">
        <v>3721</v>
      </c>
      <c r="I52" s="115">
        <v>-191</v>
      </c>
      <c r="J52" s="116">
        <v>-5.1330287557108303</v>
      </c>
    </row>
    <row r="53" spans="1:12" s="110" customFormat="1" ht="13.5" customHeight="1" x14ac:dyDescent="0.2">
      <c r="A53" s="118"/>
      <c r="B53" s="121" t="s">
        <v>110</v>
      </c>
      <c r="C53" s="113">
        <v>21.20626329016045</v>
      </c>
      <c r="D53" s="115">
        <v>1097</v>
      </c>
      <c r="E53" s="114">
        <v>1135</v>
      </c>
      <c r="F53" s="114">
        <v>1159</v>
      </c>
      <c r="G53" s="114">
        <v>1140</v>
      </c>
      <c r="H53" s="140">
        <v>1085</v>
      </c>
      <c r="I53" s="115">
        <v>12</v>
      </c>
      <c r="J53" s="116">
        <v>1.1059907834101383</v>
      </c>
    </row>
    <row r="54" spans="1:12" s="110" customFormat="1" ht="13.5" customHeight="1" x14ac:dyDescent="0.2">
      <c r="A54" s="120"/>
      <c r="B54" s="121" t="s">
        <v>111</v>
      </c>
      <c r="C54" s="113">
        <v>1.6238159675236807</v>
      </c>
      <c r="D54" s="115">
        <v>84</v>
      </c>
      <c r="E54" s="114">
        <v>87</v>
      </c>
      <c r="F54" s="114">
        <v>79</v>
      </c>
      <c r="G54" s="114">
        <v>75</v>
      </c>
      <c r="H54" s="140">
        <v>69</v>
      </c>
      <c r="I54" s="115">
        <v>15</v>
      </c>
      <c r="J54" s="116">
        <v>21.739130434782609</v>
      </c>
    </row>
    <row r="55" spans="1:12" s="110" customFormat="1" ht="13.5" customHeight="1" x14ac:dyDescent="0.2">
      <c r="A55" s="120"/>
      <c r="B55" s="121" t="s">
        <v>112</v>
      </c>
      <c r="C55" s="113">
        <v>0.4446162768219602</v>
      </c>
      <c r="D55" s="115">
        <v>23</v>
      </c>
      <c r="E55" s="114">
        <v>24</v>
      </c>
      <c r="F55" s="114">
        <v>13</v>
      </c>
      <c r="G55" s="114">
        <v>10</v>
      </c>
      <c r="H55" s="140">
        <v>10</v>
      </c>
      <c r="I55" s="115">
        <v>13</v>
      </c>
      <c r="J55" s="116">
        <v>130</v>
      </c>
    </row>
    <row r="56" spans="1:12" s="110" customFormat="1" ht="13.5" customHeight="1" x14ac:dyDescent="0.2">
      <c r="A56" s="118" t="s">
        <v>113</v>
      </c>
      <c r="B56" s="122" t="s">
        <v>116</v>
      </c>
      <c r="C56" s="113">
        <v>96.694374637541074</v>
      </c>
      <c r="D56" s="115">
        <v>5002</v>
      </c>
      <c r="E56" s="114">
        <v>5302</v>
      </c>
      <c r="F56" s="114">
        <v>5347</v>
      </c>
      <c r="G56" s="114">
        <v>5300</v>
      </c>
      <c r="H56" s="140">
        <v>5149</v>
      </c>
      <c r="I56" s="115">
        <v>-147</v>
      </c>
      <c r="J56" s="116">
        <v>-2.8549232860749658</v>
      </c>
    </row>
    <row r="57" spans="1:12" s="110" customFormat="1" ht="13.5" customHeight="1" x14ac:dyDescent="0.2">
      <c r="A57" s="142"/>
      <c r="B57" s="124" t="s">
        <v>117</v>
      </c>
      <c r="C57" s="125">
        <v>3.3056253624589211</v>
      </c>
      <c r="D57" s="143">
        <v>171</v>
      </c>
      <c r="E57" s="144">
        <v>177</v>
      </c>
      <c r="F57" s="144">
        <v>176</v>
      </c>
      <c r="G57" s="144">
        <v>170</v>
      </c>
      <c r="H57" s="145">
        <v>169</v>
      </c>
      <c r="I57" s="143">
        <v>2</v>
      </c>
      <c r="J57" s="146">
        <v>1.1834319526627219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124071</v>
      </c>
      <c r="E12" s="236">
        <v>124639</v>
      </c>
      <c r="F12" s="114">
        <v>126061</v>
      </c>
      <c r="G12" s="114">
        <v>124887</v>
      </c>
      <c r="H12" s="140">
        <v>124543</v>
      </c>
      <c r="I12" s="115">
        <v>-472</v>
      </c>
      <c r="J12" s="116">
        <v>-0.37898557124848448</v>
      </c>
    </row>
    <row r="13" spans="1:15" s="110" customFormat="1" ht="12" customHeight="1" x14ac:dyDescent="0.2">
      <c r="A13" s="118" t="s">
        <v>105</v>
      </c>
      <c r="B13" s="119" t="s">
        <v>106</v>
      </c>
      <c r="C13" s="113">
        <v>51.098967526658122</v>
      </c>
      <c r="D13" s="115">
        <v>63399</v>
      </c>
      <c r="E13" s="114">
        <v>63636</v>
      </c>
      <c r="F13" s="114">
        <v>64657</v>
      </c>
      <c r="G13" s="114">
        <v>63814</v>
      </c>
      <c r="H13" s="140">
        <v>63443</v>
      </c>
      <c r="I13" s="115">
        <v>-44</v>
      </c>
      <c r="J13" s="116">
        <v>-6.9353592988982235E-2</v>
      </c>
    </row>
    <row r="14" spans="1:15" s="110" customFormat="1" ht="12" customHeight="1" x14ac:dyDescent="0.2">
      <c r="A14" s="118"/>
      <c r="B14" s="119" t="s">
        <v>107</v>
      </c>
      <c r="C14" s="113">
        <v>48.901032473341878</v>
      </c>
      <c r="D14" s="115">
        <v>60672</v>
      </c>
      <c r="E14" s="114">
        <v>61003</v>
      </c>
      <c r="F14" s="114">
        <v>61404</v>
      </c>
      <c r="G14" s="114">
        <v>61073</v>
      </c>
      <c r="H14" s="140">
        <v>61100</v>
      </c>
      <c r="I14" s="115">
        <v>-428</v>
      </c>
      <c r="J14" s="116">
        <v>-0.70049099836333883</v>
      </c>
    </row>
    <row r="15" spans="1:15" s="110" customFormat="1" ht="12" customHeight="1" x14ac:dyDescent="0.2">
      <c r="A15" s="118" t="s">
        <v>105</v>
      </c>
      <c r="B15" s="121" t="s">
        <v>108</v>
      </c>
      <c r="C15" s="113">
        <v>8.1985314860039811</v>
      </c>
      <c r="D15" s="115">
        <v>10172</v>
      </c>
      <c r="E15" s="114">
        <v>10302</v>
      </c>
      <c r="F15" s="114">
        <v>10561</v>
      </c>
      <c r="G15" s="114">
        <v>9307</v>
      </c>
      <c r="H15" s="140">
        <v>9521</v>
      </c>
      <c r="I15" s="115">
        <v>651</v>
      </c>
      <c r="J15" s="116">
        <v>6.8375170675349226</v>
      </c>
    </row>
    <row r="16" spans="1:15" s="110" customFormat="1" ht="12" customHeight="1" x14ac:dyDescent="0.2">
      <c r="A16" s="118"/>
      <c r="B16" s="121" t="s">
        <v>109</v>
      </c>
      <c r="C16" s="113">
        <v>65.165913065905812</v>
      </c>
      <c r="D16" s="115">
        <v>80852</v>
      </c>
      <c r="E16" s="114">
        <v>81191</v>
      </c>
      <c r="F16" s="114">
        <v>82347</v>
      </c>
      <c r="G16" s="114">
        <v>82724</v>
      </c>
      <c r="H16" s="140">
        <v>82672</v>
      </c>
      <c r="I16" s="115">
        <v>-1820</v>
      </c>
      <c r="J16" s="116">
        <v>-2.201470872846913</v>
      </c>
    </row>
    <row r="17" spans="1:10" s="110" customFormat="1" ht="12" customHeight="1" x14ac:dyDescent="0.2">
      <c r="A17" s="118"/>
      <c r="B17" s="121" t="s">
        <v>110</v>
      </c>
      <c r="C17" s="113">
        <v>25.711084782100571</v>
      </c>
      <c r="D17" s="115">
        <v>31900</v>
      </c>
      <c r="E17" s="114">
        <v>31988</v>
      </c>
      <c r="F17" s="114">
        <v>32047</v>
      </c>
      <c r="G17" s="114">
        <v>31763</v>
      </c>
      <c r="H17" s="140">
        <v>31339</v>
      </c>
      <c r="I17" s="115">
        <v>561</v>
      </c>
      <c r="J17" s="116">
        <v>1.7901017901017902</v>
      </c>
    </row>
    <row r="18" spans="1:10" s="110" customFormat="1" ht="12" customHeight="1" x14ac:dyDescent="0.2">
      <c r="A18" s="120"/>
      <c r="B18" s="121" t="s">
        <v>111</v>
      </c>
      <c r="C18" s="113">
        <v>0.92447066598963501</v>
      </c>
      <c r="D18" s="115">
        <v>1147</v>
      </c>
      <c r="E18" s="114">
        <v>1158</v>
      </c>
      <c r="F18" s="114">
        <v>1106</v>
      </c>
      <c r="G18" s="114">
        <v>1093</v>
      </c>
      <c r="H18" s="140">
        <v>1011</v>
      </c>
      <c r="I18" s="115">
        <v>136</v>
      </c>
      <c r="J18" s="116">
        <v>13.452027695351138</v>
      </c>
    </row>
    <row r="19" spans="1:10" s="110" customFormat="1" ht="12" customHeight="1" x14ac:dyDescent="0.2">
      <c r="A19" s="120"/>
      <c r="B19" s="121" t="s">
        <v>112</v>
      </c>
      <c r="C19" s="113">
        <v>0.29579837351194077</v>
      </c>
      <c r="D19" s="115">
        <v>367</v>
      </c>
      <c r="E19" s="114">
        <v>347</v>
      </c>
      <c r="F19" s="114">
        <v>322</v>
      </c>
      <c r="G19" s="114">
        <v>307</v>
      </c>
      <c r="H19" s="140">
        <v>279</v>
      </c>
      <c r="I19" s="115">
        <v>88</v>
      </c>
      <c r="J19" s="116">
        <v>31.541218637992831</v>
      </c>
    </row>
    <row r="20" spans="1:10" s="110" customFormat="1" ht="12" customHeight="1" x14ac:dyDescent="0.2">
      <c r="A20" s="118" t="s">
        <v>113</v>
      </c>
      <c r="B20" s="119" t="s">
        <v>181</v>
      </c>
      <c r="C20" s="113">
        <v>70.900532759468362</v>
      </c>
      <c r="D20" s="115">
        <v>87967</v>
      </c>
      <c r="E20" s="114">
        <v>88394</v>
      </c>
      <c r="F20" s="114">
        <v>89692</v>
      </c>
      <c r="G20" s="114">
        <v>88893</v>
      </c>
      <c r="H20" s="140">
        <v>88912</v>
      </c>
      <c r="I20" s="115">
        <v>-945</v>
      </c>
      <c r="J20" s="116">
        <v>-1.0628486593485693</v>
      </c>
    </row>
    <row r="21" spans="1:10" s="110" customFormat="1" ht="12" customHeight="1" x14ac:dyDescent="0.2">
      <c r="A21" s="118"/>
      <c r="B21" s="119" t="s">
        <v>182</v>
      </c>
      <c r="C21" s="113">
        <v>29.099467240531631</v>
      </c>
      <c r="D21" s="115">
        <v>36104</v>
      </c>
      <c r="E21" s="114">
        <v>36245</v>
      </c>
      <c r="F21" s="114">
        <v>36369</v>
      </c>
      <c r="G21" s="114">
        <v>35994</v>
      </c>
      <c r="H21" s="140">
        <v>35631</v>
      </c>
      <c r="I21" s="115">
        <v>473</v>
      </c>
      <c r="J21" s="116">
        <v>1.3274957200190844</v>
      </c>
    </row>
    <row r="22" spans="1:10" s="110" customFormat="1" ht="12" customHeight="1" x14ac:dyDescent="0.2">
      <c r="A22" s="118" t="s">
        <v>113</v>
      </c>
      <c r="B22" s="119" t="s">
        <v>116</v>
      </c>
      <c r="C22" s="113">
        <v>95.373616719459022</v>
      </c>
      <c r="D22" s="115">
        <v>118331</v>
      </c>
      <c r="E22" s="114">
        <v>119056</v>
      </c>
      <c r="F22" s="114">
        <v>120431</v>
      </c>
      <c r="G22" s="114">
        <v>119661</v>
      </c>
      <c r="H22" s="140">
        <v>119480</v>
      </c>
      <c r="I22" s="115">
        <v>-1149</v>
      </c>
      <c r="J22" s="116">
        <v>-0.96166722464010712</v>
      </c>
    </row>
    <row r="23" spans="1:10" s="110" customFormat="1" ht="12" customHeight="1" x14ac:dyDescent="0.2">
      <c r="A23" s="118"/>
      <c r="B23" s="119" t="s">
        <v>117</v>
      </c>
      <c r="C23" s="113">
        <v>4.612681448525441</v>
      </c>
      <c r="D23" s="115">
        <v>5723</v>
      </c>
      <c r="E23" s="114">
        <v>5563</v>
      </c>
      <c r="F23" s="114">
        <v>5610</v>
      </c>
      <c r="G23" s="114">
        <v>5209</v>
      </c>
      <c r="H23" s="140">
        <v>5049</v>
      </c>
      <c r="I23" s="115">
        <v>674</v>
      </c>
      <c r="J23" s="116">
        <v>13.349178055060408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139155</v>
      </c>
      <c r="E64" s="236">
        <v>140075</v>
      </c>
      <c r="F64" s="236">
        <v>141889</v>
      </c>
      <c r="G64" s="236">
        <v>140526</v>
      </c>
      <c r="H64" s="140">
        <v>140105</v>
      </c>
      <c r="I64" s="115">
        <v>-950</v>
      </c>
      <c r="J64" s="116">
        <v>-0.67806288141037074</v>
      </c>
    </row>
    <row r="65" spans="1:12" s="110" customFormat="1" ht="12" customHeight="1" x14ac:dyDescent="0.2">
      <c r="A65" s="118" t="s">
        <v>105</v>
      </c>
      <c r="B65" s="119" t="s">
        <v>106</v>
      </c>
      <c r="C65" s="113">
        <v>52.350256907764724</v>
      </c>
      <c r="D65" s="235">
        <v>72848</v>
      </c>
      <c r="E65" s="236">
        <v>73215</v>
      </c>
      <c r="F65" s="236">
        <v>74541</v>
      </c>
      <c r="G65" s="236">
        <v>73743</v>
      </c>
      <c r="H65" s="140">
        <v>73248</v>
      </c>
      <c r="I65" s="115">
        <v>-400</v>
      </c>
      <c r="J65" s="116">
        <v>-0.54608999563128002</v>
      </c>
    </row>
    <row r="66" spans="1:12" s="110" customFormat="1" ht="12" customHeight="1" x14ac:dyDescent="0.2">
      <c r="A66" s="118"/>
      <c r="B66" s="119" t="s">
        <v>107</v>
      </c>
      <c r="C66" s="113">
        <v>47.649743092235276</v>
      </c>
      <c r="D66" s="235">
        <v>66307</v>
      </c>
      <c r="E66" s="236">
        <v>66860</v>
      </c>
      <c r="F66" s="236">
        <v>67348</v>
      </c>
      <c r="G66" s="236">
        <v>66783</v>
      </c>
      <c r="H66" s="140">
        <v>66857</v>
      </c>
      <c r="I66" s="115">
        <v>-550</v>
      </c>
      <c r="J66" s="116">
        <v>-0.8226513304515608</v>
      </c>
    </row>
    <row r="67" spans="1:12" s="110" customFormat="1" ht="12" customHeight="1" x14ac:dyDescent="0.2">
      <c r="A67" s="118" t="s">
        <v>105</v>
      </c>
      <c r="B67" s="121" t="s">
        <v>108</v>
      </c>
      <c r="C67" s="113">
        <v>7.9177895152887068</v>
      </c>
      <c r="D67" s="235">
        <v>11018</v>
      </c>
      <c r="E67" s="236">
        <v>11261</v>
      </c>
      <c r="F67" s="236">
        <v>11588</v>
      </c>
      <c r="G67" s="236">
        <v>10277</v>
      </c>
      <c r="H67" s="140">
        <v>10471</v>
      </c>
      <c r="I67" s="115">
        <v>547</v>
      </c>
      <c r="J67" s="116">
        <v>5.223951867061408</v>
      </c>
    </row>
    <row r="68" spans="1:12" s="110" customFormat="1" ht="12" customHeight="1" x14ac:dyDescent="0.2">
      <c r="A68" s="118"/>
      <c r="B68" s="121" t="s">
        <v>109</v>
      </c>
      <c r="C68" s="113">
        <v>64.725665624663151</v>
      </c>
      <c r="D68" s="235">
        <v>90069</v>
      </c>
      <c r="E68" s="236">
        <v>90670</v>
      </c>
      <c r="F68" s="236">
        <v>92101</v>
      </c>
      <c r="G68" s="236">
        <v>92445</v>
      </c>
      <c r="H68" s="140">
        <v>92477</v>
      </c>
      <c r="I68" s="115">
        <v>-2408</v>
      </c>
      <c r="J68" s="116">
        <v>-2.6038906971463174</v>
      </c>
    </row>
    <row r="69" spans="1:12" s="110" customFormat="1" ht="12" customHeight="1" x14ac:dyDescent="0.2">
      <c r="A69" s="118"/>
      <c r="B69" s="121" t="s">
        <v>110</v>
      </c>
      <c r="C69" s="113">
        <v>26.400057489849448</v>
      </c>
      <c r="D69" s="235">
        <v>36737</v>
      </c>
      <c r="E69" s="236">
        <v>36802</v>
      </c>
      <c r="F69" s="236">
        <v>36912</v>
      </c>
      <c r="G69" s="236">
        <v>36548</v>
      </c>
      <c r="H69" s="140">
        <v>35990</v>
      </c>
      <c r="I69" s="115">
        <v>747</v>
      </c>
      <c r="J69" s="116">
        <v>2.0755765490414002</v>
      </c>
    </row>
    <row r="70" spans="1:12" s="110" customFormat="1" ht="12" customHeight="1" x14ac:dyDescent="0.2">
      <c r="A70" s="120"/>
      <c r="B70" s="121" t="s">
        <v>111</v>
      </c>
      <c r="C70" s="113">
        <v>0.95648737019869934</v>
      </c>
      <c r="D70" s="235">
        <v>1331</v>
      </c>
      <c r="E70" s="236">
        <v>1342</v>
      </c>
      <c r="F70" s="236">
        <v>1288</v>
      </c>
      <c r="G70" s="236">
        <v>1256</v>
      </c>
      <c r="H70" s="140">
        <v>1167</v>
      </c>
      <c r="I70" s="115">
        <v>164</v>
      </c>
      <c r="J70" s="116">
        <v>14.053127677806341</v>
      </c>
    </row>
    <row r="71" spans="1:12" s="110" customFormat="1" ht="12" customHeight="1" x14ac:dyDescent="0.2">
      <c r="A71" s="120"/>
      <c r="B71" s="121" t="s">
        <v>112</v>
      </c>
      <c r="C71" s="113">
        <v>0.30613344831303224</v>
      </c>
      <c r="D71" s="235">
        <v>426</v>
      </c>
      <c r="E71" s="236">
        <v>407</v>
      </c>
      <c r="F71" s="236">
        <v>377</v>
      </c>
      <c r="G71" s="236">
        <v>346</v>
      </c>
      <c r="H71" s="140">
        <v>330</v>
      </c>
      <c r="I71" s="115">
        <v>96</v>
      </c>
      <c r="J71" s="116">
        <v>29.09090909090909</v>
      </c>
    </row>
    <row r="72" spans="1:12" s="110" customFormat="1" ht="12" customHeight="1" x14ac:dyDescent="0.2">
      <c r="A72" s="118" t="s">
        <v>113</v>
      </c>
      <c r="B72" s="119" t="s">
        <v>181</v>
      </c>
      <c r="C72" s="113">
        <v>71.680500161690205</v>
      </c>
      <c r="D72" s="235">
        <v>99747</v>
      </c>
      <c r="E72" s="236">
        <v>100447</v>
      </c>
      <c r="F72" s="236">
        <v>102072</v>
      </c>
      <c r="G72" s="236">
        <v>101220</v>
      </c>
      <c r="H72" s="140">
        <v>101230</v>
      </c>
      <c r="I72" s="115">
        <v>-1483</v>
      </c>
      <c r="J72" s="116">
        <v>-1.4649807369356911</v>
      </c>
    </row>
    <row r="73" spans="1:12" s="110" customFormat="1" ht="12" customHeight="1" x14ac:dyDescent="0.2">
      <c r="A73" s="118"/>
      <c r="B73" s="119" t="s">
        <v>182</v>
      </c>
      <c r="C73" s="113">
        <v>28.319499838309799</v>
      </c>
      <c r="D73" s="115">
        <v>39408</v>
      </c>
      <c r="E73" s="114">
        <v>39628</v>
      </c>
      <c r="F73" s="114">
        <v>39817</v>
      </c>
      <c r="G73" s="114">
        <v>39306</v>
      </c>
      <c r="H73" s="140">
        <v>38875</v>
      </c>
      <c r="I73" s="115">
        <v>533</v>
      </c>
      <c r="J73" s="116">
        <v>1.3710610932475884</v>
      </c>
    </row>
    <row r="74" spans="1:12" s="110" customFormat="1" ht="12" customHeight="1" x14ac:dyDescent="0.2">
      <c r="A74" s="118" t="s">
        <v>113</v>
      </c>
      <c r="B74" s="119" t="s">
        <v>116</v>
      </c>
      <c r="C74" s="113">
        <v>96.421256871833563</v>
      </c>
      <c r="D74" s="115">
        <v>134175</v>
      </c>
      <c r="E74" s="114">
        <v>135163</v>
      </c>
      <c r="F74" s="114">
        <v>136900</v>
      </c>
      <c r="G74" s="114">
        <v>135829</v>
      </c>
      <c r="H74" s="140">
        <v>135628</v>
      </c>
      <c r="I74" s="115">
        <v>-1453</v>
      </c>
      <c r="J74" s="116">
        <v>-1.0713127082903235</v>
      </c>
    </row>
    <row r="75" spans="1:12" s="110" customFormat="1" ht="12" customHeight="1" x14ac:dyDescent="0.2">
      <c r="A75" s="142"/>
      <c r="B75" s="124" t="s">
        <v>117</v>
      </c>
      <c r="C75" s="125">
        <v>3.5658079120405302</v>
      </c>
      <c r="D75" s="143">
        <v>4962</v>
      </c>
      <c r="E75" s="144">
        <v>4892</v>
      </c>
      <c r="F75" s="144">
        <v>4965</v>
      </c>
      <c r="G75" s="144">
        <v>4679</v>
      </c>
      <c r="H75" s="145">
        <v>4463</v>
      </c>
      <c r="I75" s="143">
        <v>499</v>
      </c>
      <c r="J75" s="146">
        <v>11.18082007618194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124071</v>
      </c>
      <c r="G11" s="114">
        <v>124639</v>
      </c>
      <c r="H11" s="114">
        <v>126061</v>
      </c>
      <c r="I11" s="114">
        <v>124887</v>
      </c>
      <c r="J11" s="140">
        <v>124543</v>
      </c>
      <c r="K11" s="114">
        <v>-472</v>
      </c>
      <c r="L11" s="116">
        <v>-0.37898557124848448</v>
      </c>
    </row>
    <row r="12" spans="1:17" s="110" customFormat="1" ht="24.95" customHeight="1" x14ac:dyDescent="0.2">
      <c r="A12" s="604" t="s">
        <v>185</v>
      </c>
      <c r="B12" s="605"/>
      <c r="C12" s="605"/>
      <c r="D12" s="606"/>
      <c r="E12" s="113">
        <v>51.098967526658122</v>
      </c>
      <c r="F12" s="115">
        <v>63399</v>
      </c>
      <c r="G12" s="114">
        <v>63636</v>
      </c>
      <c r="H12" s="114">
        <v>64657</v>
      </c>
      <c r="I12" s="114">
        <v>63814</v>
      </c>
      <c r="J12" s="140">
        <v>63443</v>
      </c>
      <c r="K12" s="114">
        <v>-44</v>
      </c>
      <c r="L12" s="116">
        <v>-6.9353592988982235E-2</v>
      </c>
    </row>
    <row r="13" spans="1:17" s="110" customFormat="1" ht="15" customHeight="1" x14ac:dyDescent="0.2">
      <c r="A13" s="120"/>
      <c r="B13" s="612" t="s">
        <v>107</v>
      </c>
      <c r="C13" s="612"/>
      <c r="E13" s="113">
        <v>48.901032473341878</v>
      </c>
      <c r="F13" s="115">
        <v>60672</v>
      </c>
      <c r="G13" s="114">
        <v>61003</v>
      </c>
      <c r="H13" s="114">
        <v>61404</v>
      </c>
      <c r="I13" s="114">
        <v>61073</v>
      </c>
      <c r="J13" s="140">
        <v>61100</v>
      </c>
      <c r="K13" s="114">
        <v>-428</v>
      </c>
      <c r="L13" s="116">
        <v>-0.70049099836333883</v>
      </c>
    </row>
    <row r="14" spans="1:17" s="110" customFormat="1" ht="24.95" customHeight="1" x14ac:dyDescent="0.2">
      <c r="A14" s="604" t="s">
        <v>186</v>
      </c>
      <c r="B14" s="605"/>
      <c r="C14" s="605"/>
      <c r="D14" s="606"/>
      <c r="E14" s="113">
        <v>8.1985314860039811</v>
      </c>
      <c r="F14" s="115">
        <v>10172</v>
      </c>
      <c r="G14" s="114">
        <v>10302</v>
      </c>
      <c r="H14" s="114">
        <v>10561</v>
      </c>
      <c r="I14" s="114">
        <v>9307</v>
      </c>
      <c r="J14" s="140">
        <v>9521</v>
      </c>
      <c r="K14" s="114">
        <v>651</v>
      </c>
      <c r="L14" s="116">
        <v>6.8375170675349226</v>
      </c>
    </row>
    <row r="15" spans="1:17" s="110" customFormat="1" ht="15" customHeight="1" x14ac:dyDescent="0.2">
      <c r="A15" s="120"/>
      <c r="B15" s="119"/>
      <c r="C15" s="258" t="s">
        <v>106</v>
      </c>
      <c r="E15" s="113">
        <v>61.020448289421942</v>
      </c>
      <c r="F15" s="115">
        <v>6207</v>
      </c>
      <c r="G15" s="114">
        <v>6346</v>
      </c>
      <c r="H15" s="114">
        <v>6533</v>
      </c>
      <c r="I15" s="114">
        <v>5726</v>
      </c>
      <c r="J15" s="140">
        <v>5879</v>
      </c>
      <c r="K15" s="114">
        <v>328</v>
      </c>
      <c r="L15" s="116">
        <v>5.5791801326756252</v>
      </c>
    </row>
    <row r="16" spans="1:17" s="110" customFormat="1" ht="15" customHeight="1" x14ac:dyDescent="0.2">
      <c r="A16" s="120"/>
      <c r="B16" s="119"/>
      <c r="C16" s="258" t="s">
        <v>107</v>
      </c>
      <c r="E16" s="113">
        <v>38.979551710578058</v>
      </c>
      <c r="F16" s="115">
        <v>3965</v>
      </c>
      <c r="G16" s="114">
        <v>3956</v>
      </c>
      <c r="H16" s="114">
        <v>4028</v>
      </c>
      <c r="I16" s="114">
        <v>3581</v>
      </c>
      <c r="J16" s="140">
        <v>3642</v>
      </c>
      <c r="K16" s="114">
        <v>323</v>
      </c>
      <c r="L16" s="116">
        <v>8.8687534321801209</v>
      </c>
    </row>
    <row r="17" spans="1:12" s="110" customFormat="1" ht="15" customHeight="1" x14ac:dyDescent="0.2">
      <c r="A17" s="120"/>
      <c r="B17" s="121" t="s">
        <v>109</v>
      </c>
      <c r="C17" s="258"/>
      <c r="E17" s="113">
        <v>65.165913065905812</v>
      </c>
      <c r="F17" s="115">
        <v>80852</v>
      </c>
      <c r="G17" s="114">
        <v>81191</v>
      </c>
      <c r="H17" s="114">
        <v>82347</v>
      </c>
      <c r="I17" s="114">
        <v>82724</v>
      </c>
      <c r="J17" s="140">
        <v>82672</v>
      </c>
      <c r="K17" s="114">
        <v>-1820</v>
      </c>
      <c r="L17" s="116">
        <v>-2.201470872846913</v>
      </c>
    </row>
    <row r="18" spans="1:12" s="110" customFormat="1" ht="15" customHeight="1" x14ac:dyDescent="0.2">
      <c r="A18" s="120"/>
      <c r="B18" s="119"/>
      <c r="C18" s="258" t="s">
        <v>106</v>
      </c>
      <c r="E18" s="113">
        <v>51.241775095235738</v>
      </c>
      <c r="F18" s="115">
        <v>41430</v>
      </c>
      <c r="G18" s="114">
        <v>41496</v>
      </c>
      <c r="H18" s="114">
        <v>42208</v>
      </c>
      <c r="I18" s="114">
        <v>42329</v>
      </c>
      <c r="J18" s="140">
        <v>42117</v>
      </c>
      <c r="K18" s="114">
        <v>-687</v>
      </c>
      <c r="L18" s="116">
        <v>-1.6311703112757319</v>
      </c>
    </row>
    <row r="19" spans="1:12" s="110" customFormat="1" ht="15" customHeight="1" x14ac:dyDescent="0.2">
      <c r="A19" s="120"/>
      <c r="B19" s="119"/>
      <c r="C19" s="258" t="s">
        <v>107</v>
      </c>
      <c r="E19" s="113">
        <v>48.758224904764262</v>
      </c>
      <c r="F19" s="115">
        <v>39422</v>
      </c>
      <c r="G19" s="114">
        <v>39695</v>
      </c>
      <c r="H19" s="114">
        <v>40139</v>
      </c>
      <c r="I19" s="114">
        <v>40395</v>
      </c>
      <c r="J19" s="140">
        <v>40555</v>
      </c>
      <c r="K19" s="114">
        <v>-1133</v>
      </c>
      <c r="L19" s="116">
        <v>-2.7937369005054862</v>
      </c>
    </row>
    <row r="20" spans="1:12" s="110" customFormat="1" ht="15" customHeight="1" x14ac:dyDescent="0.2">
      <c r="A20" s="120"/>
      <c r="B20" s="121" t="s">
        <v>110</v>
      </c>
      <c r="C20" s="258"/>
      <c r="E20" s="113">
        <v>25.711084782100571</v>
      </c>
      <c r="F20" s="115">
        <v>31900</v>
      </c>
      <c r="G20" s="114">
        <v>31988</v>
      </c>
      <c r="H20" s="114">
        <v>32047</v>
      </c>
      <c r="I20" s="114">
        <v>31763</v>
      </c>
      <c r="J20" s="140">
        <v>31339</v>
      </c>
      <c r="K20" s="114">
        <v>561</v>
      </c>
      <c r="L20" s="116">
        <v>1.7901017901017902</v>
      </c>
    </row>
    <row r="21" spans="1:12" s="110" customFormat="1" ht="15" customHeight="1" x14ac:dyDescent="0.2">
      <c r="A21" s="120"/>
      <c r="B21" s="119"/>
      <c r="C21" s="258" t="s">
        <v>106</v>
      </c>
      <c r="E21" s="113">
        <v>47.175548589341695</v>
      </c>
      <c r="F21" s="115">
        <v>15049</v>
      </c>
      <c r="G21" s="114">
        <v>15074</v>
      </c>
      <c r="H21" s="114">
        <v>15215</v>
      </c>
      <c r="I21" s="114">
        <v>15062</v>
      </c>
      <c r="J21" s="140">
        <v>14801</v>
      </c>
      <c r="K21" s="114">
        <v>248</v>
      </c>
      <c r="L21" s="116">
        <v>1.6755624619958112</v>
      </c>
    </row>
    <row r="22" spans="1:12" s="110" customFormat="1" ht="15" customHeight="1" x14ac:dyDescent="0.2">
      <c r="A22" s="120"/>
      <c r="B22" s="119"/>
      <c r="C22" s="258" t="s">
        <v>107</v>
      </c>
      <c r="E22" s="113">
        <v>52.824451410658305</v>
      </c>
      <c r="F22" s="115">
        <v>16851</v>
      </c>
      <c r="G22" s="114">
        <v>16914</v>
      </c>
      <c r="H22" s="114">
        <v>16832</v>
      </c>
      <c r="I22" s="114">
        <v>16701</v>
      </c>
      <c r="J22" s="140">
        <v>16538</v>
      </c>
      <c r="K22" s="114">
        <v>313</v>
      </c>
      <c r="L22" s="116">
        <v>1.892610956584835</v>
      </c>
    </row>
    <row r="23" spans="1:12" s="110" customFormat="1" ht="15" customHeight="1" x14ac:dyDescent="0.2">
      <c r="A23" s="120"/>
      <c r="B23" s="121" t="s">
        <v>111</v>
      </c>
      <c r="C23" s="258"/>
      <c r="E23" s="113">
        <v>0.92447066598963501</v>
      </c>
      <c r="F23" s="115">
        <v>1147</v>
      </c>
      <c r="G23" s="114">
        <v>1158</v>
      </c>
      <c r="H23" s="114">
        <v>1106</v>
      </c>
      <c r="I23" s="114">
        <v>1093</v>
      </c>
      <c r="J23" s="140">
        <v>1011</v>
      </c>
      <c r="K23" s="114">
        <v>136</v>
      </c>
      <c r="L23" s="116">
        <v>13.452027695351138</v>
      </c>
    </row>
    <row r="24" spans="1:12" s="110" customFormat="1" ht="15" customHeight="1" x14ac:dyDescent="0.2">
      <c r="A24" s="120"/>
      <c r="B24" s="119"/>
      <c r="C24" s="258" t="s">
        <v>106</v>
      </c>
      <c r="E24" s="113">
        <v>62.162162162162161</v>
      </c>
      <c r="F24" s="115">
        <v>713</v>
      </c>
      <c r="G24" s="114">
        <v>720</v>
      </c>
      <c r="H24" s="114">
        <v>701</v>
      </c>
      <c r="I24" s="114">
        <v>697</v>
      </c>
      <c r="J24" s="140">
        <v>646</v>
      </c>
      <c r="K24" s="114">
        <v>67</v>
      </c>
      <c r="L24" s="116">
        <v>10.371517027863778</v>
      </c>
    </row>
    <row r="25" spans="1:12" s="110" customFormat="1" ht="15" customHeight="1" x14ac:dyDescent="0.2">
      <c r="A25" s="120"/>
      <c r="B25" s="119"/>
      <c r="C25" s="258" t="s">
        <v>107</v>
      </c>
      <c r="E25" s="113">
        <v>37.837837837837839</v>
      </c>
      <c r="F25" s="115">
        <v>434</v>
      </c>
      <c r="G25" s="114">
        <v>438</v>
      </c>
      <c r="H25" s="114">
        <v>405</v>
      </c>
      <c r="I25" s="114">
        <v>396</v>
      </c>
      <c r="J25" s="140">
        <v>365</v>
      </c>
      <c r="K25" s="114">
        <v>69</v>
      </c>
      <c r="L25" s="116">
        <v>18.904109589041095</v>
      </c>
    </row>
    <row r="26" spans="1:12" s="110" customFormat="1" ht="15" customHeight="1" x14ac:dyDescent="0.2">
      <c r="A26" s="120"/>
      <c r="C26" s="121" t="s">
        <v>187</v>
      </c>
      <c r="D26" s="110" t="s">
        <v>188</v>
      </c>
      <c r="E26" s="113">
        <v>0.29579837351194077</v>
      </c>
      <c r="F26" s="115">
        <v>367</v>
      </c>
      <c r="G26" s="114">
        <v>347</v>
      </c>
      <c r="H26" s="114">
        <v>322</v>
      </c>
      <c r="I26" s="114">
        <v>307</v>
      </c>
      <c r="J26" s="140">
        <v>279</v>
      </c>
      <c r="K26" s="114">
        <v>88</v>
      </c>
      <c r="L26" s="116">
        <v>31.541218637992831</v>
      </c>
    </row>
    <row r="27" spans="1:12" s="110" customFormat="1" ht="15" customHeight="1" x14ac:dyDescent="0.2">
      <c r="A27" s="120"/>
      <c r="B27" s="119"/>
      <c r="D27" s="259" t="s">
        <v>106</v>
      </c>
      <c r="E27" s="113">
        <v>54.768392370572208</v>
      </c>
      <c r="F27" s="115">
        <v>201</v>
      </c>
      <c r="G27" s="114">
        <v>181</v>
      </c>
      <c r="H27" s="114">
        <v>173</v>
      </c>
      <c r="I27" s="114">
        <v>170</v>
      </c>
      <c r="J27" s="140">
        <v>153</v>
      </c>
      <c r="K27" s="114">
        <v>48</v>
      </c>
      <c r="L27" s="116">
        <v>31.372549019607842</v>
      </c>
    </row>
    <row r="28" spans="1:12" s="110" customFormat="1" ht="15" customHeight="1" x14ac:dyDescent="0.2">
      <c r="A28" s="120"/>
      <c r="B28" s="119"/>
      <c r="D28" s="259" t="s">
        <v>107</v>
      </c>
      <c r="E28" s="113">
        <v>45.231607629427792</v>
      </c>
      <c r="F28" s="115">
        <v>166</v>
      </c>
      <c r="G28" s="114">
        <v>166</v>
      </c>
      <c r="H28" s="114">
        <v>149</v>
      </c>
      <c r="I28" s="114">
        <v>137</v>
      </c>
      <c r="J28" s="140">
        <v>126</v>
      </c>
      <c r="K28" s="114">
        <v>40</v>
      </c>
      <c r="L28" s="116">
        <v>31.746031746031747</v>
      </c>
    </row>
    <row r="29" spans="1:12" s="110" customFormat="1" ht="24.95" customHeight="1" x14ac:dyDescent="0.2">
      <c r="A29" s="604" t="s">
        <v>189</v>
      </c>
      <c r="B29" s="605"/>
      <c r="C29" s="605"/>
      <c r="D29" s="606"/>
      <c r="E29" s="113">
        <v>95.373616719459022</v>
      </c>
      <c r="F29" s="115">
        <v>118331</v>
      </c>
      <c r="G29" s="114">
        <v>119056</v>
      </c>
      <c r="H29" s="114">
        <v>120431</v>
      </c>
      <c r="I29" s="114">
        <v>119661</v>
      </c>
      <c r="J29" s="140">
        <v>119480</v>
      </c>
      <c r="K29" s="114">
        <v>-1149</v>
      </c>
      <c r="L29" s="116">
        <v>-0.96166722464010712</v>
      </c>
    </row>
    <row r="30" spans="1:12" s="110" customFormat="1" ht="15" customHeight="1" x14ac:dyDescent="0.2">
      <c r="A30" s="120"/>
      <c r="B30" s="119"/>
      <c r="C30" s="258" t="s">
        <v>106</v>
      </c>
      <c r="E30" s="113">
        <v>49.947182057110986</v>
      </c>
      <c r="F30" s="115">
        <v>59103</v>
      </c>
      <c r="G30" s="114">
        <v>59449</v>
      </c>
      <c r="H30" s="114">
        <v>60423</v>
      </c>
      <c r="I30" s="114">
        <v>59900</v>
      </c>
      <c r="J30" s="140">
        <v>59658</v>
      </c>
      <c r="K30" s="114">
        <v>-555</v>
      </c>
      <c r="L30" s="116">
        <v>-0.9303027255355526</v>
      </c>
    </row>
    <row r="31" spans="1:12" s="110" customFormat="1" ht="15" customHeight="1" x14ac:dyDescent="0.2">
      <c r="A31" s="120"/>
      <c r="B31" s="119"/>
      <c r="C31" s="258" t="s">
        <v>107</v>
      </c>
      <c r="E31" s="113">
        <v>50.052817942889014</v>
      </c>
      <c r="F31" s="115">
        <v>59228</v>
      </c>
      <c r="G31" s="114">
        <v>59607</v>
      </c>
      <c r="H31" s="114">
        <v>60008</v>
      </c>
      <c r="I31" s="114">
        <v>59761</v>
      </c>
      <c r="J31" s="140">
        <v>59822</v>
      </c>
      <c r="K31" s="114">
        <v>-594</v>
      </c>
      <c r="L31" s="116">
        <v>-0.99294573902577643</v>
      </c>
    </row>
    <row r="32" spans="1:12" s="110" customFormat="1" ht="15" customHeight="1" x14ac:dyDescent="0.2">
      <c r="A32" s="120"/>
      <c r="B32" s="119" t="s">
        <v>117</v>
      </c>
      <c r="C32" s="258"/>
      <c r="E32" s="113">
        <v>4.612681448525441</v>
      </c>
      <c r="F32" s="115">
        <v>5723</v>
      </c>
      <c r="G32" s="114">
        <v>5563</v>
      </c>
      <c r="H32" s="114">
        <v>5610</v>
      </c>
      <c r="I32" s="114">
        <v>5209</v>
      </c>
      <c r="J32" s="140">
        <v>5049</v>
      </c>
      <c r="K32" s="114">
        <v>674</v>
      </c>
      <c r="L32" s="116">
        <v>13.349178055060408</v>
      </c>
    </row>
    <row r="33" spans="1:12" s="110" customFormat="1" ht="15" customHeight="1" x14ac:dyDescent="0.2">
      <c r="A33" s="120"/>
      <c r="B33" s="119"/>
      <c r="C33" s="258" t="s">
        <v>106</v>
      </c>
      <c r="E33" s="113">
        <v>74.82089813035121</v>
      </c>
      <c r="F33" s="115">
        <v>4282</v>
      </c>
      <c r="G33" s="114">
        <v>4171</v>
      </c>
      <c r="H33" s="114">
        <v>4218</v>
      </c>
      <c r="I33" s="114">
        <v>3900</v>
      </c>
      <c r="J33" s="140">
        <v>3774</v>
      </c>
      <c r="K33" s="114">
        <v>508</v>
      </c>
      <c r="L33" s="116">
        <v>13.460519342872285</v>
      </c>
    </row>
    <row r="34" spans="1:12" s="110" customFormat="1" ht="15" customHeight="1" x14ac:dyDescent="0.2">
      <c r="A34" s="120"/>
      <c r="B34" s="119"/>
      <c r="C34" s="258" t="s">
        <v>107</v>
      </c>
      <c r="E34" s="113">
        <v>25.179101869648786</v>
      </c>
      <c r="F34" s="115">
        <v>1441</v>
      </c>
      <c r="G34" s="114">
        <v>1392</v>
      </c>
      <c r="H34" s="114">
        <v>1392</v>
      </c>
      <c r="I34" s="114">
        <v>1309</v>
      </c>
      <c r="J34" s="140">
        <v>1275</v>
      </c>
      <c r="K34" s="114">
        <v>166</v>
      </c>
      <c r="L34" s="116">
        <v>13.019607843137255</v>
      </c>
    </row>
    <row r="35" spans="1:12" s="110" customFormat="1" ht="24.95" customHeight="1" x14ac:dyDescent="0.2">
      <c r="A35" s="604" t="s">
        <v>190</v>
      </c>
      <c r="B35" s="605"/>
      <c r="C35" s="605"/>
      <c r="D35" s="606"/>
      <c r="E35" s="113">
        <v>70.900532759468362</v>
      </c>
      <c r="F35" s="115">
        <v>87967</v>
      </c>
      <c r="G35" s="114">
        <v>88394</v>
      </c>
      <c r="H35" s="114">
        <v>89692</v>
      </c>
      <c r="I35" s="114">
        <v>88893</v>
      </c>
      <c r="J35" s="140">
        <v>88912</v>
      </c>
      <c r="K35" s="114">
        <v>-945</v>
      </c>
      <c r="L35" s="116">
        <v>-1.0628486593485693</v>
      </c>
    </row>
    <row r="36" spans="1:12" s="110" customFormat="1" ht="15" customHeight="1" x14ac:dyDescent="0.2">
      <c r="A36" s="120"/>
      <c r="B36" s="119"/>
      <c r="C36" s="258" t="s">
        <v>106</v>
      </c>
      <c r="E36" s="113">
        <v>64.53783805290621</v>
      </c>
      <c r="F36" s="115">
        <v>56772</v>
      </c>
      <c r="G36" s="114">
        <v>56995</v>
      </c>
      <c r="H36" s="114">
        <v>57978</v>
      </c>
      <c r="I36" s="114">
        <v>57286</v>
      </c>
      <c r="J36" s="140">
        <v>57125</v>
      </c>
      <c r="K36" s="114">
        <v>-353</v>
      </c>
      <c r="L36" s="116">
        <v>-0.61794310722100654</v>
      </c>
    </row>
    <row r="37" spans="1:12" s="110" customFormat="1" ht="15" customHeight="1" x14ac:dyDescent="0.2">
      <c r="A37" s="120"/>
      <c r="B37" s="119"/>
      <c r="C37" s="258" t="s">
        <v>107</v>
      </c>
      <c r="E37" s="113">
        <v>35.462161947093797</v>
      </c>
      <c r="F37" s="115">
        <v>31195</v>
      </c>
      <c r="G37" s="114">
        <v>31399</v>
      </c>
      <c r="H37" s="114">
        <v>31714</v>
      </c>
      <c r="I37" s="114">
        <v>31607</v>
      </c>
      <c r="J37" s="140">
        <v>31787</v>
      </c>
      <c r="K37" s="114">
        <v>-592</v>
      </c>
      <c r="L37" s="116">
        <v>-1.8623965772171014</v>
      </c>
    </row>
    <row r="38" spans="1:12" s="110" customFormat="1" ht="15" customHeight="1" x14ac:dyDescent="0.2">
      <c r="A38" s="120"/>
      <c r="B38" s="119" t="s">
        <v>182</v>
      </c>
      <c r="C38" s="258"/>
      <c r="E38" s="113">
        <v>29.099467240531631</v>
      </c>
      <c r="F38" s="115">
        <v>36104</v>
      </c>
      <c r="G38" s="114">
        <v>36245</v>
      </c>
      <c r="H38" s="114">
        <v>36369</v>
      </c>
      <c r="I38" s="114">
        <v>35994</v>
      </c>
      <c r="J38" s="140">
        <v>35631</v>
      </c>
      <c r="K38" s="114">
        <v>473</v>
      </c>
      <c r="L38" s="116">
        <v>1.3274957200190844</v>
      </c>
    </row>
    <row r="39" spans="1:12" s="110" customFormat="1" ht="15" customHeight="1" x14ac:dyDescent="0.2">
      <c r="A39" s="120"/>
      <c r="B39" s="119"/>
      <c r="C39" s="258" t="s">
        <v>106</v>
      </c>
      <c r="E39" s="113">
        <v>18.355306891203192</v>
      </c>
      <c r="F39" s="115">
        <v>6627</v>
      </c>
      <c r="G39" s="114">
        <v>6641</v>
      </c>
      <c r="H39" s="114">
        <v>6679</v>
      </c>
      <c r="I39" s="114">
        <v>6528</v>
      </c>
      <c r="J39" s="140">
        <v>6318</v>
      </c>
      <c r="K39" s="114">
        <v>309</v>
      </c>
      <c r="L39" s="116">
        <v>4.8907882241215574</v>
      </c>
    </row>
    <row r="40" spans="1:12" s="110" customFormat="1" ht="15" customHeight="1" x14ac:dyDescent="0.2">
      <c r="A40" s="120"/>
      <c r="B40" s="119"/>
      <c r="C40" s="258" t="s">
        <v>107</v>
      </c>
      <c r="E40" s="113">
        <v>81.644693108796815</v>
      </c>
      <c r="F40" s="115">
        <v>29477</v>
      </c>
      <c r="G40" s="114">
        <v>29604</v>
      </c>
      <c r="H40" s="114">
        <v>29690</v>
      </c>
      <c r="I40" s="114">
        <v>29466</v>
      </c>
      <c r="J40" s="140">
        <v>29313</v>
      </c>
      <c r="K40" s="114">
        <v>164</v>
      </c>
      <c r="L40" s="116">
        <v>0.55947872957390921</v>
      </c>
    </row>
    <row r="41" spans="1:12" s="110" customFormat="1" ht="24.75" customHeight="1" x14ac:dyDescent="0.2">
      <c r="A41" s="604" t="s">
        <v>518</v>
      </c>
      <c r="B41" s="605"/>
      <c r="C41" s="605"/>
      <c r="D41" s="606"/>
      <c r="E41" s="113">
        <v>3.4141741422250163</v>
      </c>
      <c r="F41" s="115">
        <v>4236</v>
      </c>
      <c r="G41" s="114">
        <v>4648</v>
      </c>
      <c r="H41" s="114">
        <v>4750</v>
      </c>
      <c r="I41" s="114">
        <v>3912</v>
      </c>
      <c r="J41" s="140">
        <v>4156</v>
      </c>
      <c r="K41" s="114">
        <v>80</v>
      </c>
      <c r="L41" s="116">
        <v>1.9249278152069298</v>
      </c>
    </row>
    <row r="42" spans="1:12" s="110" customFormat="1" ht="15" customHeight="1" x14ac:dyDescent="0.2">
      <c r="A42" s="120"/>
      <c r="B42" s="119"/>
      <c r="C42" s="258" t="s">
        <v>106</v>
      </c>
      <c r="E42" s="113">
        <v>61.449480642115205</v>
      </c>
      <c r="F42" s="115">
        <v>2603</v>
      </c>
      <c r="G42" s="114">
        <v>2926</v>
      </c>
      <c r="H42" s="114">
        <v>2988</v>
      </c>
      <c r="I42" s="114">
        <v>2429</v>
      </c>
      <c r="J42" s="140">
        <v>2573</v>
      </c>
      <c r="K42" s="114">
        <v>30</v>
      </c>
      <c r="L42" s="116">
        <v>1.1659541391371939</v>
      </c>
    </row>
    <row r="43" spans="1:12" s="110" customFormat="1" ht="15" customHeight="1" x14ac:dyDescent="0.2">
      <c r="A43" s="123"/>
      <c r="B43" s="124"/>
      <c r="C43" s="260" t="s">
        <v>107</v>
      </c>
      <c r="D43" s="261"/>
      <c r="E43" s="125">
        <v>38.550519357884795</v>
      </c>
      <c r="F43" s="143">
        <v>1633</v>
      </c>
      <c r="G43" s="144">
        <v>1722</v>
      </c>
      <c r="H43" s="144">
        <v>1762</v>
      </c>
      <c r="I43" s="144">
        <v>1483</v>
      </c>
      <c r="J43" s="145">
        <v>1583</v>
      </c>
      <c r="K43" s="144">
        <v>50</v>
      </c>
      <c r="L43" s="146">
        <v>3.1585596967782692</v>
      </c>
    </row>
    <row r="44" spans="1:12" s="110" customFormat="1" ht="45.75" customHeight="1" x14ac:dyDescent="0.2">
      <c r="A44" s="604" t="s">
        <v>191</v>
      </c>
      <c r="B44" s="605"/>
      <c r="C44" s="605"/>
      <c r="D44" s="606"/>
      <c r="E44" s="113">
        <v>1.811059796406896</v>
      </c>
      <c r="F44" s="115">
        <v>2247</v>
      </c>
      <c r="G44" s="114">
        <v>2284</v>
      </c>
      <c r="H44" s="114">
        <v>2295</v>
      </c>
      <c r="I44" s="114">
        <v>2229</v>
      </c>
      <c r="J44" s="140">
        <v>2260</v>
      </c>
      <c r="K44" s="114">
        <v>-13</v>
      </c>
      <c r="L44" s="116">
        <v>-0.5752212389380531</v>
      </c>
    </row>
    <row r="45" spans="1:12" s="110" customFormat="1" ht="15" customHeight="1" x14ac:dyDescent="0.2">
      <c r="A45" s="120"/>
      <c r="B45" s="119"/>
      <c r="C45" s="258" t="s">
        <v>106</v>
      </c>
      <c r="E45" s="113">
        <v>62.038273253226521</v>
      </c>
      <c r="F45" s="115">
        <v>1394</v>
      </c>
      <c r="G45" s="114">
        <v>1411</v>
      </c>
      <c r="H45" s="114">
        <v>1414</v>
      </c>
      <c r="I45" s="114">
        <v>1371</v>
      </c>
      <c r="J45" s="140">
        <v>1390</v>
      </c>
      <c r="K45" s="114">
        <v>4</v>
      </c>
      <c r="L45" s="116">
        <v>0.28776978417266186</v>
      </c>
    </row>
    <row r="46" spans="1:12" s="110" customFormat="1" ht="15" customHeight="1" x14ac:dyDescent="0.2">
      <c r="A46" s="123"/>
      <c r="B46" s="124"/>
      <c r="C46" s="260" t="s">
        <v>107</v>
      </c>
      <c r="D46" s="261"/>
      <c r="E46" s="125">
        <v>37.961726746773479</v>
      </c>
      <c r="F46" s="143">
        <v>853</v>
      </c>
      <c r="G46" s="144">
        <v>873</v>
      </c>
      <c r="H46" s="144">
        <v>881</v>
      </c>
      <c r="I46" s="144">
        <v>858</v>
      </c>
      <c r="J46" s="145">
        <v>870</v>
      </c>
      <c r="K46" s="144">
        <v>-17</v>
      </c>
      <c r="L46" s="146">
        <v>-1.9540229885057472</v>
      </c>
    </row>
    <row r="47" spans="1:12" s="110" customFormat="1" ht="39" customHeight="1" x14ac:dyDescent="0.2">
      <c r="A47" s="604" t="s">
        <v>519</v>
      </c>
      <c r="B47" s="607"/>
      <c r="C47" s="607"/>
      <c r="D47" s="608"/>
      <c r="E47" s="113">
        <v>0.35302367192978212</v>
      </c>
      <c r="F47" s="115">
        <v>438</v>
      </c>
      <c r="G47" s="114">
        <v>494</v>
      </c>
      <c r="H47" s="114">
        <v>446</v>
      </c>
      <c r="I47" s="114">
        <v>487</v>
      </c>
      <c r="J47" s="140">
        <v>498</v>
      </c>
      <c r="K47" s="114">
        <v>-60</v>
      </c>
      <c r="L47" s="116">
        <v>-12.048192771084338</v>
      </c>
    </row>
    <row r="48" spans="1:12" s="110" customFormat="1" ht="15" customHeight="1" x14ac:dyDescent="0.2">
      <c r="A48" s="120"/>
      <c r="B48" s="119"/>
      <c r="C48" s="258" t="s">
        <v>106</v>
      </c>
      <c r="E48" s="113">
        <v>42.694063926940636</v>
      </c>
      <c r="F48" s="115">
        <v>187</v>
      </c>
      <c r="G48" s="114">
        <v>216</v>
      </c>
      <c r="H48" s="114">
        <v>196</v>
      </c>
      <c r="I48" s="114">
        <v>223</v>
      </c>
      <c r="J48" s="140">
        <v>216</v>
      </c>
      <c r="K48" s="114">
        <v>-29</v>
      </c>
      <c r="L48" s="116">
        <v>-13.425925925925926</v>
      </c>
    </row>
    <row r="49" spans="1:12" s="110" customFormat="1" ht="15" customHeight="1" x14ac:dyDescent="0.2">
      <c r="A49" s="123"/>
      <c r="B49" s="124"/>
      <c r="C49" s="260" t="s">
        <v>107</v>
      </c>
      <c r="D49" s="261"/>
      <c r="E49" s="125">
        <v>57.305936073059364</v>
      </c>
      <c r="F49" s="143">
        <v>251</v>
      </c>
      <c r="G49" s="144">
        <v>278</v>
      </c>
      <c r="H49" s="144">
        <v>250</v>
      </c>
      <c r="I49" s="144">
        <v>264</v>
      </c>
      <c r="J49" s="145">
        <v>282</v>
      </c>
      <c r="K49" s="144">
        <v>-31</v>
      </c>
      <c r="L49" s="146">
        <v>-10.99290780141844</v>
      </c>
    </row>
    <row r="50" spans="1:12" s="110" customFormat="1" ht="24.95" customHeight="1" x14ac:dyDescent="0.2">
      <c r="A50" s="609" t="s">
        <v>192</v>
      </c>
      <c r="B50" s="610"/>
      <c r="C50" s="610"/>
      <c r="D50" s="611"/>
      <c r="E50" s="262">
        <v>6.9355449702186656</v>
      </c>
      <c r="F50" s="263">
        <v>8605</v>
      </c>
      <c r="G50" s="264">
        <v>8954</v>
      </c>
      <c r="H50" s="264">
        <v>9080</v>
      </c>
      <c r="I50" s="264">
        <v>8067</v>
      </c>
      <c r="J50" s="265">
        <v>8170</v>
      </c>
      <c r="K50" s="263">
        <v>435</v>
      </c>
      <c r="L50" s="266">
        <v>5.3243574051407592</v>
      </c>
    </row>
    <row r="51" spans="1:12" s="110" customFormat="1" ht="15" customHeight="1" x14ac:dyDescent="0.2">
      <c r="A51" s="120"/>
      <c r="B51" s="119"/>
      <c r="C51" s="258" t="s">
        <v>106</v>
      </c>
      <c r="E51" s="113">
        <v>64.904125508425338</v>
      </c>
      <c r="F51" s="115">
        <v>5585</v>
      </c>
      <c r="G51" s="114">
        <v>5807</v>
      </c>
      <c r="H51" s="114">
        <v>5946</v>
      </c>
      <c r="I51" s="114">
        <v>5273</v>
      </c>
      <c r="J51" s="140">
        <v>5309</v>
      </c>
      <c r="K51" s="114">
        <v>276</v>
      </c>
      <c r="L51" s="116">
        <v>5.1987191561499344</v>
      </c>
    </row>
    <row r="52" spans="1:12" s="110" customFormat="1" ht="15" customHeight="1" x14ac:dyDescent="0.2">
      <c r="A52" s="120"/>
      <c r="B52" s="119"/>
      <c r="C52" s="258" t="s">
        <v>107</v>
      </c>
      <c r="E52" s="113">
        <v>35.095874491574669</v>
      </c>
      <c r="F52" s="115">
        <v>3020</v>
      </c>
      <c r="G52" s="114">
        <v>3147</v>
      </c>
      <c r="H52" s="114">
        <v>3134</v>
      </c>
      <c r="I52" s="114">
        <v>2794</v>
      </c>
      <c r="J52" s="140">
        <v>2861</v>
      </c>
      <c r="K52" s="114">
        <v>159</v>
      </c>
      <c r="L52" s="116">
        <v>5.5574973785389723</v>
      </c>
    </row>
    <row r="53" spans="1:12" s="110" customFormat="1" ht="15" customHeight="1" x14ac:dyDescent="0.2">
      <c r="A53" s="120"/>
      <c r="B53" s="119"/>
      <c r="C53" s="258" t="s">
        <v>187</v>
      </c>
      <c r="D53" s="110" t="s">
        <v>193</v>
      </c>
      <c r="E53" s="113">
        <v>36.699593259732715</v>
      </c>
      <c r="F53" s="115">
        <v>3158</v>
      </c>
      <c r="G53" s="114">
        <v>3609</v>
      </c>
      <c r="H53" s="114">
        <v>3737</v>
      </c>
      <c r="I53" s="114">
        <v>2766</v>
      </c>
      <c r="J53" s="140">
        <v>3064</v>
      </c>
      <c r="K53" s="114">
        <v>94</v>
      </c>
      <c r="L53" s="116">
        <v>3.0678851174934727</v>
      </c>
    </row>
    <row r="54" spans="1:12" s="110" customFormat="1" ht="15" customHeight="1" x14ac:dyDescent="0.2">
      <c r="A54" s="120"/>
      <c r="B54" s="119"/>
      <c r="D54" s="267" t="s">
        <v>194</v>
      </c>
      <c r="E54" s="113">
        <v>64.50284990500316</v>
      </c>
      <c r="F54" s="115">
        <v>2037</v>
      </c>
      <c r="G54" s="114">
        <v>2325</v>
      </c>
      <c r="H54" s="114">
        <v>2428</v>
      </c>
      <c r="I54" s="114">
        <v>1823</v>
      </c>
      <c r="J54" s="140">
        <v>1995</v>
      </c>
      <c r="K54" s="114">
        <v>42</v>
      </c>
      <c r="L54" s="116">
        <v>2.1052631578947367</v>
      </c>
    </row>
    <row r="55" spans="1:12" s="110" customFormat="1" ht="15" customHeight="1" x14ac:dyDescent="0.2">
      <c r="A55" s="120"/>
      <c r="B55" s="119"/>
      <c r="D55" s="267" t="s">
        <v>195</v>
      </c>
      <c r="E55" s="113">
        <v>35.497150094996833</v>
      </c>
      <c r="F55" s="115">
        <v>1121</v>
      </c>
      <c r="G55" s="114">
        <v>1284</v>
      </c>
      <c r="H55" s="114">
        <v>1309</v>
      </c>
      <c r="I55" s="114">
        <v>943</v>
      </c>
      <c r="J55" s="140">
        <v>1069</v>
      </c>
      <c r="K55" s="114">
        <v>52</v>
      </c>
      <c r="L55" s="116">
        <v>4.8643592142188963</v>
      </c>
    </row>
    <row r="56" spans="1:12" s="110" customFormat="1" ht="15" customHeight="1" x14ac:dyDescent="0.2">
      <c r="A56" s="120"/>
      <c r="B56" s="119" t="s">
        <v>196</v>
      </c>
      <c r="C56" s="258"/>
      <c r="E56" s="113">
        <v>77.134060336420276</v>
      </c>
      <c r="F56" s="115">
        <v>95701</v>
      </c>
      <c r="G56" s="114">
        <v>95949</v>
      </c>
      <c r="H56" s="114">
        <v>97105</v>
      </c>
      <c r="I56" s="114">
        <v>97156</v>
      </c>
      <c r="J56" s="140">
        <v>96719</v>
      </c>
      <c r="K56" s="114">
        <v>-1018</v>
      </c>
      <c r="L56" s="116">
        <v>-1.0525336283460334</v>
      </c>
    </row>
    <row r="57" spans="1:12" s="110" customFormat="1" ht="15" customHeight="1" x14ac:dyDescent="0.2">
      <c r="A57" s="120"/>
      <c r="B57" s="119"/>
      <c r="C57" s="258" t="s">
        <v>106</v>
      </c>
      <c r="E57" s="113">
        <v>50.183383663702571</v>
      </c>
      <c r="F57" s="115">
        <v>48026</v>
      </c>
      <c r="G57" s="114">
        <v>48090</v>
      </c>
      <c r="H57" s="114">
        <v>48931</v>
      </c>
      <c r="I57" s="114">
        <v>48930</v>
      </c>
      <c r="J57" s="140">
        <v>48558</v>
      </c>
      <c r="K57" s="114">
        <v>-532</v>
      </c>
      <c r="L57" s="116">
        <v>-1.0955970179990939</v>
      </c>
    </row>
    <row r="58" spans="1:12" s="110" customFormat="1" ht="15" customHeight="1" x14ac:dyDescent="0.2">
      <c r="A58" s="120"/>
      <c r="B58" s="119"/>
      <c r="C58" s="258" t="s">
        <v>107</v>
      </c>
      <c r="E58" s="113">
        <v>49.816616336297429</v>
      </c>
      <c r="F58" s="115">
        <v>47675</v>
      </c>
      <c r="G58" s="114">
        <v>47859</v>
      </c>
      <c r="H58" s="114">
        <v>48174</v>
      </c>
      <c r="I58" s="114">
        <v>48226</v>
      </c>
      <c r="J58" s="140">
        <v>48161</v>
      </c>
      <c r="K58" s="114">
        <v>-486</v>
      </c>
      <c r="L58" s="116">
        <v>-1.0091152592346504</v>
      </c>
    </row>
    <row r="59" spans="1:12" s="110" customFormat="1" ht="15" customHeight="1" x14ac:dyDescent="0.2">
      <c r="A59" s="120"/>
      <c r="B59" s="119"/>
      <c r="C59" s="258" t="s">
        <v>105</v>
      </c>
      <c r="D59" s="110" t="s">
        <v>197</v>
      </c>
      <c r="E59" s="113">
        <v>89.871579189350157</v>
      </c>
      <c r="F59" s="115">
        <v>86008</v>
      </c>
      <c r="G59" s="114">
        <v>86216</v>
      </c>
      <c r="H59" s="114">
        <v>87283</v>
      </c>
      <c r="I59" s="114">
        <v>87304</v>
      </c>
      <c r="J59" s="140">
        <v>86876</v>
      </c>
      <c r="K59" s="114">
        <v>-868</v>
      </c>
      <c r="L59" s="116">
        <v>-0.9991251899258714</v>
      </c>
    </row>
    <row r="60" spans="1:12" s="110" customFormat="1" ht="15" customHeight="1" x14ac:dyDescent="0.2">
      <c r="A60" s="120"/>
      <c r="B60" s="119"/>
      <c r="C60" s="258"/>
      <c r="D60" s="267" t="s">
        <v>198</v>
      </c>
      <c r="E60" s="113">
        <v>50.872011905869222</v>
      </c>
      <c r="F60" s="115">
        <v>43754</v>
      </c>
      <c r="G60" s="114">
        <v>43810</v>
      </c>
      <c r="H60" s="114">
        <v>44600</v>
      </c>
      <c r="I60" s="114">
        <v>44624</v>
      </c>
      <c r="J60" s="140">
        <v>44283</v>
      </c>
      <c r="K60" s="114">
        <v>-529</v>
      </c>
      <c r="L60" s="116">
        <v>-1.1945893457986134</v>
      </c>
    </row>
    <row r="61" spans="1:12" s="110" customFormat="1" ht="15" customHeight="1" x14ac:dyDescent="0.2">
      <c r="A61" s="120"/>
      <c r="B61" s="119"/>
      <c r="C61" s="258"/>
      <c r="D61" s="267" t="s">
        <v>199</v>
      </c>
      <c r="E61" s="113">
        <v>49.127988094130778</v>
      </c>
      <c r="F61" s="115">
        <v>42254</v>
      </c>
      <c r="G61" s="114">
        <v>42406</v>
      </c>
      <c r="H61" s="114">
        <v>42683</v>
      </c>
      <c r="I61" s="114">
        <v>42680</v>
      </c>
      <c r="J61" s="140">
        <v>42593</v>
      </c>
      <c r="K61" s="114">
        <v>-339</v>
      </c>
      <c r="L61" s="116">
        <v>-0.79590543046979556</v>
      </c>
    </row>
    <row r="62" spans="1:12" s="110" customFormat="1" ht="15" customHeight="1" x14ac:dyDescent="0.2">
      <c r="A62" s="120"/>
      <c r="B62" s="119"/>
      <c r="C62" s="258"/>
      <c r="D62" s="258" t="s">
        <v>200</v>
      </c>
      <c r="E62" s="113">
        <v>10.128420810649837</v>
      </c>
      <c r="F62" s="115">
        <v>9693</v>
      </c>
      <c r="G62" s="114">
        <v>9733</v>
      </c>
      <c r="H62" s="114">
        <v>9822</v>
      </c>
      <c r="I62" s="114">
        <v>9852</v>
      </c>
      <c r="J62" s="140">
        <v>9843</v>
      </c>
      <c r="K62" s="114">
        <v>-150</v>
      </c>
      <c r="L62" s="116">
        <v>-1.5239256324291375</v>
      </c>
    </row>
    <row r="63" spans="1:12" s="110" customFormat="1" ht="15" customHeight="1" x14ac:dyDescent="0.2">
      <c r="A63" s="120"/>
      <c r="B63" s="119"/>
      <c r="C63" s="258"/>
      <c r="D63" s="267" t="s">
        <v>198</v>
      </c>
      <c r="E63" s="113">
        <v>44.073042401733211</v>
      </c>
      <c r="F63" s="115">
        <v>4272</v>
      </c>
      <c r="G63" s="114">
        <v>4280</v>
      </c>
      <c r="H63" s="114">
        <v>4331</v>
      </c>
      <c r="I63" s="114">
        <v>4306</v>
      </c>
      <c r="J63" s="140">
        <v>4275</v>
      </c>
      <c r="K63" s="114">
        <v>-3</v>
      </c>
      <c r="L63" s="116">
        <v>-7.0175438596491224E-2</v>
      </c>
    </row>
    <row r="64" spans="1:12" s="110" customFormat="1" ht="15" customHeight="1" x14ac:dyDescent="0.2">
      <c r="A64" s="120"/>
      <c r="B64" s="119"/>
      <c r="C64" s="258"/>
      <c r="D64" s="267" t="s">
        <v>199</v>
      </c>
      <c r="E64" s="113">
        <v>55.926957598266789</v>
      </c>
      <c r="F64" s="115">
        <v>5421</v>
      </c>
      <c r="G64" s="114">
        <v>5453</v>
      </c>
      <c r="H64" s="114">
        <v>5491</v>
      </c>
      <c r="I64" s="114">
        <v>5546</v>
      </c>
      <c r="J64" s="140">
        <v>5568</v>
      </c>
      <c r="K64" s="114">
        <v>-147</v>
      </c>
      <c r="L64" s="116">
        <v>-2.6400862068965516</v>
      </c>
    </row>
    <row r="65" spans="1:12" s="110" customFormat="1" ht="15" customHeight="1" x14ac:dyDescent="0.2">
      <c r="A65" s="120"/>
      <c r="B65" s="119" t="s">
        <v>201</v>
      </c>
      <c r="C65" s="258"/>
      <c r="E65" s="113">
        <v>9.8620950907141882</v>
      </c>
      <c r="F65" s="115">
        <v>12236</v>
      </c>
      <c r="G65" s="114">
        <v>12209</v>
      </c>
      <c r="H65" s="114">
        <v>12216</v>
      </c>
      <c r="I65" s="114">
        <v>12201</v>
      </c>
      <c r="J65" s="140">
        <v>12151</v>
      </c>
      <c r="K65" s="114">
        <v>85</v>
      </c>
      <c r="L65" s="116">
        <v>0.69953090280635344</v>
      </c>
    </row>
    <row r="66" spans="1:12" s="110" customFormat="1" ht="15" customHeight="1" x14ac:dyDescent="0.2">
      <c r="A66" s="120"/>
      <c r="B66" s="119"/>
      <c r="C66" s="258" t="s">
        <v>106</v>
      </c>
      <c r="E66" s="113">
        <v>44.630598234717226</v>
      </c>
      <c r="F66" s="115">
        <v>5461</v>
      </c>
      <c r="G66" s="114">
        <v>5446</v>
      </c>
      <c r="H66" s="114">
        <v>5432</v>
      </c>
      <c r="I66" s="114">
        <v>5417</v>
      </c>
      <c r="J66" s="140">
        <v>5385</v>
      </c>
      <c r="K66" s="114">
        <v>76</v>
      </c>
      <c r="L66" s="116">
        <v>1.4113277623026927</v>
      </c>
    </row>
    <row r="67" spans="1:12" s="110" customFormat="1" ht="15" customHeight="1" x14ac:dyDescent="0.2">
      <c r="A67" s="120"/>
      <c r="B67" s="119"/>
      <c r="C67" s="258" t="s">
        <v>107</v>
      </c>
      <c r="E67" s="113">
        <v>55.369401765282774</v>
      </c>
      <c r="F67" s="115">
        <v>6775</v>
      </c>
      <c r="G67" s="114">
        <v>6763</v>
      </c>
      <c r="H67" s="114">
        <v>6784</v>
      </c>
      <c r="I67" s="114">
        <v>6784</v>
      </c>
      <c r="J67" s="140">
        <v>6766</v>
      </c>
      <c r="K67" s="114">
        <v>9</v>
      </c>
      <c r="L67" s="116">
        <v>0.13301803133313628</v>
      </c>
    </row>
    <row r="68" spans="1:12" s="110" customFormat="1" ht="15" customHeight="1" x14ac:dyDescent="0.2">
      <c r="A68" s="120"/>
      <c r="B68" s="119"/>
      <c r="C68" s="258" t="s">
        <v>105</v>
      </c>
      <c r="D68" s="110" t="s">
        <v>202</v>
      </c>
      <c r="E68" s="113">
        <v>14.710689767898005</v>
      </c>
      <c r="F68" s="115">
        <v>1800</v>
      </c>
      <c r="G68" s="114">
        <v>1746</v>
      </c>
      <c r="H68" s="114">
        <v>1731</v>
      </c>
      <c r="I68" s="114">
        <v>1712</v>
      </c>
      <c r="J68" s="140">
        <v>1662</v>
      </c>
      <c r="K68" s="114">
        <v>138</v>
      </c>
      <c r="L68" s="116">
        <v>8.3032490974729249</v>
      </c>
    </row>
    <row r="69" spans="1:12" s="110" customFormat="1" ht="15" customHeight="1" x14ac:dyDescent="0.2">
      <c r="A69" s="120"/>
      <c r="B69" s="119"/>
      <c r="C69" s="258"/>
      <c r="D69" s="267" t="s">
        <v>198</v>
      </c>
      <c r="E69" s="113">
        <v>42.611111111111114</v>
      </c>
      <c r="F69" s="115">
        <v>767</v>
      </c>
      <c r="G69" s="114">
        <v>741</v>
      </c>
      <c r="H69" s="114">
        <v>722</v>
      </c>
      <c r="I69" s="114">
        <v>727</v>
      </c>
      <c r="J69" s="140">
        <v>712</v>
      </c>
      <c r="K69" s="114">
        <v>55</v>
      </c>
      <c r="L69" s="116">
        <v>7.7247191011235952</v>
      </c>
    </row>
    <row r="70" spans="1:12" s="110" customFormat="1" ht="15" customHeight="1" x14ac:dyDescent="0.2">
      <c r="A70" s="120"/>
      <c r="B70" s="119"/>
      <c r="C70" s="258"/>
      <c r="D70" s="267" t="s">
        <v>199</v>
      </c>
      <c r="E70" s="113">
        <v>57.388888888888886</v>
      </c>
      <c r="F70" s="115">
        <v>1033</v>
      </c>
      <c r="G70" s="114">
        <v>1005</v>
      </c>
      <c r="H70" s="114">
        <v>1009</v>
      </c>
      <c r="I70" s="114">
        <v>985</v>
      </c>
      <c r="J70" s="140">
        <v>950</v>
      </c>
      <c r="K70" s="114">
        <v>83</v>
      </c>
      <c r="L70" s="116">
        <v>8.7368421052631575</v>
      </c>
    </row>
    <row r="71" spans="1:12" s="110" customFormat="1" ht="15" customHeight="1" x14ac:dyDescent="0.2">
      <c r="A71" s="120"/>
      <c r="B71" s="119"/>
      <c r="C71" s="258"/>
      <c r="D71" s="110" t="s">
        <v>203</v>
      </c>
      <c r="E71" s="113">
        <v>79.184373978424318</v>
      </c>
      <c r="F71" s="115">
        <v>9689</v>
      </c>
      <c r="G71" s="114">
        <v>9716</v>
      </c>
      <c r="H71" s="114">
        <v>9754</v>
      </c>
      <c r="I71" s="114">
        <v>9774</v>
      </c>
      <c r="J71" s="140">
        <v>9778</v>
      </c>
      <c r="K71" s="114">
        <v>-89</v>
      </c>
      <c r="L71" s="116">
        <v>-0.91020658621394968</v>
      </c>
    </row>
    <row r="72" spans="1:12" s="110" customFormat="1" ht="15" customHeight="1" x14ac:dyDescent="0.2">
      <c r="A72" s="120"/>
      <c r="B72" s="119"/>
      <c r="C72" s="258"/>
      <c r="D72" s="267" t="s">
        <v>198</v>
      </c>
      <c r="E72" s="113">
        <v>44.132521416038806</v>
      </c>
      <c r="F72" s="115">
        <v>4276</v>
      </c>
      <c r="G72" s="114">
        <v>4280</v>
      </c>
      <c r="H72" s="114">
        <v>4293</v>
      </c>
      <c r="I72" s="114">
        <v>4287</v>
      </c>
      <c r="J72" s="140">
        <v>4270</v>
      </c>
      <c r="K72" s="114">
        <v>6</v>
      </c>
      <c r="L72" s="116">
        <v>0.14051522248243559</v>
      </c>
    </row>
    <row r="73" spans="1:12" s="110" customFormat="1" ht="15" customHeight="1" x14ac:dyDescent="0.2">
      <c r="A73" s="120"/>
      <c r="B73" s="119"/>
      <c r="C73" s="258"/>
      <c r="D73" s="267" t="s">
        <v>199</v>
      </c>
      <c r="E73" s="113">
        <v>55.867478583961194</v>
      </c>
      <c r="F73" s="115">
        <v>5413</v>
      </c>
      <c r="G73" s="114">
        <v>5436</v>
      </c>
      <c r="H73" s="114">
        <v>5461</v>
      </c>
      <c r="I73" s="114">
        <v>5487</v>
      </c>
      <c r="J73" s="140">
        <v>5508</v>
      </c>
      <c r="K73" s="114">
        <v>-95</v>
      </c>
      <c r="L73" s="116">
        <v>-1.7247639796659404</v>
      </c>
    </row>
    <row r="74" spans="1:12" s="110" customFormat="1" ht="15" customHeight="1" x14ac:dyDescent="0.2">
      <c r="A74" s="120"/>
      <c r="B74" s="119"/>
      <c r="C74" s="258"/>
      <c r="D74" s="110" t="s">
        <v>204</v>
      </c>
      <c r="E74" s="113">
        <v>6.1049362536776721</v>
      </c>
      <c r="F74" s="115">
        <v>747</v>
      </c>
      <c r="G74" s="114">
        <v>747</v>
      </c>
      <c r="H74" s="114">
        <v>731</v>
      </c>
      <c r="I74" s="114">
        <v>715</v>
      </c>
      <c r="J74" s="140">
        <v>711</v>
      </c>
      <c r="K74" s="114">
        <v>36</v>
      </c>
      <c r="L74" s="116">
        <v>5.0632911392405067</v>
      </c>
    </row>
    <row r="75" spans="1:12" s="110" customFormat="1" ht="15" customHeight="1" x14ac:dyDescent="0.2">
      <c r="A75" s="120"/>
      <c r="B75" s="119"/>
      <c r="C75" s="258"/>
      <c r="D75" s="267" t="s">
        <v>198</v>
      </c>
      <c r="E75" s="113">
        <v>55.957161981258366</v>
      </c>
      <c r="F75" s="115">
        <v>418</v>
      </c>
      <c r="G75" s="114">
        <v>425</v>
      </c>
      <c r="H75" s="114">
        <v>417</v>
      </c>
      <c r="I75" s="114">
        <v>403</v>
      </c>
      <c r="J75" s="140">
        <v>403</v>
      </c>
      <c r="K75" s="114">
        <v>15</v>
      </c>
      <c r="L75" s="116">
        <v>3.7220843672456576</v>
      </c>
    </row>
    <row r="76" spans="1:12" s="110" customFormat="1" ht="15" customHeight="1" x14ac:dyDescent="0.2">
      <c r="A76" s="120"/>
      <c r="B76" s="119"/>
      <c r="C76" s="258"/>
      <c r="D76" s="267" t="s">
        <v>199</v>
      </c>
      <c r="E76" s="113">
        <v>44.042838018741634</v>
      </c>
      <c r="F76" s="115">
        <v>329</v>
      </c>
      <c r="G76" s="114">
        <v>322</v>
      </c>
      <c r="H76" s="114">
        <v>314</v>
      </c>
      <c r="I76" s="114">
        <v>312</v>
      </c>
      <c r="J76" s="140">
        <v>308</v>
      </c>
      <c r="K76" s="114">
        <v>21</v>
      </c>
      <c r="L76" s="116">
        <v>6.8181818181818183</v>
      </c>
    </row>
    <row r="77" spans="1:12" s="110" customFormat="1" ht="15" customHeight="1" x14ac:dyDescent="0.2">
      <c r="A77" s="534"/>
      <c r="B77" s="119" t="s">
        <v>205</v>
      </c>
      <c r="C77" s="268"/>
      <c r="D77" s="182"/>
      <c r="E77" s="113">
        <v>6.0682996026468716</v>
      </c>
      <c r="F77" s="115">
        <v>7529</v>
      </c>
      <c r="G77" s="114">
        <v>7527</v>
      </c>
      <c r="H77" s="114">
        <v>7660</v>
      </c>
      <c r="I77" s="114">
        <v>7463</v>
      </c>
      <c r="J77" s="140">
        <v>7503</v>
      </c>
      <c r="K77" s="114">
        <v>26</v>
      </c>
      <c r="L77" s="116">
        <v>0.34652805544448889</v>
      </c>
    </row>
    <row r="78" spans="1:12" s="110" customFormat="1" ht="15" customHeight="1" x14ac:dyDescent="0.2">
      <c r="A78" s="120"/>
      <c r="B78" s="119"/>
      <c r="C78" s="268" t="s">
        <v>106</v>
      </c>
      <c r="D78" s="182"/>
      <c r="E78" s="113">
        <v>57.471111701421172</v>
      </c>
      <c r="F78" s="115">
        <v>4327</v>
      </c>
      <c r="G78" s="114">
        <v>4293</v>
      </c>
      <c r="H78" s="114">
        <v>4348</v>
      </c>
      <c r="I78" s="114">
        <v>4194</v>
      </c>
      <c r="J78" s="140">
        <v>4191</v>
      </c>
      <c r="K78" s="114">
        <v>136</v>
      </c>
      <c r="L78" s="116">
        <v>3.245048914340253</v>
      </c>
    </row>
    <row r="79" spans="1:12" s="110" customFormat="1" ht="15" customHeight="1" x14ac:dyDescent="0.2">
      <c r="A79" s="123"/>
      <c r="B79" s="124"/>
      <c r="C79" s="260" t="s">
        <v>107</v>
      </c>
      <c r="D79" s="261"/>
      <c r="E79" s="125">
        <v>42.528888298578828</v>
      </c>
      <c r="F79" s="143">
        <v>3202</v>
      </c>
      <c r="G79" s="144">
        <v>3234</v>
      </c>
      <c r="H79" s="144">
        <v>3312</v>
      </c>
      <c r="I79" s="144">
        <v>3269</v>
      </c>
      <c r="J79" s="145">
        <v>3312</v>
      </c>
      <c r="K79" s="144">
        <v>-110</v>
      </c>
      <c r="L79" s="146">
        <v>-3.3212560386473431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124071</v>
      </c>
      <c r="E11" s="114">
        <v>124639</v>
      </c>
      <c r="F11" s="114">
        <v>126061</v>
      </c>
      <c r="G11" s="114">
        <v>124887</v>
      </c>
      <c r="H11" s="140">
        <v>124543</v>
      </c>
      <c r="I11" s="115">
        <v>-472</v>
      </c>
      <c r="J11" s="116">
        <v>-0.37898557124848448</v>
      </c>
    </row>
    <row r="12" spans="1:15" s="110" customFormat="1" ht="24.95" customHeight="1" x14ac:dyDescent="0.2">
      <c r="A12" s="193" t="s">
        <v>132</v>
      </c>
      <c r="B12" s="194" t="s">
        <v>133</v>
      </c>
      <c r="C12" s="113">
        <v>2.3841187707038713</v>
      </c>
      <c r="D12" s="115">
        <v>2958</v>
      </c>
      <c r="E12" s="114">
        <v>2930</v>
      </c>
      <c r="F12" s="114">
        <v>3138</v>
      </c>
      <c r="G12" s="114">
        <v>3110</v>
      </c>
      <c r="H12" s="140">
        <v>3040</v>
      </c>
      <c r="I12" s="115">
        <v>-82</v>
      </c>
      <c r="J12" s="116">
        <v>-2.6973684210526314</v>
      </c>
    </row>
    <row r="13" spans="1:15" s="110" customFormat="1" ht="24.95" customHeight="1" x14ac:dyDescent="0.2">
      <c r="A13" s="193" t="s">
        <v>134</v>
      </c>
      <c r="B13" s="199" t="s">
        <v>214</v>
      </c>
      <c r="C13" s="113">
        <v>1.7917160335614286</v>
      </c>
      <c r="D13" s="115">
        <v>2223</v>
      </c>
      <c r="E13" s="114">
        <v>2232</v>
      </c>
      <c r="F13" s="114">
        <v>2303</v>
      </c>
      <c r="G13" s="114">
        <v>2292</v>
      </c>
      <c r="H13" s="140">
        <v>2263</v>
      </c>
      <c r="I13" s="115">
        <v>-40</v>
      </c>
      <c r="J13" s="116">
        <v>-1.7675651789659743</v>
      </c>
    </row>
    <row r="14" spans="1:15" s="287" customFormat="1" ht="24" customHeight="1" x14ac:dyDescent="0.2">
      <c r="A14" s="193" t="s">
        <v>215</v>
      </c>
      <c r="B14" s="199" t="s">
        <v>137</v>
      </c>
      <c r="C14" s="113">
        <v>25.549080768269782</v>
      </c>
      <c r="D14" s="115">
        <v>31699</v>
      </c>
      <c r="E14" s="114">
        <v>31922</v>
      </c>
      <c r="F14" s="114">
        <v>32215</v>
      </c>
      <c r="G14" s="114">
        <v>32002</v>
      </c>
      <c r="H14" s="140">
        <v>31683</v>
      </c>
      <c r="I14" s="115">
        <v>16</v>
      </c>
      <c r="J14" s="116">
        <v>5.0500268282675252E-2</v>
      </c>
      <c r="K14" s="110"/>
      <c r="L14" s="110"/>
      <c r="M14" s="110"/>
      <c r="N14" s="110"/>
      <c r="O14" s="110"/>
    </row>
    <row r="15" spans="1:15" s="110" customFormat="1" ht="24.75" customHeight="1" x14ac:dyDescent="0.2">
      <c r="A15" s="193" t="s">
        <v>216</v>
      </c>
      <c r="B15" s="199" t="s">
        <v>217</v>
      </c>
      <c r="C15" s="113">
        <v>4.5570681303447218</v>
      </c>
      <c r="D15" s="115">
        <v>5654</v>
      </c>
      <c r="E15" s="114">
        <v>5803</v>
      </c>
      <c r="F15" s="114">
        <v>5878</v>
      </c>
      <c r="G15" s="114">
        <v>5812</v>
      </c>
      <c r="H15" s="140">
        <v>5803</v>
      </c>
      <c r="I15" s="115">
        <v>-149</v>
      </c>
      <c r="J15" s="116">
        <v>-2.5676374289160777</v>
      </c>
    </row>
    <row r="16" spans="1:15" s="287" customFormat="1" ht="24.95" customHeight="1" x14ac:dyDescent="0.2">
      <c r="A16" s="193" t="s">
        <v>218</v>
      </c>
      <c r="B16" s="199" t="s">
        <v>141</v>
      </c>
      <c r="C16" s="113">
        <v>13.690548153879634</v>
      </c>
      <c r="D16" s="115">
        <v>16986</v>
      </c>
      <c r="E16" s="114">
        <v>17023</v>
      </c>
      <c r="F16" s="114">
        <v>17115</v>
      </c>
      <c r="G16" s="114">
        <v>17037</v>
      </c>
      <c r="H16" s="140">
        <v>16705</v>
      </c>
      <c r="I16" s="115">
        <v>281</v>
      </c>
      <c r="J16" s="116">
        <v>1.6821310984735109</v>
      </c>
      <c r="K16" s="110"/>
      <c r="L16" s="110"/>
      <c r="M16" s="110"/>
      <c r="N16" s="110"/>
      <c r="O16" s="110"/>
    </row>
    <row r="17" spans="1:15" s="110" customFormat="1" ht="24.95" customHeight="1" x14ac:dyDescent="0.2">
      <c r="A17" s="193" t="s">
        <v>219</v>
      </c>
      <c r="B17" s="199" t="s">
        <v>220</v>
      </c>
      <c r="C17" s="113">
        <v>7.3014644840454253</v>
      </c>
      <c r="D17" s="115">
        <v>9059</v>
      </c>
      <c r="E17" s="114">
        <v>9096</v>
      </c>
      <c r="F17" s="114">
        <v>9222</v>
      </c>
      <c r="G17" s="114">
        <v>9153</v>
      </c>
      <c r="H17" s="140">
        <v>9175</v>
      </c>
      <c r="I17" s="115">
        <v>-116</v>
      </c>
      <c r="J17" s="116">
        <v>-1.2643051771117166</v>
      </c>
    </row>
    <row r="18" spans="1:15" s="287" customFormat="1" ht="24.95" customHeight="1" x14ac:dyDescent="0.2">
      <c r="A18" s="201" t="s">
        <v>144</v>
      </c>
      <c r="B18" s="202" t="s">
        <v>145</v>
      </c>
      <c r="C18" s="113">
        <v>7.8761354385795226</v>
      </c>
      <c r="D18" s="115">
        <v>9772</v>
      </c>
      <c r="E18" s="114">
        <v>9715</v>
      </c>
      <c r="F18" s="114">
        <v>10018</v>
      </c>
      <c r="G18" s="114">
        <v>9761</v>
      </c>
      <c r="H18" s="140">
        <v>9683</v>
      </c>
      <c r="I18" s="115">
        <v>89</v>
      </c>
      <c r="J18" s="116">
        <v>0.91913663120933597</v>
      </c>
      <c r="K18" s="110"/>
      <c r="L18" s="110"/>
      <c r="M18" s="110"/>
      <c r="N18" s="110"/>
      <c r="O18" s="110"/>
    </row>
    <row r="19" spans="1:15" s="110" customFormat="1" ht="24.95" customHeight="1" x14ac:dyDescent="0.2">
      <c r="A19" s="193" t="s">
        <v>146</v>
      </c>
      <c r="B19" s="199" t="s">
        <v>147</v>
      </c>
      <c r="C19" s="113">
        <v>12.067284055097485</v>
      </c>
      <c r="D19" s="115">
        <v>14972</v>
      </c>
      <c r="E19" s="114">
        <v>15022</v>
      </c>
      <c r="F19" s="114">
        <v>15117</v>
      </c>
      <c r="G19" s="114">
        <v>14883</v>
      </c>
      <c r="H19" s="140">
        <v>15396</v>
      </c>
      <c r="I19" s="115">
        <v>-424</v>
      </c>
      <c r="J19" s="116">
        <v>-2.7539620680696286</v>
      </c>
    </row>
    <row r="20" spans="1:15" s="287" customFormat="1" ht="24.95" customHeight="1" x14ac:dyDescent="0.2">
      <c r="A20" s="193" t="s">
        <v>148</v>
      </c>
      <c r="B20" s="199" t="s">
        <v>149</v>
      </c>
      <c r="C20" s="113">
        <v>5.6677225137219818</v>
      </c>
      <c r="D20" s="115">
        <v>7032</v>
      </c>
      <c r="E20" s="114">
        <v>7094</v>
      </c>
      <c r="F20" s="114">
        <v>7150</v>
      </c>
      <c r="G20" s="114">
        <v>7161</v>
      </c>
      <c r="H20" s="140">
        <v>7086</v>
      </c>
      <c r="I20" s="115">
        <v>-54</v>
      </c>
      <c r="J20" s="116">
        <v>-0.76206604572396275</v>
      </c>
      <c r="K20" s="110"/>
      <c r="L20" s="110"/>
      <c r="M20" s="110"/>
      <c r="N20" s="110"/>
      <c r="O20" s="110"/>
    </row>
    <row r="21" spans="1:15" s="110" customFormat="1" ht="24.95" customHeight="1" x14ac:dyDescent="0.2">
      <c r="A21" s="201" t="s">
        <v>150</v>
      </c>
      <c r="B21" s="202" t="s">
        <v>151</v>
      </c>
      <c r="C21" s="113">
        <v>2.2616082726825768</v>
      </c>
      <c r="D21" s="115">
        <v>2806</v>
      </c>
      <c r="E21" s="114">
        <v>2869</v>
      </c>
      <c r="F21" s="114">
        <v>2927</v>
      </c>
      <c r="G21" s="114">
        <v>2967</v>
      </c>
      <c r="H21" s="140">
        <v>2879</v>
      </c>
      <c r="I21" s="115">
        <v>-73</v>
      </c>
      <c r="J21" s="116">
        <v>-2.5356026398054881</v>
      </c>
    </row>
    <row r="22" spans="1:15" s="110" customFormat="1" ht="24.95" customHeight="1" x14ac:dyDescent="0.2">
      <c r="A22" s="201" t="s">
        <v>152</v>
      </c>
      <c r="B22" s="199" t="s">
        <v>153</v>
      </c>
      <c r="C22" s="113">
        <v>1.7949399940356732</v>
      </c>
      <c r="D22" s="115">
        <v>2227</v>
      </c>
      <c r="E22" s="114">
        <v>2274</v>
      </c>
      <c r="F22" s="114">
        <v>2324</v>
      </c>
      <c r="G22" s="114">
        <v>2341</v>
      </c>
      <c r="H22" s="140">
        <v>2326</v>
      </c>
      <c r="I22" s="115">
        <v>-99</v>
      </c>
      <c r="J22" s="116">
        <v>-4.2562338779019777</v>
      </c>
    </row>
    <row r="23" spans="1:15" s="110" customFormat="1" ht="24.95" customHeight="1" x14ac:dyDescent="0.2">
      <c r="A23" s="193" t="s">
        <v>154</v>
      </c>
      <c r="B23" s="199" t="s">
        <v>155</v>
      </c>
      <c r="C23" s="113">
        <v>1.3653472608425821</v>
      </c>
      <c r="D23" s="115">
        <v>1694</v>
      </c>
      <c r="E23" s="114">
        <v>1709</v>
      </c>
      <c r="F23" s="114">
        <v>1720</v>
      </c>
      <c r="G23" s="114">
        <v>1711</v>
      </c>
      <c r="H23" s="140">
        <v>1731</v>
      </c>
      <c r="I23" s="115">
        <v>-37</v>
      </c>
      <c r="J23" s="116">
        <v>-2.1374927787406124</v>
      </c>
    </row>
    <row r="24" spans="1:15" s="110" customFormat="1" ht="24.95" customHeight="1" x14ac:dyDescent="0.2">
      <c r="A24" s="193" t="s">
        <v>156</v>
      </c>
      <c r="B24" s="199" t="s">
        <v>221</v>
      </c>
      <c r="C24" s="113">
        <v>3.9114700453772437</v>
      </c>
      <c r="D24" s="115">
        <v>4853</v>
      </c>
      <c r="E24" s="114">
        <v>4974</v>
      </c>
      <c r="F24" s="114">
        <v>4967</v>
      </c>
      <c r="G24" s="114">
        <v>4917</v>
      </c>
      <c r="H24" s="140">
        <v>4914</v>
      </c>
      <c r="I24" s="115">
        <v>-61</v>
      </c>
      <c r="J24" s="116">
        <v>-1.2413512413512413</v>
      </c>
    </row>
    <row r="25" spans="1:15" s="110" customFormat="1" ht="24.95" customHeight="1" x14ac:dyDescent="0.2">
      <c r="A25" s="193" t="s">
        <v>222</v>
      </c>
      <c r="B25" s="204" t="s">
        <v>159</v>
      </c>
      <c r="C25" s="113">
        <v>3.0264928951971051</v>
      </c>
      <c r="D25" s="115">
        <v>3755</v>
      </c>
      <c r="E25" s="114">
        <v>3757</v>
      </c>
      <c r="F25" s="114">
        <v>3821</v>
      </c>
      <c r="G25" s="114">
        <v>3763</v>
      </c>
      <c r="H25" s="140">
        <v>3695</v>
      </c>
      <c r="I25" s="115">
        <v>60</v>
      </c>
      <c r="J25" s="116">
        <v>1.6238159675236807</v>
      </c>
    </row>
    <row r="26" spans="1:15" s="110" customFormat="1" ht="24.95" customHeight="1" x14ac:dyDescent="0.2">
      <c r="A26" s="201">
        <v>782.78300000000002</v>
      </c>
      <c r="B26" s="203" t="s">
        <v>160</v>
      </c>
      <c r="C26" s="113">
        <v>2.185039211419268</v>
      </c>
      <c r="D26" s="115">
        <v>2711</v>
      </c>
      <c r="E26" s="114">
        <v>2783</v>
      </c>
      <c r="F26" s="114">
        <v>2965</v>
      </c>
      <c r="G26" s="114">
        <v>2935</v>
      </c>
      <c r="H26" s="140">
        <v>2911</v>
      </c>
      <c r="I26" s="115">
        <v>-200</v>
      </c>
      <c r="J26" s="116">
        <v>-6.8704912401236689</v>
      </c>
    </row>
    <row r="27" spans="1:15" s="110" customFormat="1" ht="24.95" customHeight="1" x14ac:dyDescent="0.2">
      <c r="A27" s="193" t="s">
        <v>161</v>
      </c>
      <c r="B27" s="199" t="s">
        <v>223</v>
      </c>
      <c r="C27" s="113">
        <v>6.9661725947239885</v>
      </c>
      <c r="D27" s="115">
        <v>8643</v>
      </c>
      <c r="E27" s="114">
        <v>8630</v>
      </c>
      <c r="F27" s="114">
        <v>8658</v>
      </c>
      <c r="G27" s="114">
        <v>8649</v>
      </c>
      <c r="H27" s="140">
        <v>8646</v>
      </c>
      <c r="I27" s="115">
        <v>-3</v>
      </c>
      <c r="J27" s="116">
        <v>-3.4698126301179737E-2</v>
      </c>
    </row>
    <row r="28" spans="1:15" s="110" customFormat="1" ht="24.95" customHeight="1" x14ac:dyDescent="0.2">
      <c r="A28" s="193" t="s">
        <v>163</v>
      </c>
      <c r="B28" s="199" t="s">
        <v>164</v>
      </c>
      <c r="C28" s="113">
        <v>3.2723198813582544</v>
      </c>
      <c r="D28" s="115">
        <v>4060</v>
      </c>
      <c r="E28" s="114">
        <v>4033</v>
      </c>
      <c r="F28" s="114">
        <v>4027</v>
      </c>
      <c r="G28" s="114">
        <v>3990</v>
      </c>
      <c r="H28" s="140">
        <v>3956</v>
      </c>
      <c r="I28" s="115">
        <v>104</v>
      </c>
      <c r="J28" s="116">
        <v>2.6289180990899901</v>
      </c>
    </row>
    <row r="29" spans="1:15" s="110" customFormat="1" ht="24.95" customHeight="1" x14ac:dyDescent="0.2">
      <c r="A29" s="193">
        <v>86</v>
      </c>
      <c r="B29" s="199" t="s">
        <v>165</v>
      </c>
      <c r="C29" s="113">
        <v>7.2474631461018291</v>
      </c>
      <c r="D29" s="115">
        <v>8992</v>
      </c>
      <c r="E29" s="114">
        <v>8999</v>
      </c>
      <c r="F29" s="114">
        <v>8998</v>
      </c>
      <c r="G29" s="114">
        <v>8766</v>
      </c>
      <c r="H29" s="140">
        <v>8776</v>
      </c>
      <c r="I29" s="115">
        <v>216</v>
      </c>
      <c r="J29" s="116">
        <v>2.4612579762989975</v>
      </c>
    </row>
    <row r="30" spans="1:15" s="110" customFormat="1" ht="24.95" customHeight="1" x14ac:dyDescent="0.2">
      <c r="A30" s="193">
        <v>87.88</v>
      </c>
      <c r="B30" s="204" t="s">
        <v>166</v>
      </c>
      <c r="C30" s="113">
        <v>9.9354401915032522</v>
      </c>
      <c r="D30" s="115">
        <v>12327</v>
      </c>
      <c r="E30" s="114">
        <v>12317</v>
      </c>
      <c r="F30" s="114">
        <v>12336</v>
      </c>
      <c r="G30" s="114">
        <v>12283</v>
      </c>
      <c r="H30" s="140">
        <v>12272</v>
      </c>
      <c r="I30" s="115">
        <v>55</v>
      </c>
      <c r="J30" s="116">
        <v>0.44817470664928294</v>
      </c>
    </row>
    <row r="31" spans="1:15" s="110" customFormat="1" ht="24.95" customHeight="1" x14ac:dyDescent="0.2">
      <c r="A31" s="193" t="s">
        <v>167</v>
      </c>
      <c r="B31" s="199" t="s">
        <v>168</v>
      </c>
      <c r="C31" s="113">
        <v>2.6960369465870349</v>
      </c>
      <c r="D31" s="115">
        <v>3345</v>
      </c>
      <c r="E31" s="114">
        <v>3376</v>
      </c>
      <c r="F31" s="114">
        <v>3376</v>
      </c>
      <c r="G31" s="114">
        <v>3354</v>
      </c>
      <c r="H31" s="140">
        <v>3285</v>
      </c>
      <c r="I31" s="115">
        <v>60</v>
      </c>
      <c r="J31" s="116">
        <v>1.8264840182648401</v>
      </c>
    </row>
    <row r="32" spans="1:15" s="110" customFormat="1" ht="24.95" customHeight="1" x14ac:dyDescent="0.2">
      <c r="A32" s="193"/>
      <c r="B32" s="288" t="s">
        <v>224</v>
      </c>
      <c r="C32" s="113" t="s">
        <v>514</v>
      </c>
      <c r="D32" s="115" t="s">
        <v>514</v>
      </c>
      <c r="E32" s="114">
        <v>3</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2.3841187707038713</v>
      </c>
      <c r="D34" s="115">
        <v>2958</v>
      </c>
      <c r="E34" s="114">
        <v>2930</v>
      </c>
      <c r="F34" s="114">
        <v>3138</v>
      </c>
      <c r="G34" s="114">
        <v>3110</v>
      </c>
      <c r="H34" s="140">
        <v>3040</v>
      </c>
      <c r="I34" s="115">
        <v>-82</v>
      </c>
      <c r="J34" s="116">
        <v>-2.6973684210526314</v>
      </c>
    </row>
    <row r="35" spans="1:10" s="110" customFormat="1" ht="24.95" customHeight="1" x14ac:dyDescent="0.2">
      <c r="A35" s="292" t="s">
        <v>171</v>
      </c>
      <c r="B35" s="293" t="s">
        <v>172</v>
      </c>
      <c r="C35" s="113">
        <v>35.216932240410735</v>
      </c>
      <c r="D35" s="115">
        <v>43694</v>
      </c>
      <c r="E35" s="114">
        <v>43869</v>
      </c>
      <c r="F35" s="114">
        <v>44536</v>
      </c>
      <c r="G35" s="114">
        <v>44055</v>
      </c>
      <c r="H35" s="140">
        <v>43629</v>
      </c>
      <c r="I35" s="115">
        <v>65</v>
      </c>
      <c r="J35" s="116">
        <v>0.14898347429462055</v>
      </c>
    </row>
    <row r="36" spans="1:10" s="110" customFormat="1" ht="24.95" customHeight="1" x14ac:dyDescent="0.2">
      <c r="A36" s="294" t="s">
        <v>173</v>
      </c>
      <c r="B36" s="295" t="s">
        <v>174</v>
      </c>
      <c r="C36" s="125">
        <v>62.397337008648272</v>
      </c>
      <c r="D36" s="143">
        <v>77417</v>
      </c>
      <c r="E36" s="144">
        <v>77837</v>
      </c>
      <c r="F36" s="144">
        <v>78386</v>
      </c>
      <c r="G36" s="144">
        <v>77720</v>
      </c>
      <c r="H36" s="145">
        <v>77873</v>
      </c>
      <c r="I36" s="143">
        <v>-456</v>
      </c>
      <c r="J36" s="146">
        <v>-0.58556881075597444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2020-09-28T06:53:55Z</dcterms:created>
  <dcterms:modified xsi:type="dcterms:W3CDTF">2020-09-28T10:32:14Z</dcterms:modified>
</cp:coreProperties>
</file>